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7935" windowHeight="7110"/>
  </bookViews>
  <sheets>
    <sheet name="ABRIL 30 PM " sheetId="61" r:id="rId1"/>
    <sheet name="ABRIL 30 AM" sheetId="60" r:id="rId2"/>
    <sheet name="ABRIL 29 PM " sheetId="59" r:id="rId3"/>
    <sheet name="ABRIL 29 AM " sheetId="58" r:id="rId4"/>
    <sheet name="ABRIL 28 PM" sheetId="57" r:id="rId5"/>
    <sheet name="ABRIL28 AM" sheetId="56" r:id="rId6"/>
    <sheet name="ABRIL27 PM" sheetId="55" r:id="rId7"/>
    <sheet name="ABRIL 27 AM " sheetId="54" r:id="rId8"/>
    <sheet name="ABRIL 26 PM " sheetId="53" r:id="rId9"/>
    <sheet name="ABRIL 26 AM" sheetId="52" r:id="rId10"/>
    <sheet name="ABRIL 25 PM" sheetId="51" r:id="rId11"/>
    <sheet name="ABRIL 25 AM " sheetId="50" r:id="rId12"/>
    <sheet name="ABRIL 24 PM" sheetId="49" r:id="rId13"/>
    <sheet name="ABRIL 24 AM " sheetId="48" r:id="rId14"/>
    <sheet name="ABRIL 23 PM" sheetId="47" r:id="rId15"/>
    <sheet name="ABRIL 23 AM" sheetId="46" r:id="rId16"/>
    <sheet name="ABRIL 22 PM" sheetId="45" r:id="rId17"/>
    <sheet name="ABRIL 22 AM " sheetId="44" r:id="rId18"/>
    <sheet name="ABRIL 21 PM" sheetId="43" r:id="rId19"/>
    <sheet name="ABRIL 21 AM " sheetId="42" r:id="rId20"/>
    <sheet name="ABRIL 20 PM" sheetId="41" r:id="rId21"/>
    <sheet name="ABRIL 20 AM" sheetId="40" r:id="rId22"/>
    <sheet name="ABRIL 19 PM" sheetId="39" r:id="rId23"/>
    <sheet name="ABRIL 19 AM" sheetId="38" r:id="rId24"/>
    <sheet name="ABRIL 18 PM" sheetId="37" r:id="rId25"/>
    <sheet name="ABRIL 18 AM" sheetId="36" r:id="rId26"/>
    <sheet name="ABRIL 17 PM" sheetId="35" r:id="rId27"/>
    <sheet name="ABRIL 17 AM" sheetId="34" r:id="rId28"/>
    <sheet name="ABRIL 16 PM" sheetId="33" r:id="rId29"/>
    <sheet name="ABRIL 16 AM " sheetId="32" r:id="rId30"/>
    <sheet name="ABRIL 15 PM " sheetId="31" r:id="rId31"/>
    <sheet name="ABRIL 15 AM" sheetId="30" r:id="rId32"/>
    <sheet name="ABRIL 14 PM " sheetId="29" r:id="rId33"/>
    <sheet name="ABRIL 14 am" sheetId="28" r:id="rId34"/>
    <sheet name="ABRIL 13 pm" sheetId="27" r:id="rId35"/>
    <sheet name="ABRIL 13 AM" sheetId="26" r:id="rId36"/>
    <sheet name="ABRIL 12 PM" sheetId="25" r:id="rId37"/>
    <sheet name="ABRIL 12 AM" sheetId="24" r:id="rId38"/>
    <sheet name="ABRIL 11 PM" sheetId="23" r:id="rId39"/>
    <sheet name="ABRIL 11 AM" sheetId="22" r:id="rId40"/>
    <sheet name="ABRIL 10 PM" sheetId="21" r:id="rId41"/>
    <sheet name="ABRIL 10 AM" sheetId="20" r:id="rId42"/>
    <sheet name="ABRIL 09 PM" sheetId="19" r:id="rId43"/>
    <sheet name="ABRIL 09 AM" sheetId="18" r:id="rId44"/>
    <sheet name="ABRIL 08 PM " sheetId="17" r:id="rId45"/>
    <sheet name="ABRIL 08 AM" sheetId="16" r:id="rId46"/>
    <sheet name="ABRIL 07 PM " sheetId="15" r:id="rId47"/>
    <sheet name="ABRIL 07 AM" sheetId="14" r:id="rId48"/>
    <sheet name="ABRIL 06 PM" sheetId="13" r:id="rId49"/>
    <sheet name="ABRIL 06 AM" sheetId="12" r:id="rId50"/>
    <sheet name="ABRIL 05 PM" sheetId="11" r:id="rId51"/>
    <sheet name="ABRIL 05 AM" sheetId="10" r:id="rId52"/>
    <sheet name="ABRIL 04 AM " sheetId="9" r:id="rId53"/>
    <sheet name="ABRIL 3 PM" sheetId="8" r:id="rId54"/>
    <sheet name="ABRIL 3 AM" sheetId="7" r:id="rId55"/>
    <sheet name="ABRIL 2 PM" sheetId="6" r:id="rId56"/>
    <sheet name="ABRIL 2 AM" sheetId="5" r:id="rId57"/>
    <sheet name="ABRIL 1PM" sheetId="4" r:id="rId58"/>
    <sheet name="ABRIL 1 AM" sheetId="1" r:id="rId59"/>
    <sheet name="Hoja2" sheetId="2" r:id="rId60"/>
    <sheet name="Hoja3" sheetId="3" r:id="rId61"/>
  </sheets>
  <definedNames>
    <definedName name="_xlnm.Print_Area" localSheetId="50">'ABRIL 05 PM'!$A$1:$N$50</definedName>
    <definedName name="_xlnm.Print_Area" localSheetId="49">'ABRIL 06 AM'!$A$1:$N$50</definedName>
    <definedName name="_xlnm.Print_Area" localSheetId="48">'ABRIL 06 PM'!$A$1:$N$50</definedName>
    <definedName name="_xlnm.Print_Area" localSheetId="47">'ABRIL 07 AM'!$A$1:$N$50</definedName>
    <definedName name="_xlnm.Print_Area" localSheetId="44">'ABRIL 08 PM '!$A$1:$N$50</definedName>
    <definedName name="_xlnm.Print_Area" localSheetId="43">'ABRIL 09 AM'!$A$1:$N$50</definedName>
    <definedName name="_xlnm.Print_Area" localSheetId="42">'ABRIL 09 PM'!$A$1:$N$50</definedName>
    <definedName name="_xlnm.Print_Area" localSheetId="58">'ABRIL 1 AM'!$A$1:$N$50</definedName>
    <definedName name="_xlnm.Print_Area" localSheetId="41">'ABRIL 10 AM'!$A$1:$N$50</definedName>
    <definedName name="_xlnm.Print_Area" localSheetId="40">'ABRIL 10 PM'!$A$1:$N$50</definedName>
    <definedName name="_xlnm.Print_Area" localSheetId="39">'ABRIL 11 AM'!$A$1:$N$50</definedName>
    <definedName name="_xlnm.Print_Area" localSheetId="36">'ABRIL 12 PM'!$A$1:$N$50</definedName>
    <definedName name="_xlnm.Print_Area" localSheetId="35">'ABRIL 13 AM'!$A$1:$N$50</definedName>
    <definedName name="_xlnm.Print_Area" localSheetId="34">'ABRIL 13 pm'!$A$1:$N$50</definedName>
    <definedName name="_xlnm.Print_Area" localSheetId="33">'ABRIL 14 am'!$A$1:$N$50</definedName>
    <definedName name="_xlnm.Print_Area" localSheetId="30">'ABRIL 15 PM '!$A$1:$N$50</definedName>
    <definedName name="_xlnm.Print_Area" localSheetId="29">'ABRIL 16 AM '!$A$1:$N$50</definedName>
    <definedName name="_xlnm.Print_Area" localSheetId="28">'ABRIL 16 PM'!$A$1:$N$50</definedName>
    <definedName name="_xlnm.Print_Area" localSheetId="27">'ABRIL 17 AM'!$A$1:$N$50</definedName>
    <definedName name="_xlnm.Print_Area" localSheetId="26">'ABRIL 17 PM'!$A$1:$N$51</definedName>
    <definedName name="_xlnm.Print_Area" localSheetId="24">'ABRIL 18 PM'!$A$1:$N$50</definedName>
    <definedName name="_xlnm.Print_Area" localSheetId="23">'ABRIL 19 AM'!$A$1:$N$50</definedName>
    <definedName name="_xlnm.Print_Area" localSheetId="56">'ABRIL 2 AM'!$A$1:$N$50</definedName>
    <definedName name="_xlnm.Print_Area" localSheetId="55">'ABRIL 2 PM'!$A$1:$N$50</definedName>
    <definedName name="_xlnm.Print_Area" localSheetId="19">'ABRIL 21 AM '!$A$1:$N$50</definedName>
    <definedName name="_xlnm.Print_Area" localSheetId="17">'ABRIL 22 AM '!$A$1:$N$50</definedName>
    <definedName name="_xlnm.Print_Area" localSheetId="14">'ABRIL 23 PM'!$A$1:$N$50</definedName>
    <definedName name="_xlnm.Print_Area" localSheetId="13">'ABRIL 24 AM '!$A$1:$N$50</definedName>
    <definedName name="_xlnm.Print_Area" localSheetId="12">'ABRIL 24 PM'!$A$1:$N$50</definedName>
    <definedName name="_xlnm.Print_Area" localSheetId="11">'ABRIL 25 AM '!$A$1:$N$50</definedName>
    <definedName name="_xlnm.Print_Area" localSheetId="10">'ABRIL 25 PM'!$A$1:$N$50</definedName>
    <definedName name="_xlnm.Print_Area" localSheetId="9">'ABRIL 26 AM'!$A$1:$N$50</definedName>
    <definedName name="_xlnm.Print_Area" localSheetId="8">'ABRIL 26 PM '!$A$1:$N$50</definedName>
    <definedName name="_xlnm.Print_Area" localSheetId="7">'ABRIL 27 AM '!$A$1:$N$50</definedName>
    <definedName name="_xlnm.Print_Area" localSheetId="2">'ABRIL 29 PM '!$A$1:$N$50</definedName>
    <definedName name="_xlnm.Print_Area" localSheetId="53">'ABRIL 3 PM'!$A$1:$N$50</definedName>
    <definedName name="_xlnm.Print_Area" localSheetId="0">'ABRIL 30 PM '!$A$1:$N$51</definedName>
    <definedName name="_xlnm.Print_Area" localSheetId="6">'ABRIL27 PM'!$A$1:$N$50</definedName>
    <definedName name="_xlnm.Print_Area" localSheetId="5">'ABRIL28 AM'!$A$1:$N$50</definedName>
  </definedNames>
  <calcPr calcId="124519"/>
</workbook>
</file>

<file path=xl/calcChain.xml><?xml version="1.0" encoding="utf-8"?>
<calcChain xmlns="http://schemas.openxmlformats.org/spreadsheetml/2006/main">
  <c r="C49" i="61"/>
  <c r="C51" s="1"/>
  <c r="M44"/>
  <c r="L44"/>
  <c r="K44"/>
  <c r="J44"/>
  <c r="N44" s="1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3" s="1"/>
  <c r="N7" i="60"/>
  <c r="C49"/>
  <c r="C51" s="1"/>
  <c r="M44"/>
  <c r="N44" s="1"/>
  <c r="L44"/>
  <c r="K44"/>
  <c r="J44"/>
  <c r="I44"/>
  <c r="G44"/>
  <c r="N42"/>
  <c r="N41"/>
  <c r="N40"/>
  <c r="N39"/>
  <c r="N38"/>
  <c r="N37"/>
  <c r="N36"/>
  <c r="N35"/>
  <c r="N34"/>
  <c r="N33"/>
  <c r="N32"/>
  <c r="N31"/>
  <c r="N30"/>
  <c r="N29"/>
  <c r="N28"/>
  <c r="N27"/>
  <c r="N43" s="1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C48" i="59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5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57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56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55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54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53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52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51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50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49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4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47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46"/>
  <c r="C50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45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44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43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42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41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50" i="40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J43" i="39"/>
  <c r="C50"/>
  <c r="M43"/>
  <c r="L43"/>
  <c r="K43"/>
  <c r="N43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3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37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36"/>
  <c r="C50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35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34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33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32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31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J43" i="30"/>
  <c r="C48"/>
  <c r="C50" s="1"/>
  <c r="M43"/>
  <c r="L43"/>
  <c r="K43"/>
  <c r="N43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29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2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27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26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25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24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23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22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21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20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19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G43" i="18"/>
  <c r="C48"/>
  <c r="C50" s="1"/>
  <c r="M43"/>
  <c r="L43"/>
  <c r="K43"/>
  <c r="J43"/>
  <c r="N43" s="1"/>
  <c r="I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17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N42" i="16"/>
  <c r="C4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8" i="15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14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13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12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11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10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9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7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6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5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4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1"/>
  <c r="C50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</calcChain>
</file>

<file path=xl/sharedStrings.xml><?xml version="1.0" encoding="utf-8"?>
<sst xmlns="http://schemas.openxmlformats.org/spreadsheetml/2006/main" count="2331" uniqueCount="416">
  <si>
    <t xml:space="preserve">        HOTEL SAN BOSCO DE LA FORTUNA S.A</t>
  </si>
  <si>
    <t>CIERRE DIARIO CAJA</t>
  </si>
  <si>
    <t xml:space="preserve">                        ENCARGADO DE RECEPCION:</t>
  </si>
  <si>
    <t>JOSIMAR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</si>
  <si>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</si>
  <si>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</si>
  <si>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</si>
  <si>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</si>
  <si>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</si>
  <si>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</si>
  <si>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</si>
  <si>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</si>
  <si>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</si>
  <si>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</si>
  <si>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</si>
  <si>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</si>
  <si>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</si>
  <si>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</si>
  <si>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EXPEDIA</t>
  </si>
  <si>
    <t>WK</t>
  </si>
  <si>
    <t>BEBIDAS</t>
  </si>
  <si>
    <t>TOTAL RECAUDADO</t>
  </si>
  <si>
    <t>OBSERVACIONES</t>
  </si>
  <si>
    <t>DESGLOSE DE EFECTIVO</t>
  </si>
  <si>
    <t>TIPO DE CAMBIO:</t>
  </si>
  <si>
    <t xml:space="preserve"> </t>
  </si>
  <si>
    <t>CHEQUES</t>
  </si>
  <si>
    <t>DOLARES</t>
  </si>
  <si>
    <t>COLONES</t>
  </si>
  <si>
    <t>AM</t>
  </si>
  <si>
    <t>VIAJES DESCUBRIMIENTO</t>
  </si>
  <si>
    <t>MARIE POSTEC</t>
  </si>
  <si>
    <t>SENDEROS DE CR</t>
  </si>
  <si>
    <t>COLLI - WIISKY</t>
  </si>
  <si>
    <t>CR19MAR11</t>
  </si>
  <si>
    <t>CR05MAR11</t>
  </si>
  <si>
    <t>VIAJES CAMINODEL SOL</t>
  </si>
  <si>
    <t>MORGANTON DAY SCHOOL</t>
  </si>
  <si>
    <t>VAN DEN HAUTE</t>
  </si>
  <si>
    <t>SARAH RUDACK - JAMES GORDON</t>
  </si>
  <si>
    <t>CR TOP TOUR</t>
  </si>
  <si>
    <t>LETICIA</t>
  </si>
  <si>
    <t>MARIA LUISA</t>
  </si>
  <si>
    <t>MAPACHE</t>
  </si>
  <si>
    <t>JOSE PEREZ</t>
  </si>
  <si>
    <t>HOTEL BEDS</t>
  </si>
  <si>
    <t>MILAN</t>
  </si>
  <si>
    <t>MARTIN MITCHELL</t>
  </si>
  <si>
    <t>PAUL WILSON</t>
  </si>
  <si>
    <t>PATEL</t>
  </si>
  <si>
    <t>MORGAN SHAWN</t>
  </si>
  <si>
    <t>RICHARD BARNETT</t>
  </si>
  <si>
    <t>SALLY</t>
  </si>
  <si>
    <t>YOO</t>
  </si>
  <si>
    <t>SUNG</t>
  </si>
  <si>
    <t>NA MYUNG</t>
  </si>
  <si>
    <t>KIN ANM</t>
  </si>
  <si>
    <t>GARRY</t>
  </si>
  <si>
    <t>GNG</t>
  </si>
  <si>
    <t>AGRO COMERCIAL DE GRECIA</t>
  </si>
  <si>
    <t>RAYMOND</t>
  </si>
  <si>
    <t>MICHEL</t>
  </si>
  <si>
    <t>JOSE</t>
  </si>
  <si>
    <t>CAROLINA</t>
  </si>
  <si>
    <t>PM</t>
  </si>
  <si>
    <t xml:space="preserve">GECKO TRAIL </t>
  </si>
  <si>
    <t xml:space="preserve">VARIOS </t>
  </si>
  <si>
    <t xml:space="preserve">STEPHANIE SCHMUEK </t>
  </si>
  <si>
    <t>FAC NULA #37430</t>
  </si>
  <si>
    <t>FRESCOS</t>
  </si>
  <si>
    <t>KLISMAN</t>
  </si>
  <si>
    <t>JANINE</t>
  </si>
  <si>
    <t>V=4608</t>
  </si>
  <si>
    <t>DANIEL</t>
  </si>
  <si>
    <t>ROLANDO</t>
  </si>
  <si>
    <t xml:space="preserve">MICHELE CULHANE </t>
  </si>
  <si>
    <t xml:space="preserve">WK </t>
  </si>
  <si>
    <t>CARO</t>
  </si>
  <si>
    <t>SAGIT</t>
  </si>
  <si>
    <t>THERESA</t>
  </si>
  <si>
    <t>CARAMBA TOURS</t>
  </si>
  <si>
    <t>MARK</t>
  </si>
  <si>
    <t>AEROBELL</t>
  </si>
  <si>
    <t>CECIL</t>
  </si>
  <si>
    <t>VIDAL</t>
  </si>
  <si>
    <t>DANIEL-CARO</t>
  </si>
  <si>
    <t>AM/PM</t>
  </si>
  <si>
    <t>KRYSTEL</t>
  </si>
  <si>
    <t xml:space="preserve">CAROLINA </t>
  </si>
  <si>
    <t>JUAN CARLOS CHACON</t>
  </si>
  <si>
    <t>ALEXANDER PICADO CESPEDES</t>
  </si>
  <si>
    <t>GMG ELECTRICA -CO</t>
  </si>
  <si>
    <t>KARI ANNE</t>
  </si>
  <si>
    <t>TERRAVENTURAS SRL</t>
  </si>
  <si>
    <t>MARY GIBSON</t>
  </si>
  <si>
    <t>VARIOS</t>
  </si>
  <si>
    <t>MARCONI CEDEÑO</t>
  </si>
  <si>
    <t>VESA TOURS</t>
  </si>
  <si>
    <t>V=4610</t>
  </si>
  <si>
    <t>JANIS</t>
  </si>
  <si>
    <t>CR PARADISE</t>
  </si>
  <si>
    <t>JULIO</t>
  </si>
  <si>
    <t>C.N.E.</t>
  </si>
  <si>
    <t>ALICE</t>
  </si>
  <si>
    <t>LAURA</t>
  </si>
  <si>
    <t>FERNANDO</t>
  </si>
  <si>
    <t>ROMA PRINCE</t>
  </si>
  <si>
    <t>MIKE VAGLE</t>
  </si>
  <si>
    <t>CARLOS</t>
  </si>
  <si>
    <t>CAFÉ REY</t>
  </si>
  <si>
    <t>WILFRED</t>
  </si>
  <si>
    <t>ARA TOURS</t>
  </si>
  <si>
    <t>DAVID</t>
  </si>
  <si>
    <t>SWISS TRAVEL</t>
  </si>
  <si>
    <t>DAN</t>
  </si>
  <si>
    <t>DESAFIO LA FORTUNA</t>
  </si>
  <si>
    <t>CLIFF</t>
  </si>
  <si>
    <t>PATRICIA</t>
  </si>
  <si>
    <t>GLORIA</t>
  </si>
  <si>
    <t>29/030</t>
  </si>
  <si>
    <t>YOCO</t>
  </si>
  <si>
    <t>JEFFREY</t>
  </si>
  <si>
    <t>BHARAT</t>
  </si>
  <si>
    <t>FLORES</t>
  </si>
  <si>
    <t>CORP AMERICANA DE SERV. TURISTICOS</t>
  </si>
  <si>
    <t>TONEO</t>
  </si>
  <si>
    <t>JOSIAMAR</t>
  </si>
  <si>
    <t>16</t>
  </si>
  <si>
    <t>YOBIT</t>
  </si>
  <si>
    <t>19</t>
  </si>
  <si>
    <t>SHELBY</t>
  </si>
  <si>
    <t>V 4611-4612</t>
  </si>
  <si>
    <t>20</t>
  </si>
  <si>
    <t>GUNTHER</t>
  </si>
  <si>
    <t>11</t>
  </si>
  <si>
    <t>MARVIN</t>
  </si>
  <si>
    <t>KEVIN</t>
  </si>
  <si>
    <t>LEE</t>
  </si>
  <si>
    <t>JENS LANGE</t>
  </si>
  <si>
    <t>YEUDITH</t>
  </si>
  <si>
    <t>V=4613-4614-4615</t>
  </si>
  <si>
    <t xml:space="preserve">KENNETH CANTU </t>
  </si>
  <si>
    <t>BEBIDAS+DESAYUNO</t>
  </si>
  <si>
    <t>WENDY SHEARER</t>
  </si>
  <si>
    <t>HERION CHRISTINE</t>
  </si>
  <si>
    <t xml:space="preserve">EMILY PORT </t>
  </si>
  <si>
    <t>PAOLA LARA</t>
  </si>
  <si>
    <t>ANTORCHAS DOMINICAL</t>
  </si>
  <si>
    <t>AUREA SIBAJA VARGAS</t>
  </si>
  <si>
    <t>LUIS FLORES ANDRADE</t>
  </si>
  <si>
    <t>ADRANA OBANDO</t>
  </si>
  <si>
    <t>FEDERICO BARRIENTOS</t>
  </si>
  <si>
    <t>HECTOR AGUILAR ROJAS</t>
  </si>
  <si>
    <t>GERARDO SIBAJA</t>
  </si>
  <si>
    <t xml:space="preserve">DORTE </t>
  </si>
  <si>
    <t>V=4618-4617</t>
  </si>
  <si>
    <t>LUIS DANIEL QUESADA</t>
  </si>
  <si>
    <t>V=4613-4614</t>
  </si>
  <si>
    <t>JOHNNY PIEDRA</t>
  </si>
  <si>
    <t>JULIO CESAR</t>
  </si>
  <si>
    <t>JORGE ULLOA</t>
  </si>
  <si>
    <t>ANABELLE QUIROS</t>
  </si>
  <si>
    <t>SCOTT</t>
  </si>
  <si>
    <t>ORBITZ</t>
  </si>
  <si>
    <t>MYCKOL ARRIETA</t>
  </si>
  <si>
    <t xml:space="preserve">ARANTIGA </t>
  </si>
  <si>
    <t>DEMESH</t>
  </si>
  <si>
    <t xml:space="preserve">ELIZABETH SEGURA </t>
  </si>
  <si>
    <t>MYCKOL</t>
  </si>
  <si>
    <t>V=4619</t>
  </si>
  <si>
    <t xml:space="preserve">HUBERT DIXON </t>
  </si>
  <si>
    <t>V=4620</t>
  </si>
  <si>
    <t>ALVARO  MORALES MUÑOZ</t>
  </si>
  <si>
    <t>LUIS ENRIQUE ARGUEDAS</t>
  </si>
  <si>
    <t>CARRIE WNAMAKER</t>
  </si>
  <si>
    <t>PEDRO</t>
  </si>
  <si>
    <t>RICHARD WEIGHT</t>
  </si>
  <si>
    <t>MARGERY STREET</t>
  </si>
  <si>
    <t>DIEGO LARA</t>
  </si>
  <si>
    <t>ARMANDO CHAVEZ ARAYA</t>
  </si>
  <si>
    <t>ELLA KRISPIN</t>
  </si>
  <si>
    <t>EVELYN ALFARO</t>
  </si>
  <si>
    <t>KAREN LAMONICA</t>
  </si>
  <si>
    <t>DES. LA FORTUNA</t>
  </si>
  <si>
    <t>HEAD OUT ADVENTURES</t>
  </si>
  <si>
    <t>DEAN MEYER</t>
  </si>
  <si>
    <t>CATHY THROUNG</t>
  </si>
  <si>
    <t>YNGA XU</t>
  </si>
  <si>
    <t>ASHLEY</t>
  </si>
  <si>
    <t>SAMANTHA MAJOR</t>
  </si>
  <si>
    <t>RYAN WEBER</t>
  </si>
  <si>
    <t xml:space="preserve">LUC MAES </t>
  </si>
  <si>
    <t xml:space="preserve">STEVEN </t>
  </si>
  <si>
    <t>V=4622</t>
  </si>
  <si>
    <t>CHRISTIAN PEREZ</t>
  </si>
  <si>
    <t xml:space="preserve">CAROLYNA </t>
  </si>
  <si>
    <t>V=4623</t>
  </si>
  <si>
    <t xml:space="preserve">JAVIER </t>
  </si>
  <si>
    <t>CAFÉ BRITT COSTA RICA S.A.</t>
  </si>
  <si>
    <t>MEREDITH SCHULTE</t>
  </si>
  <si>
    <t>MATHEW BROOKS</t>
  </si>
  <si>
    <t>JUAN SOLIS</t>
  </si>
  <si>
    <t>DONALD JAMES</t>
  </si>
  <si>
    <t>V=4624</t>
  </si>
  <si>
    <t>SANDRA SOTO</t>
  </si>
  <si>
    <t>YES TRANFERS</t>
  </si>
  <si>
    <t>STEPHANIE</t>
  </si>
  <si>
    <t>TRAVEL OCITY</t>
  </si>
  <si>
    <t>GONZALO RICCA</t>
  </si>
  <si>
    <t>GEORGE REID</t>
  </si>
  <si>
    <t>WKC</t>
  </si>
  <si>
    <t>14</t>
  </si>
  <si>
    <t>MELISSA</t>
  </si>
  <si>
    <t>34</t>
  </si>
  <si>
    <t>AMANDA</t>
  </si>
  <si>
    <t>2</t>
  </si>
  <si>
    <t>ICE</t>
  </si>
  <si>
    <t>3</t>
  </si>
  <si>
    <t>01</t>
  </si>
  <si>
    <t>CONAVI</t>
  </si>
  <si>
    <t>10</t>
  </si>
  <si>
    <t>8</t>
  </si>
  <si>
    <t>GRUPO WARTERLOO UNIV</t>
  </si>
  <si>
    <t>BELLO CARRANZA JUAN PABLO</t>
  </si>
  <si>
    <t>IGNACIO RAMIREZ</t>
  </si>
  <si>
    <t>ACTUAR</t>
  </si>
  <si>
    <t>ELIZABETH</t>
  </si>
  <si>
    <t>GREEN TRAVEL</t>
  </si>
  <si>
    <t>MARIA</t>
  </si>
  <si>
    <t>ARMIN RIEMER</t>
  </si>
  <si>
    <t>V=4621</t>
  </si>
  <si>
    <t xml:space="preserve">ALEXANDER QUINTERO </t>
  </si>
  <si>
    <t>GUSTAVO SALAZAR</t>
  </si>
  <si>
    <t>AGROCOMERCIAL DE GRECIA</t>
  </si>
  <si>
    <t>MARCELA SUDASASSI</t>
  </si>
  <si>
    <t>CORPORATIVO-CONAVI</t>
  </si>
  <si>
    <t>FAC NULA 37571</t>
  </si>
  <si>
    <t>ANDREA  BARRANTES</t>
  </si>
  <si>
    <t xml:space="preserve">CONAVI </t>
  </si>
  <si>
    <t xml:space="preserve">MARLENE CALVO </t>
  </si>
  <si>
    <t>MOPT</t>
  </si>
  <si>
    <t xml:space="preserve">JUAN MANUEL BONILLA </t>
  </si>
  <si>
    <t xml:space="preserve">MARIA JESUS PRIETO </t>
  </si>
  <si>
    <t xml:space="preserve">MUC ABRIL </t>
  </si>
  <si>
    <t>BI COSTA RICA</t>
  </si>
  <si>
    <t xml:space="preserve">OSCAR ROZO </t>
  </si>
  <si>
    <t>T78E70</t>
  </si>
  <si>
    <t>CAMINANDO CR</t>
  </si>
  <si>
    <t>DONALD</t>
  </si>
  <si>
    <t>V : 4625</t>
  </si>
  <si>
    <t>KENETH</t>
  </si>
  <si>
    <t>KAREN</t>
  </si>
  <si>
    <t xml:space="preserve">PEDRO </t>
  </si>
  <si>
    <t>FACT # 37584 : NULA</t>
  </si>
  <si>
    <t>JEINER</t>
  </si>
  <si>
    <t>21</t>
  </si>
  <si>
    <t>LLOYL</t>
  </si>
  <si>
    <t>22</t>
  </si>
  <si>
    <t>GRADY</t>
  </si>
  <si>
    <t>KATHARINE</t>
  </si>
  <si>
    <t>06</t>
  </si>
  <si>
    <t>17</t>
  </si>
  <si>
    <t>KEVIN MCLNTOSH</t>
  </si>
  <si>
    <t>FACT 37593 NULA</t>
  </si>
  <si>
    <t>V 4626</t>
  </si>
  <si>
    <t>23-32</t>
  </si>
  <si>
    <t>NANCY</t>
  </si>
  <si>
    <t>22-24-50</t>
  </si>
  <si>
    <t>DIANA SANCHEZ</t>
  </si>
  <si>
    <t>12</t>
  </si>
  <si>
    <t>BRIAN</t>
  </si>
  <si>
    <t>27</t>
  </si>
  <si>
    <t>ROBERTO</t>
  </si>
  <si>
    <t>MAURICIO</t>
  </si>
  <si>
    <t>6</t>
  </si>
  <si>
    <t>DANILO</t>
  </si>
  <si>
    <t>EDUARDO</t>
  </si>
  <si>
    <t>V=4628</t>
  </si>
  <si>
    <t xml:space="preserve">EFREN FEDULLO </t>
  </si>
  <si>
    <t>DE LA FACTUR 37602, ya se devolvio la diferencia.</t>
  </si>
  <si>
    <t>ELIZABETH GUEDEA</t>
  </si>
  <si>
    <t>CARLOS BADILLA</t>
  </si>
  <si>
    <t>CO-CAFÉ EL REY</t>
  </si>
  <si>
    <t>AGNES LUYCKX</t>
  </si>
  <si>
    <t>V=4627</t>
  </si>
  <si>
    <t>CARLOS MONTES DE OCA</t>
  </si>
  <si>
    <t>HELI SERVICIOS AEROBELL</t>
  </si>
  <si>
    <t xml:space="preserve">GISELLE ALFARO </t>
  </si>
  <si>
    <t>ILEANA CHAVARRIA</t>
  </si>
  <si>
    <t xml:space="preserve">DREAM TRAVEL </t>
  </si>
  <si>
    <t>ste</t>
  </si>
  <si>
    <t>FACT: 37611 NULA</t>
  </si>
  <si>
    <t>SPEEK</t>
  </si>
  <si>
    <t>HUGO</t>
  </si>
  <si>
    <t>KENNETH</t>
  </si>
  <si>
    <t>BRUCE</t>
  </si>
  <si>
    <t>RICARDO</t>
  </si>
  <si>
    <t>EXPLORE CC</t>
  </si>
  <si>
    <t>CLAUDINE</t>
  </si>
  <si>
    <t>INVERSIONES TURISTICAS ARENAL</t>
  </si>
  <si>
    <t>REYNALDO FLORES</t>
  </si>
  <si>
    <t>SILVIA</t>
  </si>
  <si>
    <t>ANDREA</t>
  </si>
  <si>
    <t>VIOLA &amp; MARCH ROSENBERGER</t>
  </si>
  <si>
    <t xml:space="preserve">SELECT COSTARICA </t>
  </si>
  <si>
    <t xml:space="preserve">DIANA CAROLINA </t>
  </si>
  <si>
    <t>V=4629</t>
  </si>
  <si>
    <t>FAC NULA #37630</t>
  </si>
  <si>
    <t>FERNANDO JIMENEZ</t>
  </si>
  <si>
    <t>ADRIANA ALVAREZ</t>
  </si>
  <si>
    <t>YESSIKA ACUÑA</t>
  </si>
  <si>
    <t>BESSA</t>
  </si>
  <si>
    <t>DIANA</t>
  </si>
  <si>
    <t>ELIZABETH PADILLA</t>
  </si>
  <si>
    <t>V=4630</t>
  </si>
  <si>
    <t>ANDREA NAGELE</t>
  </si>
  <si>
    <t>BROOK BERGER</t>
  </si>
  <si>
    <t>V=4681</t>
  </si>
  <si>
    <t>ANA CATALINA</t>
  </si>
  <si>
    <t>PAUL</t>
  </si>
  <si>
    <t xml:space="preserve">CARO </t>
  </si>
  <si>
    <t>JOSIMAR C</t>
  </si>
  <si>
    <t>V 4633</t>
  </si>
  <si>
    <t>40</t>
  </si>
  <si>
    <t>LEN</t>
  </si>
  <si>
    <t>13</t>
  </si>
  <si>
    <t>CHRISTIAN</t>
  </si>
  <si>
    <t>1</t>
  </si>
  <si>
    <t>BARBBARA</t>
  </si>
  <si>
    <t>FRANK</t>
  </si>
  <si>
    <t>6-7</t>
  </si>
  <si>
    <t>ERIKA</t>
  </si>
  <si>
    <t>LUIS CHAVEZ</t>
  </si>
  <si>
    <t>V : 4632</t>
  </si>
  <si>
    <t>FAUSTO</t>
  </si>
  <si>
    <t>DANA ALTMAN</t>
  </si>
  <si>
    <t>DESAFIO MONTEVERDE</t>
  </si>
  <si>
    <t>CHARLIN VARGAS</t>
  </si>
  <si>
    <t>ANDRES HERRERA</t>
  </si>
  <si>
    <t>LUIS VASQUEZ</t>
  </si>
  <si>
    <t xml:space="preserve">DANI </t>
  </si>
  <si>
    <t>CHRISSY</t>
  </si>
  <si>
    <t>KEN PATTON</t>
  </si>
  <si>
    <t>JOHN COOPER</t>
  </si>
  <si>
    <t>JEFF</t>
  </si>
  <si>
    <t>V 4634-4635</t>
  </si>
  <si>
    <t>LUZ ZAMORA</t>
  </si>
  <si>
    <t>GOGNOLI</t>
  </si>
  <si>
    <t>LILETH AVENDAÑO</t>
  </si>
  <si>
    <t>GISELLE ALVARADO</t>
  </si>
  <si>
    <t>PAMELA</t>
  </si>
  <si>
    <t>V=4637</t>
  </si>
  <si>
    <t>TAMAR</t>
  </si>
  <si>
    <t>LUIS BOTELLA</t>
  </si>
  <si>
    <t>ISABELLE</t>
  </si>
  <si>
    <t>XOTCHIL</t>
  </si>
  <si>
    <t>PAUL MILLER</t>
  </si>
  <si>
    <t>LESLEY</t>
  </si>
  <si>
    <t>PAUL  MILLER</t>
  </si>
  <si>
    <t>V= 4639</t>
  </si>
  <si>
    <t>SARA</t>
  </si>
  <si>
    <t>O</t>
  </si>
  <si>
    <t>COMISIONNACIONALEMERGENCIAS</t>
  </si>
  <si>
    <t>JEAMMY</t>
  </si>
  <si>
    <t>FACT 37690, 37693 NULA</t>
  </si>
  <si>
    <t>PETER</t>
  </si>
  <si>
    <t>ROWENA HODGSON</t>
  </si>
  <si>
    <t>DANIEL GRAESER</t>
  </si>
  <si>
    <t>DE KETELEARE</t>
  </si>
  <si>
    <t>ARATINGA TOURS</t>
  </si>
  <si>
    <t>DAVID SMITH</t>
  </si>
  <si>
    <t>VICTOR MONGE ROJAS</t>
  </si>
  <si>
    <t>COCORI S.A.</t>
  </si>
  <si>
    <t>V=4640</t>
  </si>
  <si>
    <t xml:space="preserve">GENE WATSON </t>
  </si>
  <si>
    <t>ZANDRA DAVIS</t>
  </si>
  <si>
    <t xml:space="preserve">GECKOTRAIL </t>
  </si>
  <si>
    <t>JOHANNA DIAZ</t>
  </si>
  <si>
    <t>INA</t>
  </si>
  <si>
    <t>DESAYUNOS</t>
  </si>
  <si>
    <t>MTSS</t>
  </si>
  <si>
    <t>GLENIA</t>
  </si>
  <si>
    <t>RICHARD</t>
  </si>
  <si>
    <t>MAURO</t>
  </si>
  <si>
    <t>CAROLINA RODRIGUEZ</t>
  </si>
  <si>
    <t>LAUREL</t>
  </si>
  <si>
    <t>JUAN</t>
  </si>
  <si>
    <t>ALISON</t>
  </si>
  <si>
    <t>VIOLA</t>
  </si>
  <si>
    <t>V : 4641</t>
  </si>
  <si>
    <t>PETER PARKER</t>
  </si>
  <si>
    <t>DAVID HECHT</t>
  </si>
  <si>
    <t xml:space="preserve">EXPEDIA </t>
  </si>
  <si>
    <t>KOENIG JOHN</t>
  </si>
  <si>
    <t xml:space="preserve"> PORT EMILY</t>
  </si>
  <si>
    <t xml:space="preserve">DRISCOLL MICHAEL </t>
  </si>
  <si>
    <t xml:space="preserve"> SHEARER KATHRYN </t>
  </si>
  <si>
    <t>SHEARER WENDY</t>
  </si>
  <si>
    <t xml:space="preserve">SOVEREIGN THOMAS </t>
  </si>
  <si>
    <t xml:space="preserve">SIEROUCK MARY </t>
  </si>
  <si>
    <t xml:space="preserve">DIXON ERIN </t>
  </si>
  <si>
    <t xml:space="preserve">KUMAR SHIVANI </t>
  </si>
  <si>
    <t>BLOOR DONALD</t>
  </si>
  <si>
    <t>SHIMADA MARIKO</t>
  </si>
  <si>
    <t xml:space="preserve">GOWDY INGRID </t>
  </si>
  <si>
    <t xml:space="preserve">ZYWOTTEK LEONARDO </t>
  </si>
  <si>
    <t xml:space="preserve">GANG YOON </t>
  </si>
  <si>
    <t xml:space="preserve">PENZINER ABBE </t>
  </si>
  <si>
    <t>FABIAN VANNESA</t>
  </si>
  <si>
    <t>JONES JANI</t>
  </si>
  <si>
    <t>MILLER KATHRYN</t>
  </si>
  <si>
    <t>MAHONY MAIRE</t>
  </si>
  <si>
    <t>GERALD ABANA</t>
  </si>
  <si>
    <t>SUSHINE  VACATIONS RENTAL LDTA</t>
  </si>
  <si>
    <t xml:space="preserve">JOSH </t>
  </si>
  <si>
    <t>V= 4643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</si>
</sst>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9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4"/>
      <color rgb="FFFF0000"/>
      <name val="Calibri"/>
      <family val="2"/>
      <scheme val="minor"/>
    </font>
    <font>
      <b/>
      <sz val="8"/>
      <color rgb="FFFF0000"/>
      <name val="Bell MT"/>
      <family val="1"/>
    </font>
    <font>
      <b/>
      <sz val="8"/>
      <color rgb="FFC00000"/>
      <name val="Calibri"/>
      <family val="2"/>
      <scheme val="minor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b/>
      <sz val="8"/>
      <color rgb="FFFF0000"/>
      <name val="Calibri"/>
      <family val="2"/>
      <scheme val="minor"/>
    </font>
    <font>
      <sz val="11"/>
      <color theme="1"/>
      <name val="Bell MT"/>
      <family val="1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7" fontId="1" fillId="3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166" fontId="1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9" fontId="8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7" fillId="2" borderId="2" xfId="0" applyNumberFormat="1" applyFont="1" applyFill="1" applyBorder="1" applyAlignment="1">
      <alignment horizontal="center"/>
    </xf>
    <xf numFmtId="0" fontId="18" fillId="0" borderId="4" xfId="0" applyFont="1" applyBorder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2" borderId="2" xfId="0" applyNumberFormat="1" applyFont="1" applyFill="1" applyBorder="1" applyAlignment="1">
      <alignment horizontal="center"/>
    </xf>
    <xf numFmtId="0" fontId="0" fillId="0" borderId="4" xfId="0" applyBorder="1"/>
    <xf numFmtId="0" fontId="10" fillId="2" borderId="2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workbookViewId="0">
      <selection sqref="A1:N51"/>
    </sheetView>
  </sheetViews>
  <sheetFormatPr baseColWidth="10" defaultRowHeight="15"/>
  <cols>
    <col min="1" max="1" width="8.42578125" style="4" customWidth="1"/>
    <col min="2" max="2" width="26" style="4" customWidth="1"/>
    <col min="3" max="4" width="28.8554687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160"/>
      <c r="K3" s="168">
        <v>40663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6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414</v>
      </c>
      <c r="C6" s="12"/>
      <c r="D6" s="13"/>
      <c r="E6" s="13"/>
      <c r="F6" s="14">
        <v>37740</v>
      </c>
      <c r="G6" s="15"/>
      <c r="H6" s="15" t="s">
        <v>415</v>
      </c>
      <c r="I6" s="16">
        <v>37125</v>
      </c>
      <c r="J6" s="15">
        <v>37125</v>
      </c>
      <c r="K6" s="15"/>
      <c r="L6" s="15"/>
      <c r="M6" s="15"/>
      <c r="N6" s="15">
        <v>37125</v>
      </c>
    </row>
    <row r="7" spans="1:14">
      <c r="A7" s="11"/>
      <c r="B7" s="12" t="s">
        <v>414</v>
      </c>
      <c r="C7" s="12" t="s">
        <v>163</v>
      </c>
      <c r="D7" s="13">
        <v>40663</v>
      </c>
      <c r="E7" s="13">
        <v>40665</v>
      </c>
      <c r="F7" s="14">
        <v>37741</v>
      </c>
      <c r="G7" s="15">
        <v>64835.1</v>
      </c>
      <c r="H7" s="15"/>
      <c r="I7" s="16"/>
      <c r="J7" s="15"/>
      <c r="K7" s="15">
        <v>64835.1</v>
      </c>
      <c r="L7" s="15"/>
      <c r="M7" s="15"/>
      <c r="N7" s="18">
        <f t="shared" ref="N7:N42" si="0">SUM(G7+I7)</f>
        <v>64835.1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7"/>
      <c r="N8" s="18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5"/>
      <c r="I23" s="16"/>
      <c r="J23" s="15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9"/>
      <c r="D25" s="13"/>
      <c r="E25" s="13"/>
      <c r="F25" s="14"/>
      <c r="G25" s="15"/>
      <c r="H25" s="15"/>
      <c r="I25" s="15"/>
      <c r="J25" s="16"/>
      <c r="K25" s="15"/>
      <c r="L25" s="15"/>
      <c r="M25" s="17"/>
      <c r="N25" s="18">
        <f t="shared" si="0"/>
        <v>0</v>
      </c>
    </row>
    <row r="26" spans="1:14">
      <c r="A26" s="11"/>
      <c r="B26" s="12"/>
      <c r="C26" s="12"/>
      <c r="D26" s="13"/>
      <c r="E26" s="13"/>
      <c r="F26" s="14"/>
      <c r="G26" s="15"/>
      <c r="H26" s="15"/>
      <c r="I26" s="16"/>
      <c r="J26" s="15"/>
      <c r="K26" s="15"/>
      <c r="L26" s="15"/>
      <c r="M26" s="17"/>
      <c r="N26" s="18">
        <f t="shared" si="0"/>
        <v>0</v>
      </c>
    </row>
    <row r="27" spans="1:14">
      <c r="A27" s="20"/>
      <c r="B27" s="12"/>
      <c r="C27" s="19"/>
      <c r="D27" s="13"/>
      <c r="E27" s="13"/>
      <c r="F27" s="14"/>
      <c r="G27" s="15"/>
      <c r="H27" s="15"/>
      <c r="I27" s="15"/>
      <c r="J27" s="16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7"/>
      <c r="N28" s="18">
        <f t="shared" si="0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0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7"/>
      <c r="N30" s="18">
        <f t="shared" si="0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7"/>
      <c r="N31" s="18">
        <f t="shared" si="0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7"/>
      <c r="N32" s="18">
        <f t="shared" si="0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7"/>
      <c r="N34" s="18">
        <f t="shared" si="0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 t="shared" si="0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7"/>
      <c r="N43" s="18">
        <f>SUM(N6:N42)</f>
        <v>101960.1</v>
      </c>
    </row>
    <row r="44" spans="1:14">
      <c r="A44" s="7" t="s">
        <v>21</v>
      </c>
      <c r="B44" s="7"/>
      <c r="C44" s="32"/>
      <c r="D44" s="33"/>
      <c r="E44" s="33"/>
      <c r="F44" s="33"/>
      <c r="G44" s="15">
        <f>SUM(G6:G43)</f>
        <v>64835.1</v>
      </c>
      <c r="H44" s="15"/>
      <c r="I44" s="34">
        <f>SUM(I10:I42)</f>
        <v>0</v>
      </c>
      <c r="J44" s="34">
        <f>SUM(J6:J42)</f>
        <v>37125</v>
      </c>
      <c r="K44" s="34">
        <f>SUM(K6:K42)</f>
        <v>64835.1</v>
      </c>
      <c r="L44" s="34">
        <f>SUM(L6:L43)</f>
        <v>0</v>
      </c>
      <c r="M44" s="34">
        <f>SUM(M6:M43)</f>
        <v>0</v>
      </c>
      <c r="N44" s="34">
        <f>SUM(J44:M44)</f>
        <v>101960.1</v>
      </c>
    </row>
    <row r="45" spans="1:14">
      <c r="A45" s="1"/>
      <c r="B45" s="1"/>
      <c r="C45" s="1"/>
      <c r="D45" s="35"/>
      <c r="E45" s="1"/>
      <c r="F45" s="1"/>
      <c r="G45" s="1"/>
      <c r="H45" s="159" t="s">
        <v>22</v>
      </c>
      <c r="I45" s="36"/>
      <c r="J45" s="32"/>
      <c r="K45" s="160"/>
      <c r="L45" s="32"/>
      <c r="M45" s="32"/>
      <c r="N45" s="1"/>
    </row>
    <row r="46" spans="1:14" ht="18.75">
      <c r="A46" s="7" t="s">
        <v>23</v>
      </c>
      <c r="B46" s="7"/>
      <c r="C46" s="1"/>
      <c r="D46" s="35"/>
      <c r="E46" s="160" t="s">
        <v>24</v>
      </c>
      <c r="F46" s="160"/>
      <c r="G46" s="1"/>
      <c r="H46" s="170"/>
      <c r="I46" s="171"/>
      <c r="J46" s="38"/>
      <c r="K46" s="39"/>
      <c r="L46" s="39"/>
      <c r="M46" s="1"/>
      <c r="N46" s="1"/>
    </row>
    <row r="47" spans="1:14" ht="15.75">
      <c r="A47" s="7" t="s">
        <v>26</v>
      </c>
      <c r="B47" s="160"/>
      <c r="C47" s="40"/>
      <c r="D47" s="1"/>
      <c r="E47" s="172">
        <v>495</v>
      </c>
      <c r="F47" s="173"/>
      <c r="G47" s="174"/>
      <c r="H47" s="175"/>
      <c r="I47" s="176"/>
      <c r="J47" s="39"/>
      <c r="K47" s="39"/>
      <c r="L47" s="39"/>
      <c r="M47" s="1"/>
      <c r="N47" s="43"/>
    </row>
    <row r="48" spans="1:14">
      <c r="A48" s="7" t="s">
        <v>27</v>
      </c>
      <c r="B48" s="1"/>
      <c r="C48" s="44">
        <v>75</v>
      </c>
      <c r="D48" s="1"/>
      <c r="E48" s="1"/>
      <c r="F48" s="1"/>
      <c r="G48" s="1"/>
      <c r="H48" s="45"/>
      <c r="I48" s="46"/>
      <c r="J48" s="1"/>
      <c r="K48" s="1"/>
      <c r="L48" s="1"/>
      <c r="M48" s="1"/>
      <c r="N48" s="43"/>
    </row>
    <row r="49" spans="1:14">
      <c r="A49" s="1"/>
      <c r="B49" s="1"/>
      <c r="C49" s="15">
        <f>((C47+C48)*E47)</f>
        <v>37125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3"/>
    </row>
    <row r="50" spans="1:14">
      <c r="A50" s="7" t="s">
        <v>28</v>
      </c>
      <c r="B50" s="1"/>
      <c r="C50" s="47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1" t="s">
        <v>17</v>
      </c>
      <c r="B51" s="161"/>
      <c r="C51" s="15">
        <f>SUM(C49+C50)</f>
        <v>37125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15748031496062992" top="0.43307086614173229" bottom="0.15748031496062992" header="0.31496062992125984" footer="0.31496062992125984"/>
  <pageSetup scale="6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0"/>
  <sheetViews>
    <sheetView topLeftCell="B1" workbookViewId="0">
      <selection sqref="A1:N5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4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142"/>
      <c r="K3" s="168">
        <v>40659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4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358</v>
      </c>
      <c r="C6" s="12" t="s">
        <v>19</v>
      </c>
      <c r="D6" s="13">
        <v>40660</v>
      </c>
      <c r="E6" s="13">
        <v>40661</v>
      </c>
      <c r="F6" s="14">
        <v>37684</v>
      </c>
      <c r="G6" s="15">
        <v>136620</v>
      </c>
      <c r="H6" s="15"/>
      <c r="I6" s="16"/>
      <c r="J6" s="15"/>
      <c r="K6" s="15">
        <v>136620</v>
      </c>
      <c r="L6" s="15"/>
      <c r="M6" s="15"/>
      <c r="N6" s="18">
        <f t="shared" ref="N6:N41" si="0">SUM(G6+I6)</f>
        <v>136620</v>
      </c>
    </row>
    <row r="7" spans="1:14">
      <c r="A7" s="11"/>
      <c r="B7" s="12" t="s">
        <v>360</v>
      </c>
      <c r="C7" s="12"/>
      <c r="D7" s="13"/>
      <c r="E7" s="13"/>
      <c r="F7" s="14">
        <v>37685</v>
      </c>
      <c r="G7" s="15"/>
      <c r="H7" s="15" t="s">
        <v>359</v>
      </c>
      <c r="I7" s="16">
        <v>24750</v>
      </c>
      <c r="J7" s="15"/>
      <c r="K7" s="15">
        <v>24750</v>
      </c>
      <c r="L7" s="15"/>
      <c r="M7" s="17"/>
      <c r="N7" s="18">
        <f t="shared" si="0"/>
        <v>24750</v>
      </c>
    </row>
    <row r="8" spans="1:14">
      <c r="A8" s="11"/>
      <c r="B8" s="12" t="s">
        <v>360</v>
      </c>
      <c r="C8" s="12" t="s">
        <v>19</v>
      </c>
      <c r="D8" s="13">
        <v>40657</v>
      </c>
      <c r="E8" s="13">
        <v>40659</v>
      </c>
      <c r="F8" s="14">
        <v>37686</v>
      </c>
      <c r="G8" s="15">
        <v>59400</v>
      </c>
      <c r="H8" s="15"/>
      <c r="I8" s="16"/>
      <c r="J8" s="15"/>
      <c r="K8" s="15">
        <v>59400</v>
      </c>
      <c r="L8" s="15"/>
      <c r="M8" s="17"/>
      <c r="N8" s="18">
        <f t="shared" si="0"/>
        <v>59400</v>
      </c>
    </row>
    <row r="9" spans="1:14">
      <c r="A9" s="11"/>
      <c r="B9" s="12" t="s">
        <v>73</v>
      </c>
      <c r="C9" s="12"/>
      <c r="D9" s="13"/>
      <c r="E9" s="13"/>
      <c r="F9" s="14">
        <v>37687</v>
      </c>
      <c r="G9" s="15"/>
      <c r="H9" s="15" t="s">
        <v>20</v>
      </c>
      <c r="I9" s="16">
        <v>7000</v>
      </c>
      <c r="J9" s="15">
        <v>7000</v>
      </c>
      <c r="K9" s="15"/>
      <c r="L9" s="15"/>
      <c r="M9" s="17"/>
      <c r="N9" s="18">
        <f t="shared" si="0"/>
        <v>7000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227770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196020</v>
      </c>
      <c r="H43" s="15"/>
      <c r="I43" s="34">
        <f>SUM(I9:I41)</f>
        <v>7000</v>
      </c>
      <c r="J43" s="34">
        <f>SUM(J6:J41)</f>
        <v>7000</v>
      </c>
      <c r="K43" s="34">
        <f>SUM(K6:K41)</f>
        <v>220770</v>
      </c>
      <c r="L43" s="34">
        <f>SUM(L6:L42)</f>
        <v>0</v>
      </c>
      <c r="M43" s="34">
        <f>SUM(M6:M42)</f>
        <v>0</v>
      </c>
      <c r="N43" s="34">
        <f>SUM(J43:M43)</f>
        <v>227770</v>
      </c>
    </row>
    <row r="44" spans="1:14">
      <c r="A44" s="1"/>
      <c r="B44" s="1"/>
      <c r="C44" s="1"/>
      <c r="D44" s="35"/>
      <c r="E44" s="1"/>
      <c r="F44" s="1"/>
      <c r="G44" s="1"/>
      <c r="H44" s="141" t="s">
        <v>22</v>
      </c>
      <c r="I44" s="36"/>
      <c r="J44" s="32"/>
      <c r="K44" s="142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42" t="s">
        <v>24</v>
      </c>
      <c r="F45" s="142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42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7000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7000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J6" sqref="J6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3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1"/>
      <c r="I3" s="1"/>
      <c r="J3" s="140"/>
      <c r="K3" s="168">
        <v>40658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4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 t="s">
        <v>271</v>
      </c>
      <c r="B6" s="12" t="s">
        <v>357</v>
      </c>
      <c r="C6" s="12" t="s">
        <v>19</v>
      </c>
      <c r="D6" s="13">
        <v>40657</v>
      </c>
      <c r="E6" s="13">
        <v>40659</v>
      </c>
      <c r="F6" s="14">
        <v>37683</v>
      </c>
      <c r="G6" s="15">
        <v>74250</v>
      </c>
      <c r="H6" s="15"/>
      <c r="I6" s="16"/>
      <c r="J6" s="15"/>
      <c r="K6" s="15">
        <v>74250</v>
      </c>
      <c r="L6" s="15"/>
      <c r="M6" s="15"/>
      <c r="N6" s="18">
        <f t="shared" ref="N6:N41" si="0">SUM(G6+I6)</f>
        <v>74250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7"/>
      <c r="N7" s="18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7"/>
      <c r="N8" s="18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74250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74250</v>
      </c>
      <c r="H43" s="15"/>
      <c r="I43" s="34">
        <f>SUM(I9:I41)</f>
        <v>0</v>
      </c>
      <c r="J43" s="34">
        <f>SUM(J6:J41)</f>
        <v>0</v>
      </c>
      <c r="K43" s="34">
        <f>SUM(K6:K41)</f>
        <v>74250</v>
      </c>
      <c r="L43" s="34">
        <f>SUM(L6:L42)</f>
        <v>0</v>
      </c>
      <c r="M43" s="34">
        <f>SUM(M6:M42)</f>
        <v>0</v>
      </c>
      <c r="N43" s="34">
        <f>SUM(J43:M43)</f>
        <v>74250</v>
      </c>
    </row>
    <row r="44" spans="1:14">
      <c r="A44" s="1"/>
      <c r="B44" s="1"/>
      <c r="C44" s="1"/>
      <c r="D44" s="35"/>
      <c r="E44" s="1"/>
      <c r="F44" s="1"/>
      <c r="G44" s="1"/>
      <c r="H44" s="139" t="s">
        <v>22</v>
      </c>
      <c r="I44" s="36"/>
      <c r="J44" s="32"/>
      <c r="K44" s="140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40" t="s">
        <v>24</v>
      </c>
      <c r="F45" s="140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40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5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3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138"/>
      <c r="K3" s="168">
        <v>40658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3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355</v>
      </c>
      <c r="C6" s="12" t="s">
        <v>19</v>
      </c>
      <c r="D6" s="13">
        <v>40658</v>
      </c>
      <c r="E6" s="13">
        <v>40659</v>
      </c>
      <c r="F6" s="14">
        <v>37680</v>
      </c>
      <c r="G6" s="15">
        <v>29700</v>
      </c>
      <c r="H6" s="15"/>
      <c r="I6" s="16"/>
      <c r="J6" s="15">
        <v>29700</v>
      </c>
      <c r="K6" s="15"/>
      <c r="L6" s="15"/>
      <c r="M6" s="15"/>
      <c r="N6" s="18">
        <f t="shared" ref="N6:N41" si="0">SUM(G6+I6)</f>
        <v>29700</v>
      </c>
    </row>
    <row r="7" spans="1:14">
      <c r="A7" s="11"/>
      <c r="B7" s="12" t="s">
        <v>73</v>
      </c>
      <c r="C7" s="12"/>
      <c r="D7" s="13"/>
      <c r="E7" s="13"/>
      <c r="F7" s="14">
        <v>37681</v>
      </c>
      <c r="G7" s="15"/>
      <c r="H7" s="15" t="s">
        <v>20</v>
      </c>
      <c r="I7" s="16">
        <v>2600</v>
      </c>
      <c r="J7" s="15">
        <v>2600</v>
      </c>
      <c r="K7" s="15"/>
      <c r="L7" s="15"/>
      <c r="M7" s="17"/>
      <c r="N7" s="18">
        <f t="shared" si="0"/>
        <v>2600</v>
      </c>
    </row>
    <row r="8" spans="1:14">
      <c r="A8" s="11"/>
      <c r="B8" s="12" t="s">
        <v>95</v>
      </c>
      <c r="C8" s="12" t="s">
        <v>100</v>
      </c>
      <c r="D8" s="13">
        <v>40651</v>
      </c>
      <c r="E8" s="13">
        <v>40654</v>
      </c>
      <c r="F8" s="14">
        <v>37682</v>
      </c>
      <c r="G8" s="15">
        <v>95040</v>
      </c>
      <c r="H8" s="15"/>
      <c r="I8" s="16"/>
      <c r="J8" s="15"/>
      <c r="K8" s="15"/>
      <c r="L8" s="15"/>
      <c r="M8" s="17">
        <v>95040</v>
      </c>
      <c r="N8" s="18">
        <f t="shared" si="0"/>
        <v>95040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127340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124740</v>
      </c>
      <c r="H43" s="15"/>
      <c r="I43" s="34">
        <f>SUM(I9:I41)</f>
        <v>0</v>
      </c>
      <c r="J43" s="34">
        <f>SUM(J6:J41)</f>
        <v>32300</v>
      </c>
      <c r="K43" s="34">
        <f>SUM(K6:K41)</f>
        <v>0</v>
      </c>
      <c r="L43" s="34">
        <f>SUM(L6:L42)</f>
        <v>0</v>
      </c>
      <c r="M43" s="34">
        <f>SUM(M6:M42)</f>
        <v>95040</v>
      </c>
      <c r="N43" s="34">
        <f>SUM(J43:M43)</f>
        <v>127340</v>
      </c>
    </row>
    <row r="44" spans="1:14">
      <c r="A44" s="1"/>
      <c r="B44" s="1"/>
      <c r="C44" s="1"/>
      <c r="D44" s="35"/>
      <c r="E44" s="1"/>
      <c r="F44" s="1"/>
      <c r="G44" s="1"/>
      <c r="H44" s="137" t="s">
        <v>22</v>
      </c>
      <c r="I44" s="36"/>
      <c r="J44" s="32"/>
      <c r="K44" s="138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38" t="s">
        <v>24</v>
      </c>
      <c r="F45" s="138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38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32300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32300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5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3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136"/>
      <c r="K3" s="168">
        <v>40657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3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356</v>
      </c>
      <c r="C6" s="12" t="s">
        <v>19</v>
      </c>
      <c r="D6" s="13">
        <v>40657</v>
      </c>
      <c r="E6" s="13">
        <v>40660</v>
      </c>
      <c r="F6" s="14">
        <v>37678</v>
      </c>
      <c r="G6" s="15">
        <v>409860</v>
      </c>
      <c r="H6" s="15"/>
      <c r="I6" s="16"/>
      <c r="J6" s="15"/>
      <c r="K6" s="15">
        <v>409860</v>
      </c>
      <c r="L6" s="15"/>
      <c r="M6" s="15"/>
      <c r="N6" s="18">
        <f t="shared" ref="N6:N41" si="0">SUM(G6+I6)</f>
        <v>409860</v>
      </c>
    </row>
    <row r="7" spans="1:14">
      <c r="A7" s="11"/>
      <c r="B7" s="12" t="s">
        <v>63</v>
      </c>
      <c r="C7" s="12"/>
      <c r="D7" s="13"/>
      <c r="E7" s="13"/>
      <c r="F7" s="14">
        <v>37679</v>
      </c>
      <c r="G7" s="15"/>
      <c r="H7" s="15" t="s">
        <v>20</v>
      </c>
      <c r="I7" s="16">
        <v>3400</v>
      </c>
      <c r="J7" s="15">
        <v>3400</v>
      </c>
      <c r="K7" s="15"/>
      <c r="L7" s="15"/>
      <c r="M7" s="17"/>
      <c r="N7" s="18">
        <f t="shared" si="0"/>
        <v>3400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7"/>
      <c r="N8" s="18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413260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409860</v>
      </c>
      <c r="H43" s="15"/>
      <c r="I43" s="34">
        <f>SUM(I9:I41)</f>
        <v>0</v>
      </c>
      <c r="J43" s="34">
        <f>SUM(J6:J41)</f>
        <v>3400</v>
      </c>
      <c r="K43" s="34">
        <f>SUM(K6:K41)</f>
        <v>409860</v>
      </c>
      <c r="L43" s="34">
        <f>SUM(L6:L42)</f>
        <v>0</v>
      </c>
      <c r="M43" s="34">
        <f>SUM(M6:M42)</f>
        <v>0</v>
      </c>
      <c r="N43" s="34">
        <f>SUM(J43:M43)</f>
        <v>413260</v>
      </c>
    </row>
    <row r="44" spans="1:14">
      <c r="A44" s="1"/>
      <c r="B44" s="1"/>
      <c r="C44" s="1"/>
      <c r="D44" s="35"/>
      <c r="E44" s="1"/>
      <c r="F44" s="1"/>
      <c r="G44" s="1"/>
      <c r="H44" s="135" t="s">
        <v>22</v>
      </c>
      <c r="I44" s="36"/>
      <c r="J44" s="32"/>
      <c r="K44" s="136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36" t="s">
        <v>24</v>
      </c>
      <c r="F45" s="136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36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3400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5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3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62</v>
      </c>
      <c r="F3" s="8"/>
      <c r="G3" s="1"/>
      <c r="H3" s="1"/>
      <c r="I3" s="1"/>
      <c r="J3" s="134"/>
      <c r="K3" s="168">
        <v>40657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3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353</v>
      </c>
      <c r="C6" s="12" t="s">
        <v>19</v>
      </c>
      <c r="D6" s="13">
        <v>40657</v>
      </c>
      <c r="E6" s="13">
        <v>40659</v>
      </c>
      <c r="F6" s="14">
        <v>37674</v>
      </c>
      <c r="G6" s="15">
        <v>59400</v>
      </c>
      <c r="H6" s="15"/>
      <c r="I6" s="16"/>
      <c r="J6" s="15">
        <v>59400</v>
      </c>
      <c r="K6" s="15"/>
      <c r="L6" s="15"/>
      <c r="M6" s="15"/>
      <c r="N6" s="18">
        <f t="shared" ref="N6:N41" si="0">SUM(G6+I6)</f>
        <v>59400</v>
      </c>
    </row>
    <row r="7" spans="1:14">
      <c r="A7" s="11"/>
      <c r="B7" s="12" t="s">
        <v>354</v>
      </c>
      <c r="C7" s="12" t="s">
        <v>19</v>
      </c>
      <c r="D7" s="13">
        <v>40657</v>
      </c>
      <c r="E7" s="13">
        <v>40659</v>
      </c>
      <c r="F7" s="14">
        <v>37675</v>
      </c>
      <c r="G7" s="15">
        <v>118800</v>
      </c>
      <c r="H7" s="15"/>
      <c r="I7" s="16"/>
      <c r="J7" s="15">
        <v>118800</v>
      </c>
      <c r="K7" s="15"/>
      <c r="L7" s="15"/>
      <c r="M7" s="17"/>
      <c r="N7" s="18">
        <f t="shared" si="0"/>
        <v>118800</v>
      </c>
    </row>
    <row r="8" spans="1:14">
      <c r="A8" s="11"/>
      <c r="B8" s="12" t="s">
        <v>355</v>
      </c>
      <c r="C8" s="12" t="s">
        <v>19</v>
      </c>
      <c r="D8" s="13">
        <v>40657</v>
      </c>
      <c r="E8" s="13">
        <v>40658</v>
      </c>
      <c r="F8" s="14">
        <v>37676</v>
      </c>
      <c r="G8" s="15">
        <v>29700</v>
      </c>
      <c r="H8" s="15"/>
      <c r="I8" s="16"/>
      <c r="J8" s="15">
        <v>29700</v>
      </c>
      <c r="K8" s="15"/>
      <c r="L8" s="15"/>
      <c r="M8" s="17"/>
      <c r="N8" s="18">
        <f t="shared" si="0"/>
        <v>29700</v>
      </c>
    </row>
    <row r="9" spans="1:14">
      <c r="A9" s="11"/>
      <c r="B9" s="12" t="s">
        <v>63</v>
      </c>
      <c r="C9" s="12" t="s">
        <v>19</v>
      </c>
      <c r="D9" s="13"/>
      <c r="E9" s="13"/>
      <c r="F9" s="14">
        <v>37677</v>
      </c>
      <c r="G9" s="15"/>
      <c r="H9" s="15" t="s">
        <v>20</v>
      </c>
      <c r="I9" s="16">
        <v>12400</v>
      </c>
      <c r="J9" s="15">
        <v>12400</v>
      </c>
      <c r="K9" s="15"/>
      <c r="L9" s="15"/>
      <c r="M9" s="17"/>
      <c r="N9" s="18">
        <f t="shared" si="0"/>
        <v>12400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220300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207900</v>
      </c>
      <c r="H43" s="15"/>
      <c r="I43" s="34">
        <f>SUM(I9:I41)</f>
        <v>12400</v>
      </c>
      <c r="J43" s="34">
        <f>SUM(J6:J41)</f>
        <v>220300</v>
      </c>
      <c r="K43" s="34">
        <f>SUM(K6:K41)</f>
        <v>0</v>
      </c>
      <c r="L43" s="34">
        <f>SUM(L6:L42)</f>
        <v>0</v>
      </c>
      <c r="M43" s="34">
        <f>SUM(M6:M42)</f>
        <v>0</v>
      </c>
      <c r="N43" s="34">
        <f>SUM(J43:M43)</f>
        <v>220300</v>
      </c>
    </row>
    <row r="44" spans="1:14">
      <c r="A44" s="1"/>
      <c r="B44" s="1"/>
      <c r="C44" s="1"/>
      <c r="D44" s="35"/>
      <c r="E44" s="1"/>
      <c r="F44" s="1"/>
      <c r="G44" s="1"/>
      <c r="H44" s="133" t="s">
        <v>22</v>
      </c>
      <c r="I44" s="36"/>
      <c r="J44" s="32"/>
      <c r="K44" s="134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34" t="s">
        <v>24</v>
      </c>
      <c r="F45" s="134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34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261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129195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91105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220300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5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3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132"/>
      <c r="K3" s="168">
        <v>40656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3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347</v>
      </c>
      <c r="C6" s="12" t="s">
        <v>19</v>
      </c>
      <c r="D6" s="13">
        <v>40656</v>
      </c>
      <c r="E6" s="13">
        <v>40658</v>
      </c>
      <c r="F6" s="14">
        <v>37668</v>
      </c>
      <c r="G6" s="15">
        <v>99000</v>
      </c>
      <c r="H6" s="15"/>
      <c r="I6" s="16"/>
      <c r="J6" s="15">
        <v>99000</v>
      </c>
      <c r="K6" s="15"/>
      <c r="L6" s="15"/>
      <c r="M6" s="15"/>
      <c r="N6" s="18">
        <f t="shared" ref="N6:N41" si="0">SUM(G6+I6)</f>
        <v>99000</v>
      </c>
    </row>
    <row r="7" spans="1:14">
      <c r="A7" s="11"/>
      <c r="B7" s="12" t="s">
        <v>348</v>
      </c>
      <c r="C7" s="12" t="s">
        <v>19</v>
      </c>
      <c r="D7" s="13">
        <v>40656</v>
      </c>
      <c r="E7" s="13">
        <v>40657</v>
      </c>
      <c r="F7" s="14">
        <v>37669</v>
      </c>
      <c r="G7" s="15">
        <v>29700</v>
      </c>
      <c r="H7" s="15"/>
      <c r="I7" s="16"/>
      <c r="J7" s="15"/>
      <c r="K7" s="15">
        <v>29700</v>
      </c>
      <c r="L7" s="15"/>
      <c r="M7" s="17"/>
      <c r="N7" s="18">
        <f t="shared" si="0"/>
        <v>29700</v>
      </c>
    </row>
    <row r="8" spans="1:14">
      <c r="A8" s="11"/>
      <c r="B8" s="12" t="s">
        <v>349</v>
      </c>
      <c r="C8" s="12" t="s">
        <v>19</v>
      </c>
      <c r="D8" s="13">
        <v>40656</v>
      </c>
      <c r="E8" s="13">
        <v>40657</v>
      </c>
      <c r="F8" s="14">
        <v>37670</v>
      </c>
      <c r="G8" s="15">
        <v>59400</v>
      </c>
      <c r="H8" s="15"/>
      <c r="I8" s="16"/>
      <c r="J8" s="15"/>
      <c r="K8" s="15">
        <v>59400</v>
      </c>
      <c r="L8" s="15"/>
      <c r="M8" s="17"/>
      <c r="N8" s="18">
        <f t="shared" si="0"/>
        <v>59400</v>
      </c>
    </row>
    <row r="9" spans="1:14">
      <c r="A9" s="11"/>
      <c r="B9" s="12" t="s">
        <v>350</v>
      </c>
      <c r="C9" s="12"/>
      <c r="D9" s="13"/>
      <c r="E9" s="13"/>
      <c r="F9" s="14">
        <v>37671</v>
      </c>
      <c r="G9" s="15"/>
      <c r="H9" s="15" t="s">
        <v>351</v>
      </c>
      <c r="I9" s="16">
        <v>38610</v>
      </c>
      <c r="J9" s="15"/>
      <c r="K9" s="15">
        <v>38610</v>
      </c>
      <c r="L9" s="15"/>
      <c r="M9" s="17"/>
      <c r="N9" s="18">
        <f t="shared" si="0"/>
        <v>38610</v>
      </c>
    </row>
    <row r="10" spans="1:14">
      <c r="A10" s="11"/>
      <c r="B10" s="12" t="s">
        <v>352</v>
      </c>
      <c r="C10" s="12" t="s">
        <v>207</v>
      </c>
      <c r="D10" s="13">
        <v>40656</v>
      </c>
      <c r="E10" s="13">
        <v>40659</v>
      </c>
      <c r="F10" s="14">
        <v>37672</v>
      </c>
      <c r="G10" s="15">
        <v>92292.75</v>
      </c>
      <c r="H10" s="15"/>
      <c r="I10" s="16"/>
      <c r="J10" s="15"/>
      <c r="K10" s="15">
        <v>92292.75</v>
      </c>
      <c r="L10" s="15"/>
      <c r="M10" s="17"/>
      <c r="N10" s="18">
        <f t="shared" si="0"/>
        <v>92292.75</v>
      </c>
    </row>
    <row r="11" spans="1:14">
      <c r="A11" s="11"/>
      <c r="B11" s="12" t="s">
        <v>73</v>
      </c>
      <c r="C11" s="12"/>
      <c r="D11" s="13"/>
      <c r="E11" s="13"/>
      <c r="F11" s="14">
        <v>37673</v>
      </c>
      <c r="G11" s="15"/>
      <c r="H11" s="15" t="s">
        <v>20</v>
      </c>
      <c r="I11" s="16">
        <v>13400</v>
      </c>
      <c r="J11" s="15">
        <v>13400</v>
      </c>
      <c r="K11" s="15"/>
      <c r="L11" s="15"/>
      <c r="M11" s="17"/>
      <c r="N11" s="18">
        <f t="shared" si="0"/>
        <v>13400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332402.75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280392.75</v>
      </c>
      <c r="H43" s="15"/>
      <c r="I43" s="34">
        <f>SUM(I9:I41)</f>
        <v>52010</v>
      </c>
      <c r="J43" s="34">
        <f>SUM(J6:J41)</f>
        <v>112400</v>
      </c>
      <c r="K43" s="34">
        <f>SUM(K6:K41)</f>
        <v>220002.75</v>
      </c>
      <c r="L43" s="34">
        <f>SUM(L6:L42)</f>
        <v>0</v>
      </c>
      <c r="M43" s="34">
        <f>SUM(M6:M42)</f>
        <v>0</v>
      </c>
      <c r="N43" s="34">
        <f>SUM(J43:M43)</f>
        <v>332402.75</v>
      </c>
    </row>
    <row r="44" spans="1:14">
      <c r="A44" s="1"/>
      <c r="B44" s="1"/>
      <c r="C44" s="1"/>
      <c r="D44" s="35"/>
      <c r="E44" s="1"/>
      <c r="F44" s="1"/>
      <c r="G44" s="1"/>
      <c r="H44" s="131" t="s">
        <v>22</v>
      </c>
      <c r="I44" s="36"/>
      <c r="J44" s="32"/>
      <c r="K44" s="132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32" t="s">
        <v>24</v>
      </c>
      <c r="F45" s="132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32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112400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112400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D50" sqref="D5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2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1"/>
      <c r="I3" s="1"/>
      <c r="J3" s="130"/>
      <c r="K3" s="168">
        <v>40656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3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 t="s">
        <v>127</v>
      </c>
      <c r="B6" s="12" t="s">
        <v>344</v>
      </c>
      <c r="C6" s="12" t="s">
        <v>163</v>
      </c>
      <c r="D6" s="13">
        <v>40656</v>
      </c>
      <c r="E6" s="13">
        <v>40658</v>
      </c>
      <c r="F6" s="14">
        <v>37664</v>
      </c>
      <c r="G6" s="15">
        <v>56430</v>
      </c>
      <c r="H6" s="15"/>
      <c r="I6" s="16"/>
      <c r="J6" s="15"/>
      <c r="K6" s="15">
        <v>56430</v>
      </c>
      <c r="L6" s="15"/>
      <c r="M6" s="15"/>
      <c r="N6" s="18">
        <f t="shared" ref="N6:N41" si="0">SUM(G6+I6)</f>
        <v>56430</v>
      </c>
    </row>
    <row r="7" spans="1:14">
      <c r="A7" s="11"/>
      <c r="B7" s="12" t="s">
        <v>319</v>
      </c>
      <c r="C7" s="12" t="s">
        <v>19</v>
      </c>
      <c r="D7" s="13"/>
      <c r="E7" s="13"/>
      <c r="F7" s="14">
        <v>37665</v>
      </c>
      <c r="G7" s="15"/>
      <c r="H7" s="15" t="s">
        <v>345</v>
      </c>
      <c r="I7" s="16">
        <v>130000</v>
      </c>
      <c r="J7" s="15">
        <v>130000</v>
      </c>
      <c r="K7" s="15"/>
      <c r="L7" s="15"/>
      <c r="M7" s="17"/>
      <c r="N7" s="18">
        <f t="shared" si="0"/>
        <v>130000</v>
      </c>
    </row>
    <row r="8" spans="1:14">
      <c r="A8" s="11"/>
      <c r="B8" s="12" t="s">
        <v>346</v>
      </c>
      <c r="C8" s="12" t="s">
        <v>19</v>
      </c>
      <c r="D8" s="13">
        <v>40656</v>
      </c>
      <c r="E8" s="13">
        <v>40657</v>
      </c>
      <c r="F8" s="14">
        <v>37666</v>
      </c>
      <c r="G8" s="15">
        <v>32175</v>
      </c>
      <c r="H8" s="15"/>
      <c r="I8" s="16"/>
      <c r="J8" s="15"/>
      <c r="K8" s="15">
        <v>32175</v>
      </c>
      <c r="L8" s="15"/>
      <c r="M8" s="17"/>
      <c r="N8" s="18">
        <f t="shared" si="0"/>
        <v>32175</v>
      </c>
    </row>
    <row r="9" spans="1:14">
      <c r="A9" s="11"/>
      <c r="B9" s="12" t="s">
        <v>3</v>
      </c>
      <c r="C9" s="12" t="s">
        <v>20</v>
      </c>
      <c r="D9" s="13"/>
      <c r="E9" s="13"/>
      <c r="F9" s="14">
        <v>37667</v>
      </c>
      <c r="G9" s="15"/>
      <c r="H9" s="15" t="s">
        <v>20</v>
      </c>
      <c r="I9" s="16">
        <v>14200</v>
      </c>
      <c r="J9" s="15">
        <v>14200</v>
      </c>
      <c r="K9" s="15"/>
      <c r="L9" s="15"/>
      <c r="M9" s="17"/>
      <c r="N9" s="18">
        <f t="shared" si="0"/>
        <v>14200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232805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88605</v>
      </c>
      <c r="H43" s="15"/>
      <c r="I43" s="34">
        <f>SUM(I9:I41)</f>
        <v>14200</v>
      </c>
      <c r="J43" s="34">
        <f>SUM(J6:J41)</f>
        <v>144200</v>
      </c>
      <c r="K43" s="34">
        <f>SUM(K6:K41)</f>
        <v>88605</v>
      </c>
      <c r="L43" s="34">
        <f>SUM(L6:L42)</f>
        <v>0</v>
      </c>
      <c r="M43" s="34">
        <f>SUM(M6:M42)</f>
        <v>0</v>
      </c>
      <c r="N43" s="34">
        <f>SUM(J43:M43)</f>
        <v>232805</v>
      </c>
    </row>
    <row r="44" spans="1:14">
      <c r="A44" s="1"/>
      <c r="B44" s="1"/>
      <c r="C44" s="1"/>
      <c r="D44" s="35"/>
      <c r="E44" s="1"/>
      <c r="F44" s="1"/>
      <c r="G44" s="1"/>
      <c r="H44" s="129" t="s">
        <v>22</v>
      </c>
      <c r="I44" s="36"/>
      <c r="J44" s="32"/>
      <c r="K44" s="130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30" t="s">
        <v>24</v>
      </c>
      <c r="F45" s="130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30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2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990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143200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144190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G24" sqref="G24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2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77</v>
      </c>
      <c r="F3" s="8"/>
      <c r="G3" s="1"/>
      <c r="H3" s="1"/>
      <c r="I3" s="1"/>
      <c r="J3" s="128"/>
      <c r="K3" s="168">
        <v>40655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2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342</v>
      </c>
      <c r="C6" s="12" t="s">
        <v>65</v>
      </c>
      <c r="D6" s="13">
        <v>40679</v>
      </c>
      <c r="E6" s="13">
        <v>40681</v>
      </c>
      <c r="F6" s="14">
        <v>37662</v>
      </c>
      <c r="G6" s="15">
        <v>53460</v>
      </c>
      <c r="H6" s="15"/>
      <c r="I6" s="16"/>
      <c r="J6" s="15"/>
      <c r="K6" s="15"/>
      <c r="L6" s="15"/>
      <c r="M6" s="15">
        <v>53460</v>
      </c>
      <c r="N6" s="18">
        <f t="shared" ref="N6:N41" si="0">SUM(G6+I6)</f>
        <v>53460</v>
      </c>
    </row>
    <row r="7" spans="1:14">
      <c r="A7" s="11"/>
      <c r="B7" s="12" t="s">
        <v>343</v>
      </c>
      <c r="C7" s="12" t="s">
        <v>65</v>
      </c>
      <c r="D7" s="13">
        <v>40680</v>
      </c>
      <c r="E7" s="13">
        <v>40682</v>
      </c>
      <c r="F7" s="14">
        <v>37662</v>
      </c>
      <c r="G7" s="15">
        <v>55440</v>
      </c>
      <c r="H7" s="15"/>
      <c r="I7" s="16"/>
      <c r="J7" s="15"/>
      <c r="K7" s="15"/>
      <c r="L7" s="15"/>
      <c r="M7" s="17">
        <v>55440</v>
      </c>
      <c r="N7" s="18">
        <f t="shared" si="0"/>
        <v>55440</v>
      </c>
    </row>
    <row r="8" spans="1:14">
      <c r="A8" s="11"/>
      <c r="B8" s="12" t="s">
        <v>320</v>
      </c>
      <c r="C8" s="12"/>
      <c r="D8" s="13"/>
      <c r="E8" s="13"/>
      <c r="F8" s="14">
        <v>37663</v>
      </c>
      <c r="G8" s="15"/>
      <c r="H8" s="15" t="s">
        <v>20</v>
      </c>
      <c r="I8" s="16">
        <v>12800</v>
      </c>
      <c r="J8" s="15">
        <v>12800</v>
      </c>
      <c r="K8" s="15"/>
      <c r="L8" s="15"/>
      <c r="M8" s="17"/>
      <c r="N8" s="18">
        <f t="shared" si="0"/>
        <v>12800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121700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108900</v>
      </c>
      <c r="H43" s="15"/>
      <c r="I43" s="34">
        <f>SUM(I9:I41)</f>
        <v>0</v>
      </c>
      <c r="J43" s="34">
        <f>SUM(J6:J41)</f>
        <v>12800</v>
      </c>
      <c r="K43" s="34">
        <f>SUM(K6:K41)</f>
        <v>0</v>
      </c>
      <c r="L43" s="34">
        <f>SUM(L6:L42)</f>
        <v>0</v>
      </c>
      <c r="M43" s="34">
        <f>SUM(M6:M42)</f>
        <v>108900</v>
      </c>
      <c r="N43" s="34">
        <f>SUM(J43:M43)</f>
        <v>121700</v>
      </c>
    </row>
    <row r="44" spans="1:14">
      <c r="A44" s="1"/>
      <c r="B44" s="1"/>
      <c r="C44" s="1"/>
      <c r="D44" s="35"/>
      <c r="E44" s="1"/>
      <c r="F44" s="1"/>
      <c r="G44" s="1"/>
      <c r="H44" s="127" t="s">
        <v>22</v>
      </c>
      <c r="I44" s="36"/>
      <c r="J44" s="32"/>
      <c r="K44" s="128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28" t="s">
        <v>24</v>
      </c>
      <c r="F45" s="128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28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/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12800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12800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D15" sqref="D15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2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62</v>
      </c>
      <c r="F3" s="8"/>
      <c r="G3" s="1"/>
      <c r="H3" s="1"/>
      <c r="I3" s="1"/>
      <c r="J3" s="126"/>
      <c r="K3" s="168">
        <v>40655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2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341</v>
      </c>
      <c r="C6" s="12" t="s">
        <v>19</v>
      </c>
      <c r="D6" s="13">
        <v>40651</v>
      </c>
      <c r="E6" s="13">
        <v>40655</v>
      </c>
      <c r="F6" s="14">
        <v>37659</v>
      </c>
      <c r="G6" s="15">
        <v>118800</v>
      </c>
      <c r="H6" s="15"/>
      <c r="I6" s="16"/>
      <c r="J6" s="15"/>
      <c r="K6" s="15">
        <v>118800</v>
      </c>
      <c r="L6" s="15"/>
      <c r="M6" s="15"/>
      <c r="N6" s="18">
        <f t="shared" ref="N6:N41" si="0">SUM(G6+I6)</f>
        <v>118800</v>
      </c>
    </row>
    <row r="7" spans="1:14">
      <c r="A7" s="11"/>
      <c r="B7" s="12" t="s">
        <v>334</v>
      </c>
      <c r="C7" s="12" t="s">
        <v>163</v>
      </c>
      <c r="D7" s="13">
        <v>40654</v>
      </c>
      <c r="E7" s="13">
        <v>40656</v>
      </c>
      <c r="F7" s="14">
        <v>37660</v>
      </c>
      <c r="G7" s="15">
        <v>46520.1</v>
      </c>
      <c r="H7" s="15"/>
      <c r="I7" s="16"/>
      <c r="J7" s="15"/>
      <c r="K7" s="15">
        <v>46520.1</v>
      </c>
      <c r="L7" s="15"/>
      <c r="M7" s="17"/>
      <c r="N7" s="18">
        <f t="shared" si="0"/>
        <v>46520.1</v>
      </c>
    </row>
    <row r="8" spans="1:14">
      <c r="A8" s="11"/>
      <c r="B8" s="12" t="s">
        <v>108</v>
      </c>
      <c r="C8" s="12" t="s">
        <v>19</v>
      </c>
      <c r="D8" s="13"/>
      <c r="E8" s="13"/>
      <c r="F8" s="14">
        <v>37661</v>
      </c>
      <c r="G8" s="15"/>
      <c r="H8" s="15" t="s">
        <v>20</v>
      </c>
      <c r="I8" s="16">
        <v>3800</v>
      </c>
      <c r="J8" s="15">
        <v>3800</v>
      </c>
      <c r="K8" s="15"/>
      <c r="L8" s="15"/>
      <c r="M8" s="17"/>
      <c r="N8" s="18">
        <f t="shared" si="0"/>
        <v>3800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169120.1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165320.1</v>
      </c>
      <c r="H43" s="15"/>
      <c r="I43" s="34">
        <f>SUM(I9:I41)</f>
        <v>0</v>
      </c>
      <c r="J43" s="34">
        <f>SUM(J6:J41)</f>
        <v>3800</v>
      </c>
      <c r="K43" s="34">
        <f>SUM(K6:K41)</f>
        <v>165320.1</v>
      </c>
      <c r="L43" s="34">
        <f>SUM(L6:L42)</f>
        <v>0</v>
      </c>
      <c r="M43" s="34">
        <f>SUM(M6:M42)</f>
        <v>0</v>
      </c>
      <c r="N43" s="34">
        <f>SUM(J43:M43)</f>
        <v>169120.1</v>
      </c>
    </row>
    <row r="44" spans="1:14">
      <c r="A44" s="1"/>
      <c r="B44" s="1"/>
      <c r="C44" s="1"/>
      <c r="D44" s="35"/>
      <c r="E44" s="1"/>
      <c r="F44" s="1"/>
      <c r="G44" s="1"/>
      <c r="H44" s="125" t="s">
        <v>22</v>
      </c>
      <c r="I44" s="36"/>
      <c r="J44" s="32"/>
      <c r="K44" s="126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26" t="s">
        <v>24</v>
      </c>
      <c r="F45" s="126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26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/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3800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3800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XFD1048576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2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124"/>
      <c r="K3" s="168">
        <v>40654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2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335</v>
      </c>
      <c r="C6" s="12" t="s">
        <v>336</v>
      </c>
      <c r="D6" s="13">
        <v>40694</v>
      </c>
      <c r="E6" s="13">
        <v>40696</v>
      </c>
      <c r="F6" s="14">
        <v>37654</v>
      </c>
      <c r="G6" s="15">
        <v>45540</v>
      </c>
      <c r="H6" s="15"/>
      <c r="I6" s="16"/>
      <c r="J6" s="15"/>
      <c r="K6" s="15"/>
      <c r="L6" s="15"/>
      <c r="M6" s="15">
        <v>45540</v>
      </c>
      <c r="N6" s="18">
        <f t="shared" ref="N6:N41" si="0">SUM(G6+I6)</f>
        <v>45540</v>
      </c>
    </row>
    <row r="7" spans="1:14">
      <c r="A7" s="11"/>
      <c r="B7" s="12" t="s">
        <v>337</v>
      </c>
      <c r="C7" s="12" t="s">
        <v>76</v>
      </c>
      <c r="D7" s="13">
        <v>40654</v>
      </c>
      <c r="E7" s="13">
        <v>40655</v>
      </c>
      <c r="F7" s="14">
        <v>37655</v>
      </c>
      <c r="G7" s="15">
        <v>59400</v>
      </c>
      <c r="H7" s="15"/>
      <c r="I7" s="16"/>
      <c r="J7" s="15"/>
      <c r="K7" s="15"/>
      <c r="L7" s="15">
        <v>59400</v>
      </c>
      <c r="M7" s="17"/>
      <c r="N7" s="18">
        <f t="shared" si="0"/>
        <v>59400</v>
      </c>
    </row>
    <row r="8" spans="1:14">
      <c r="A8" s="11"/>
      <c r="B8" s="12" t="s">
        <v>338</v>
      </c>
      <c r="C8" s="12" t="s">
        <v>76</v>
      </c>
      <c r="D8" s="13">
        <v>40654</v>
      </c>
      <c r="E8" s="13">
        <v>40655</v>
      </c>
      <c r="F8" s="14">
        <v>37656</v>
      </c>
      <c r="G8" s="15">
        <v>55440</v>
      </c>
      <c r="H8" s="15"/>
      <c r="I8" s="16"/>
      <c r="J8" s="15"/>
      <c r="K8" s="15"/>
      <c r="L8" s="15">
        <v>55440</v>
      </c>
      <c r="M8" s="17"/>
      <c r="N8" s="18">
        <f t="shared" si="0"/>
        <v>55440</v>
      </c>
    </row>
    <row r="9" spans="1:14">
      <c r="A9" s="11"/>
      <c r="B9" s="12" t="s">
        <v>339</v>
      </c>
      <c r="C9" s="12" t="s">
        <v>76</v>
      </c>
      <c r="D9" s="13">
        <v>40654</v>
      </c>
      <c r="E9" s="13">
        <v>40655</v>
      </c>
      <c r="F9" s="14">
        <v>37657</v>
      </c>
      <c r="G9" s="15">
        <v>594000</v>
      </c>
      <c r="H9" s="15"/>
      <c r="I9" s="16"/>
      <c r="J9" s="15">
        <v>59400</v>
      </c>
      <c r="K9" s="15"/>
      <c r="L9" s="15"/>
      <c r="M9" s="17"/>
      <c r="N9" s="18">
        <f t="shared" si="0"/>
        <v>594000</v>
      </c>
    </row>
    <row r="10" spans="1:14">
      <c r="A10" s="11"/>
      <c r="B10" s="12" t="s">
        <v>340</v>
      </c>
      <c r="C10" s="12"/>
      <c r="D10" s="13"/>
      <c r="E10" s="13"/>
      <c r="F10" s="14">
        <v>37658</v>
      </c>
      <c r="G10" s="15"/>
      <c r="H10" s="15" t="s">
        <v>20</v>
      </c>
      <c r="I10" s="16">
        <v>6000</v>
      </c>
      <c r="J10" s="15">
        <v>6000</v>
      </c>
      <c r="K10" s="15"/>
      <c r="L10" s="15"/>
      <c r="M10" s="17"/>
      <c r="N10" s="18">
        <f t="shared" si="0"/>
        <v>6000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760380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754380</v>
      </c>
      <c r="H43" s="15"/>
      <c r="I43" s="34">
        <f>SUM(I9:I41)</f>
        <v>6000</v>
      </c>
      <c r="J43" s="34">
        <f>SUM(J6:J41)</f>
        <v>65400</v>
      </c>
      <c r="K43" s="34">
        <f>SUM(K6:K41)</f>
        <v>0</v>
      </c>
      <c r="L43" s="34">
        <f>SUM(L6:L42)</f>
        <v>114840</v>
      </c>
      <c r="M43" s="34">
        <f>SUM(M6:M42)</f>
        <v>45540</v>
      </c>
      <c r="N43" s="34">
        <f>SUM(J43:M43)</f>
        <v>225780</v>
      </c>
    </row>
    <row r="44" spans="1:14">
      <c r="A44" s="1"/>
      <c r="B44" s="1"/>
      <c r="C44" s="1"/>
      <c r="D44" s="35"/>
      <c r="E44" s="1"/>
      <c r="F44" s="1"/>
      <c r="G44" s="1"/>
      <c r="H44" s="123" t="s">
        <v>22</v>
      </c>
      <c r="I44" s="36"/>
      <c r="J44" s="32"/>
      <c r="K44" s="124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24" t="s">
        <v>24</v>
      </c>
      <c r="F45" s="124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24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/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65400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65400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1"/>
  <sheetViews>
    <sheetView topLeftCell="C25" workbookViewId="0">
      <selection sqref="A1:XFD1048576"/>
    </sheetView>
  </sheetViews>
  <sheetFormatPr baseColWidth="10" defaultRowHeight="15"/>
  <cols>
    <col min="1" max="1" width="8.42578125" style="4" customWidth="1"/>
    <col min="2" max="2" width="26" style="4" customWidth="1"/>
    <col min="3" max="4" width="28.85546875" style="4" customWidth="1"/>
    <col min="5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158"/>
      <c r="K3" s="168">
        <v>40663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5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112</v>
      </c>
      <c r="C6" s="12" t="s">
        <v>76</v>
      </c>
      <c r="D6" s="13">
        <v>40662</v>
      </c>
      <c r="E6" s="13">
        <v>40663</v>
      </c>
      <c r="F6" s="14">
        <v>37718</v>
      </c>
      <c r="G6" s="15">
        <v>29700</v>
      </c>
      <c r="H6" s="15"/>
      <c r="I6" s="16"/>
      <c r="J6" s="15"/>
      <c r="K6" s="15">
        <v>29700</v>
      </c>
      <c r="L6" s="15"/>
      <c r="M6" s="15"/>
      <c r="N6" s="15">
        <v>29700</v>
      </c>
    </row>
    <row r="7" spans="1:14">
      <c r="A7" s="11"/>
      <c r="B7" s="12" t="s">
        <v>391</v>
      </c>
      <c r="C7" s="12" t="s">
        <v>392</v>
      </c>
      <c r="D7" s="13">
        <v>40635</v>
      </c>
      <c r="E7" s="13">
        <v>40637</v>
      </c>
      <c r="F7" s="14">
        <v>37719</v>
      </c>
      <c r="G7" s="15">
        <v>85773.6</v>
      </c>
      <c r="H7" s="15"/>
      <c r="I7" s="16"/>
      <c r="J7" s="15"/>
      <c r="K7" s="15"/>
      <c r="L7" s="15">
        <v>85773.6</v>
      </c>
      <c r="M7" s="15"/>
      <c r="N7" s="18">
        <f t="shared" ref="N7" si="0">SUM(G7+I7)</f>
        <v>85773.6</v>
      </c>
    </row>
    <row r="8" spans="1:14">
      <c r="A8" s="11"/>
      <c r="B8" s="12" t="s">
        <v>393</v>
      </c>
      <c r="C8" s="12" t="s">
        <v>392</v>
      </c>
      <c r="D8" s="13">
        <v>40636</v>
      </c>
      <c r="E8" s="13">
        <v>40639</v>
      </c>
      <c r="F8" s="14">
        <v>37720</v>
      </c>
      <c r="G8" s="15">
        <v>87184.35</v>
      </c>
      <c r="H8" s="15"/>
      <c r="I8" s="16"/>
      <c r="J8" s="15"/>
      <c r="K8" s="15"/>
      <c r="L8" s="15">
        <v>87184.35</v>
      </c>
      <c r="M8" s="17"/>
      <c r="N8" s="18">
        <f t="shared" ref="N8:N42" si="1">SUM(G8+I8)</f>
        <v>87184.35</v>
      </c>
    </row>
    <row r="9" spans="1:14">
      <c r="A9" s="11"/>
      <c r="B9" s="12" t="s">
        <v>394</v>
      </c>
      <c r="C9" s="12" t="s">
        <v>392</v>
      </c>
      <c r="D9" s="13">
        <v>40638</v>
      </c>
      <c r="E9" s="13">
        <v>40639</v>
      </c>
      <c r="F9" s="14">
        <v>37721</v>
      </c>
      <c r="G9" s="15">
        <v>29061.45</v>
      </c>
      <c r="H9" s="15"/>
      <c r="I9" s="16"/>
      <c r="J9" s="15"/>
      <c r="K9" s="15"/>
      <c r="L9" s="15">
        <v>29061.45</v>
      </c>
      <c r="M9" s="17"/>
      <c r="N9" s="18">
        <f t="shared" si="1"/>
        <v>29061.45</v>
      </c>
    </row>
    <row r="10" spans="1:14">
      <c r="A10" s="11"/>
      <c r="B10" s="12" t="s">
        <v>395</v>
      </c>
      <c r="C10" s="12" t="s">
        <v>392</v>
      </c>
      <c r="D10" s="13">
        <v>40639</v>
      </c>
      <c r="E10" s="13">
        <v>40641</v>
      </c>
      <c r="F10" s="14">
        <v>37722</v>
      </c>
      <c r="G10" s="15">
        <v>58122.9</v>
      </c>
      <c r="H10" s="15"/>
      <c r="I10" s="16"/>
      <c r="J10" s="15"/>
      <c r="K10" s="15"/>
      <c r="L10" s="15">
        <v>58122.9</v>
      </c>
      <c r="M10" s="17"/>
      <c r="N10" s="18">
        <f t="shared" si="1"/>
        <v>58122.9</v>
      </c>
    </row>
    <row r="11" spans="1:14">
      <c r="A11" s="11"/>
      <c r="B11" s="12" t="s">
        <v>396</v>
      </c>
      <c r="C11" s="12" t="s">
        <v>392</v>
      </c>
      <c r="D11" s="13">
        <v>40639</v>
      </c>
      <c r="E11" s="13">
        <v>40641</v>
      </c>
      <c r="F11" s="14">
        <v>37723</v>
      </c>
      <c r="G11" s="15">
        <v>58122.9</v>
      </c>
      <c r="H11" s="15"/>
      <c r="I11" s="16"/>
      <c r="J11" s="15"/>
      <c r="K11" s="15"/>
      <c r="L11" s="15">
        <v>58122.9</v>
      </c>
      <c r="M11" s="17"/>
      <c r="N11" s="18">
        <f t="shared" si="1"/>
        <v>58122.9</v>
      </c>
    </row>
    <row r="12" spans="1:14">
      <c r="A12" s="11"/>
      <c r="B12" s="12" t="s">
        <v>397</v>
      </c>
      <c r="C12" s="12" t="s">
        <v>392</v>
      </c>
      <c r="D12" s="13">
        <v>40639</v>
      </c>
      <c r="E12" s="13">
        <v>40641</v>
      </c>
      <c r="F12" s="14">
        <v>37724</v>
      </c>
      <c r="G12" s="15">
        <v>58122.9</v>
      </c>
      <c r="H12" s="15"/>
      <c r="I12" s="16"/>
      <c r="J12" s="15"/>
      <c r="K12" s="15"/>
      <c r="L12" s="15">
        <v>58122.9</v>
      </c>
      <c r="M12" s="17"/>
      <c r="N12" s="18">
        <f t="shared" si="1"/>
        <v>58122.9</v>
      </c>
    </row>
    <row r="13" spans="1:14">
      <c r="A13" s="11"/>
      <c r="B13" s="12" t="s">
        <v>398</v>
      </c>
      <c r="C13" s="12" t="s">
        <v>392</v>
      </c>
      <c r="D13" s="13">
        <v>40639</v>
      </c>
      <c r="E13" s="13">
        <v>40645</v>
      </c>
      <c r="F13" s="14">
        <v>37725</v>
      </c>
      <c r="G13" s="15">
        <v>257320.8</v>
      </c>
      <c r="H13" s="15"/>
      <c r="I13" s="16"/>
      <c r="J13" s="15"/>
      <c r="K13" s="15"/>
      <c r="L13" s="15">
        <v>257320.8</v>
      </c>
      <c r="M13" s="17"/>
      <c r="N13" s="18">
        <f t="shared" si="1"/>
        <v>257320.8</v>
      </c>
    </row>
    <row r="14" spans="1:14">
      <c r="A14" s="11"/>
      <c r="B14" s="12" t="s">
        <v>399</v>
      </c>
      <c r="C14" s="12" t="s">
        <v>392</v>
      </c>
      <c r="D14" s="13">
        <v>40642</v>
      </c>
      <c r="E14" s="13">
        <v>40645</v>
      </c>
      <c r="F14" s="14">
        <v>37726</v>
      </c>
      <c r="G14" s="15">
        <v>87184.35</v>
      </c>
      <c r="H14" s="15"/>
      <c r="I14" s="16"/>
      <c r="J14" s="15"/>
      <c r="K14" s="15"/>
      <c r="L14" s="15">
        <v>87184.35</v>
      </c>
      <c r="M14" s="17"/>
      <c r="N14" s="18">
        <f t="shared" si="1"/>
        <v>87184.35</v>
      </c>
    </row>
    <row r="15" spans="1:14">
      <c r="A15" s="11"/>
      <c r="B15" s="12" t="s">
        <v>400</v>
      </c>
      <c r="C15" s="12" t="s">
        <v>392</v>
      </c>
      <c r="D15" s="13">
        <v>40643</v>
      </c>
      <c r="E15" s="13">
        <v>40646</v>
      </c>
      <c r="F15" s="14">
        <v>37727</v>
      </c>
      <c r="G15" s="15">
        <v>87184.35</v>
      </c>
      <c r="H15" s="15"/>
      <c r="I15" s="16"/>
      <c r="J15" s="15"/>
      <c r="K15" s="15"/>
      <c r="L15" s="15">
        <v>87184.35</v>
      </c>
      <c r="M15" s="17"/>
      <c r="N15" s="18">
        <f t="shared" si="1"/>
        <v>87184.35</v>
      </c>
    </row>
    <row r="16" spans="1:14">
      <c r="A16" s="11"/>
      <c r="B16" s="12" t="s">
        <v>401</v>
      </c>
      <c r="C16" s="12" t="s">
        <v>392</v>
      </c>
      <c r="D16" s="13">
        <v>40643</v>
      </c>
      <c r="E16" s="13">
        <v>40644</v>
      </c>
      <c r="F16" s="14">
        <v>37728</v>
      </c>
      <c r="G16" s="15">
        <v>29061.45</v>
      </c>
      <c r="H16" s="15"/>
      <c r="I16" s="16"/>
      <c r="J16" s="15"/>
      <c r="K16" s="15"/>
      <c r="L16" s="15">
        <v>29061.45</v>
      </c>
      <c r="M16" s="17"/>
      <c r="N16" s="18">
        <f t="shared" si="1"/>
        <v>29061.45</v>
      </c>
    </row>
    <row r="17" spans="1:14">
      <c r="A17" s="11"/>
      <c r="B17" s="12" t="s">
        <v>402</v>
      </c>
      <c r="C17" s="12" t="s">
        <v>392</v>
      </c>
      <c r="D17" s="13">
        <v>40645</v>
      </c>
      <c r="E17" s="13">
        <v>40649</v>
      </c>
      <c r="F17" s="14">
        <v>37729</v>
      </c>
      <c r="G17" s="15">
        <v>116245.8</v>
      </c>
      <c r="H17" s="15"/>
      <c r="I17" s="16"/>
      <c r="J17" s="15"/>
      <c r="K17" s="15"/>
      <c r="L17" s="15">
        <v>116245.8</v>
      </c>
      <c r="M17" s="17"/>
      <c r="N17" s="18">
        <f t="shared" si="1"/>
        <v>116245.8</v>
      </c>
    </row>
    <row r="18" spans="1:14">
      <c r="A18" s="11"/>
      <c r="B18" s="12" t="s">
        <v>403</v>
      </c>
      <c r="C18" s="12" t="s">
        <v>392</v>
      </c>
      <c r="D18" s="13">
        <v>40650</v>
      </c>
      <c r="E18" s="13">
        <v>40652</v>
      </c>
      <c r="F18" s="14">
        <v>37730</v>
      </c>
      <c r="G18" s="15">
        <v>85773.6</v>
      </c>
      <c r="H18" s="15"/>
      <c r="I18" s="16"/>
      <c r="J18" s="15"/>
      <c r="K18" s="15"/>
      <c r="L18" s="15">
        <v>85773.6</v>
      </c>
      <c r="M18" s="17"/>
      <c r="N18" s="18">
        <f t="shared" si="1"/>
        <v>85773.6</v>
      </c>
    </row>
    <row r="19" spans="1:14">
      <c r="A19" s="11"/>
      <c r="B19" s="12" t="s">
        <v>404</v>
      </c>
      <c r="C19" s="12" t="s">
        <v>392</v>
      </c>
      <c r="D19" s="13">
        <v>40651</v>
      </c>
      <c r="E19" s="13">
        <v>40654</v>
      </c>
      <c r="F19" s="14">
        <v>37731</v>
      </c>
      <c r="G19" s="15">
        <v>87184.35</v>
      </c>
      <c r="H19" s="15"/>
      <c r="I19" s="16"/>
      <c r="J19" s="15"/>
      <c r="K19" s="15"/>
      <c r="L19" s="15">
        <v>87184.35</v>
      </c>
      <c r="M19" s="17"/>
      <c r="N19" s="18">
        <f t="shared" si="1"/>
        <v>87184.35</v>
      </c>
    </row>
    <row r="20" spans="1:14">
      <c r="A20" s="11"/>
      <c r="B20" s="12" t="s">
        <v>405</v>
      </c>
      <c r="C20" s="12" t="s">
        <v>392</v>
      </c>
      <c r="D20" s="13">
        <v>40651</v>
      </c>
      <c r="E20" s="13">
        <v>40652</v>
      </c>
      <c r="F20" s="14">
        <v>37732</v>
      </c>
      <c r="G20" s="15">
        <v>29061.45</v>
      </c>
      <c r="H20" s="15"/>
      <c r="I20" s="16"/>
      <c r="J20" s="15"/>
      <c r="K20" s="15"/>
      <c r="L20" s="15">
        <v>29061.45</v>
      </c>
      <c r="M20" s="17"/>
      <c r="N20" s="18">
        <f t="shared" si="1"/>
        <v>29061.45</v>
      </c>
    </row>
    <row r="21" spans="1:14">
      <c r="A21" s="11"/>
      <c r="B21" s="12" t="s">
        <v>406</v>
      </c>
      <c r="C21" s="12" t="s">
        <v>392</v>
      </c>
      <c r="D21" s="13">
        <v>40653</v>
      </c>
      <c r="E21" s="13">
        <v>40656</v>
      </c>
      <c r="F21" s="14">
        <v>37733</v>
      </c>
      <c r="G21" s="15">
        <v>116557.65</v>
      </c>
      <c r="H21" s="15"/>
      <c r="I21" s="16"/>
      <c r="J21" s="15"/>
      <c r="K21" s="15"/>
      <c r="L21" s="15">
        <v>116557.65</v>
      </c>
      <c r="M21" s="17"/>
      <c r="N21" s="18">
        <f t="shared" si="1"/>
        <v>116557.65</v>
      </c>
    </row>
    <row r="22" spans="1:14">
      <c r="A22" s="11"/>
      <c r="B22" s="12" t="s">
        <v>407</v>
      </c>
      <c r="C22" s="12" t="s">
        <v>392</v>
      </c>
      <c r="D22" s="13">
        <v>40655</v>
      </c>
      <c r="E22" s="13">
        <v>40657</v>
      </c>
      <c r="F22" s="14">
        <v>37734</v>
      </c>
      <c r="G22" s="15">
        <v>58122.9</v>
      </c>
      <c r="H22" s="15"/>
      <c r="I22" s="16"/>
      <c r="J22" s="15"/>
      <c r="K22" s="15"/>
      <c r="L22" s="15">
        <v>58122.9</v>
      </c>
      <c r="M22" s="17"/>
      <c r="N22" s="18">
        <f t="shared" si="1"/>
        <v>58122.9</v>
      </c>
    </row>
    <row r="23" spans="1:14">
      <c r="A23" s="11"/>
      <c r="B23" s="12" t="s">
        <v>408</v>
      </c>
      <c r="C23" s="12" t="s">
        <v>392</v>
      </c>
      <c r="D23" s="13">
        <v>40656</v>
      </c>
      <c r="E23" s="13">
        <v>40658</v>
      </c>
      <c r="F23" s="14">
        <v>37735</v>
      </c>
      <c r="G23" s="15">
        <v>58122.9</v>
      </c>
      <c r="H23" s="15"/>
      <c r="I23" s="16"/>
      <c r="J23" s="15"/>
      <c r="K23" s="15"/>
      <c r="L23" s="15">
        <v>58122.9</v>
      </c>
      <c r="M23" s="17"/>
      <c r="N23" s="18">
        <f t="shared" si="1"/>
        <v>58122.9</v>
      </c>
    </row>
    <row r="24" spans="1:14">
      <c r="A24" s="11"/>
      <c r="B24" s="12" t="s">
        <v>409</v>
      </c>
      <c r="C24" s="19" t="s">
        <v>392</v>
      </c>
      <c r="D24" s="13">
        <v>40658</v>
      </c>
      <c r="E24" s="13">
        <v>40660</v>
      </c>
      <c r="F24" s="14">
        <v>37736</v>
      </c>
      <c r="G24" s="15">
        <v>58122.9</v>
      </c>
      <c r="H24" s="15"/>
      <c r="I24" s="15"/>
      <c r="J24" s="16"/>
      <c r="K24" s="15"/>
      <c r="L24" s="15">
        <v>58122.9</v>
      </c>
      <c r="M24" s="17"/>
      <c r="N24" s="18">
        <f t="shared" si="1"/>
        <v>58122.9</v>
      </c>
    </row>
    <row r="25" spans="1:14">
      <c r="A25" s="11"/>
      <c r="B25" s="12" t="s">
        <v>410</v>
      </c>
      <c r="C25" s="19" t="s">
        <v>392</v>
      </c>
      <c r="D25" s="13">
        <v>40658</v>
      </c>
      <c r="E25" s="13">
        <v>40660</v>
      </c>
      <c r="F25" s="14">
        <v>37737</v>
      </c>
      <c r="G25" s="15">
        <v>58122.9</v>
      </c>
      <c r="H25" s="15"/>
      <c r="I25" s="15"/>
      <c r="J25" s="16"/>
      <c r="K25" s="15"/>
      <c r="L25" s="15">
        <v>58122.9</v>
      </c>
      <c r="M25" s="17"/>
      <c r="N25" s="18">
        <f t="shared" si="1"/>
        <v>58122.9</v>
      </c>
    </row>
    <row r="26" spans="1:14">
      <c r="A26" s="11"/>
      <c r="B26" s="12" t="s">
        <v>411</v>
      </c>
      <c r="C26" s="12" t="s">
        <v>392</v>
      </c>
      <c r="D26" s="13">
        <v>40658</v>
      </c>
      <c r="E26" s="13">
        <v>40660</v>
      </c>
      <c r="F26" s="14">
        <v>37738</v>
      </c>
      <c r="G26" s="15">
        <v>58122.9</v>
      </c>
      <c r="H26" s="15"/>
      <c r="I26" s="16"/>
      <c r="J26" s="15"/>
      <c r="K26" s="15"/>
      <c r="L26" s="15">
        <v>58122.9</v>
      </c>
      <c r="M26" s="17"/>
      <c r="N26" s="18">
        <f t="shared" si="1"/>
        <v>58122.9</v>
      </c>
    </row>
    <row r="27" spans="1:14">
      <c r="A27" s="20"/>
      <c r="B27" s="12" t="s">
        <v>412</v>
      </c>
      <c r="C27" s="19" t="s">
        <v>413</v>
      </c>
      <c r="D27" s="13">
        <v>40667</v>
      </c>
      <c r="E27" s="13">
        <v>40669</v>
      </c>
      <c r="F27" s="14">
        <v>37739</v>
      </c>
      <c r="G27" s="15">
        <v>57420</v>
      </c>
      <c r="H27" s="15"/>
      <c r="I27" s="15"/>
      <c r="J27" s="16"/>
      <c r="K27" s="15"/>
      <c r="L27" s="15"/>
      <c r="M27" s="17">
        <v>57420</v>
      </c>
      <c r="N27" s="18">
        <f t="shared" si="1"/>
        <v>57420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5"/>
      <c r="K28" s="15"/>
      <c r="L28" s="15"/>
      <c r="M28" s="17"/>
      <c r="N28" s="18">
        <f t="shared" si="1"/>
        <v>0</v>
      </c>
    </row>
    <row r="29" spans="1:14">
      <c r="A29" s="20"/>
      <c r="B29" s="21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1"/>
        <v>0</v>
      </c>
    </row>
    <row r="30" spans="1:14">
      <c r="A30" s="20"/>
      <c r="B30" s="20"/>
      <c r="C30" s="19"/>
      <c r="D30" s="13"/>
      <c r="E30" s="13"/>
      <c r="F30" s="14"/>
      <c r="G30" s="15"/>
      <c r="H30" s="15"/>
      <c r="I30" s="16"/>
      <c r="J30" s="16"/>
      <c r="K30" s="15"/>
      <c r="L30" s="15"/>
      <c r="M30" s="17"/>
      <c r="N30" s="18">
        <f t="shared" si="1"/>
        <v>0</v>
      </c>
    </row>
    <row r="31" spans="1:14">
      <c r="A31" s="20"/>
      <c r="B31" s="21"/>
      <c r="C31" s="19"/>
      <c r="D31" s="13"/>
      <c r="E31" s="13"/>
      <c r="F31" s="14"/>
      <c r="G31" s="15"/>
      <c r="H31" s="15"/>
      <c r="I31" s="15"/>
      <c r="J31" s="15"/>
      <c r="K31" s="15"/>
      <c r="L31" s="15"/>
      <c r="M31" s="17"/>
      <c r="N31" s="18">
        <f t="shared" si="1"/>
        <v>0</v>
      </c>
    </row>
    <row r="32" spans="1:14">
      <c r="A32" s="22"/>
      <c r="B32" s="21"/>
      <c r="C32" s="19"/>
      <c r="D32" s="13"/>
      <c r="E32" s="13"/>
      <c r="F32" s="14"/>
      <c r="G32" s="15"/>
      <c r="H32" s="23"/>
      <c r="I32" s="24"/>
      <c r="J32" s="15"/>
      <c r="K32" s="25"/>
      <c r="L32" s="15"/>
      <c r="M32" s="17"/>
      <c r="N32" s="18">
        <f t="shared" si="1"/>
        <v>0</v>
      </c>
    </row>
    <row r="33" spans="1:14">
      <c r="A33" s="22"/>
      <c r="B33" s="26"/>
      <c r="C33" s="19"/>
      <c r="D33" s="13"/>
      <c r="E33" s="13"/>
      <c r="F33" s="14"/>
      <c r="G33" s="23"/>
      <c r="H33" s="23"/>
      <c r="I33" s="24"/>
      <c r="J33" s="23"/>
      <c r="K33" s="25"/>
      <c r="L33" s="23"/>
      <c r="M33" s="17"/>
      <c r="N33" s="18">
        <f t="shared" si="1"/>
        <v>0</v>
      </c>
    </row>
    <row r="34" spans="1:14">
      <c r="A34" s="22"/>
      <c r="B34" s="26"/>
      <c r="C34" s="27"/>
      <c r="D34" s="28"/>
      <c r="E34" s="28"/>
      <c r="F34" s="14"/>
      <c r="G34" s="23"/>
      <c r="H34" s="23"/>
      <c r="I34" s="24"/>
      <c r="J34" s="23"/>
      <c r="K34" s="25"/>
      <c r="L34" s="23"/>
      <c r="M34" s="17"/>
      <c r="N34" s="18">
        <f t="shared" si="1"/>
        <v>0</v>
      </c>
    </row>
    <row r="35" spans="1:14">
      <c r="A35" s="29"/>
      <c r="B35" s="30"/>
      <c r="C35" s="30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1"/>
        <v>0</v>
      </c>
    </row>
    <row r="36" spans="1:14">
      <c r="A36" s="29"/>
      <c r="B36" s="31"/>
      <c r="C36" s="31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1"/>
        <v>0</v>
      </c>
    </row>
    <row r="37" spans="1:14">
      <c r="A37" s="29"/>
      <c r="B37" s="31"/>
      <c r="C37" s="30"/>
      <c r="D37" s="28"/>
      <c r="E37" s="28"/>
      <c r="F37" s="14"/>
      <c r="G37" s="15"/>
      <c r="H37" s="23"/>
      <c r="I37" s="24"/>
      <c r="J37" s="15"/>
      <c r="K37" s="23"/>
      <c r="L37" s="15"/>
      <c r="M37" s="17"/>
      <c r="N37" s="18">
        <f t="shared" si="1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1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1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1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1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 t="shared" si="1"/>
        <v>0</v>
      </c>
    </row>
    <row r="43" spans="1:14">
      <c r="A43" s="29"/>
      <c r="B43" s="31"/>
      <c r="C43" s="30"/>
      <c r="D43" s="28"/>
      <c r="E43" s="28"/>
      <c r="F43" s="30"/>
      <c r="G43" s="15"/>
      <c r="H43" s="23"/>
      <c r="I43" s="24"/>
      <c r="J43" s="15"/>
      <c r="K43" s="23"/>
      <c r="L43" s="15"/>
      <c r="M43" s="17"/>
      <c r="N43" s="18">
        <f>SUM(N6:N42)</f>
        <v>1649696.3999999997</v>
      </c>
    </row>
    <row r="44" spans="1:14">
      <c r="A44" s="7" t="s">
        <v>21</v>
      </c>
      <c r="B44" s="7"/>
      <c r="C44" s="32"/>
      <c r="D44" s="33"/>
      <c r="E44" s="33"/>
      <c r="F44" s="33"/>
      <c r="G44" s="15">
        <f>SUM(G6:G43)</f>
        <v>1649696.3999999997</v>
      </c>
      <c r="H44" s="15"/>
      <c r="I44" s="34">
        <f>SUM(I10:I42)</f>
        <v>0</v>
      </c>
      <c r="J44" s="34">
        <f>SUM(J6:J42)</f>
        <v>0</v>
      </c>
      <c r="K44" s="34">
        <f>SUM(K6:K42)</f>
        <v>29700</v>
      </c>
      <c r="L44" s="34">
        <f>SUM(L6:L43)</f>
        <v>1562576.3999999994</v>
      </c>
      <c r="M44" s="34">
        <f>SUM(M6:M43)</f>
        <v>57420</v>
      </c>
      <c r="N44" s="34">
        <f>SUM(J44:M44)</f>
        <v>1649696.3999999994</v>
      </c>
    </row>
    <row r="45" spans="1:14">
      <c r="A45" s="1"/>
      <c r="B45" s="1"/>
      <c r="C45" s="1"/>
      <c r="D45" s="35"/>
      <c r="E45" s="1"/>
      <c r="F45" s="1"/>
      <c r="G45" s="1"/>
      <c r="H45" s="157" t="s">
        <v>22</v>
      </c>
      <c r="I45" s="36"/>
      <c r="J45" s="32"/>
      <c r="K45" s="158"/>
      <c r="L45" s="32"/>
      <c r="M45" s="32"/>
      <c r="N45" s="1"/>
    </row>
    <row r="46" spans="1:14" ht="18.75">
      <c r="A46" s="7" t="s">
        <v>23</v>
      </c>
      <c r="B46" s="7"/>
      <c r="C46" s="1"/>
      <c r="D46" s="35"/>
      <c r="E46" s="158" t="s">
        <v>24</v>
      </c>
      <c r="F46" s="158"/>
      <c r="G46" s="1"/>
      <c r="H46" s="170"/>
      <c r="I46" s="171"/>
      <c r="J46" s="38"/>
      <c r="K46" s="39"/>
      <c r="L46" s="39"/>
      <c r="M46" s="1"/>
      <c r="N46" s="1"/>
    </row>
    <row r="47" spans="1:14" ht="15.75">
      <c r="A47" s="7" t="s">
        <v>26</v>
      </c>
      <c r="B47" s="158"/>
      <c r="C47" s="40"/>
      <c r="D47" s="1"/>
      <c r="E47" s="172">
        <v>495</v>
      </c>
      <c r="F47" s="173"/>
      <c r="G47" s="174"/>
      <c r="H47" s="175"/>
      <c r="I47" s="176"/>
      <c r="J47" s="39"/>
      <c r="K47" s="39"/>
      <c r="L47" s="39"/>
      <c r="M47" s="1"/>
      <c r="N47" s="43"/>
    </row>
    <row r="48" spans="1:14">
      <c r="A48" s="7" t="s">
        <v>27</v>
      </c>
      <c r="B48" s="1"/>
      <c r="C48" s="44"/>
      <c r="D48" s="1"/>
      <c r="E48" s="1"/>
      <c r="F48" s="1"/>
      <c r="G48" s="1"/>
      <c r="H48" s="45"/>
      <c r="I48" s="46"/>
      <c r="J48" s="1"/>
      <c r="K48" s="1"/>
      <c r="L48" s="1"/>
      <c r="M48" s="1"/>
      <c r="N48" s="43"/>
    </row>
    <row r="49" spans="1:14">
      <c r="A49" s="1"/>
      <c r="B49" s="1"/>
      <c r="C49" s="15">
        <f>((C47+C48)*E47)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3"/>
    </row>
    <row r="50" spans="1:14">
      <c r="A50" s="7" t="s">
        <v>28</v>
      </c>
      <c r="B50" s="1"/>
      <c r="C50" s="4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61" t="s">
        <v>17</v>
      </c>
      <c r="B51" s="161"/>
      <c r="C51" s="15">
        <f>SUM(C49+C50)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5"/>
    </row>
  </sheetData>
  <mergeCells count="8">
    <mergeCell ref="A51:B51"/>
    <mergeCell ref="C1:F1"/>
    <mergeCell ref="B3:D3"/>
    <mergeCell ref="K3:M3"/>
    <mergeCell ref="H4:I4"/>
    <mergeCell ref="H46:I46"/>
    <mergeCell ref="E47:F47"/>
    <mergeCell ref="G47:I47"/>
  </mergeCells>
  <pageMargins left="0.19685039370078741" right="0.15748031496062992" top="0.43307086614173229" bottom="0.15748031496062992" header="0.31496062992125984" footer="0.31496062992125984"/>
  <pageSetup scale="6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50"/>
  <sheetViews>
    <sheetView workbookViewId="0"/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2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62</v>
      </c>
      <c r="F3" s="8"/>
      <c r="G3" s="1"/>
      <c r="H3" s="1"/>
      <c r="I3" s="1"/>
      <c r="J3" s="122"/>
      <c r="K3" s="168">
        <v>40654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2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332</v>
      </c>
      <c r="C6" s="12" t="s">
        <v>76</v>
      </c>
      <c r="D6" s="13">
        <v>40654</v>
      </c>
      <c r="E6" s="13">
        <v>40655</v>
      </c>
      <c r="F6" s="14">
        <v>37650</v>
      </c>
      <c r="G6" s="15">
        <v>111375</v>
      </c>
      <c r="H6" s="15"/>
      <c r="I6" s="16"/>
      <c r="J6" s="15"/>
      <c r="K6" s="15">
        <v>55935</v>
      </c>
      <c r="L6" s="15"/>
      <c r="M6" s="17">
        <v>55440</v>
      </c>
      <c r="N6" s="18">
        <f t="shared" ref="N6:N41" si="0">SUM(G6+I6)</f>
        <v>111375</v>
      </c>
    </row>
    <row r="7" spans="1:14">
      <c r="A7" s="11"/>
      <c r="B7" s="12" t="s">
        <v>319</v>
      </c>
      <c r="C7" s="12" t="s">
        <v>76</v>
      </c>
      <c r="D7" s="13"/>
      <c r="E7" s="13"/>
      <c r="F7" s="14">
        <v>37651</v>
      </c>
      <c r="G7" s="15"/>
      <c r="H7" s="15" t="s">
        <v>333</v>
      </c>
      <c r="I7" s="16">
        <v>193050</v>
      </c>
      <c r="J7" s="15">
        <v>193050</v>
      </c>
      <c r="K7" s="15"/>
      <c r="L7" s="15"/>
      <c r="M7" s="17"/>
      <c r="N7" s="18">
        <f t="shared" si="0"/>
        <v>193050</v>
      </c>
    </row>
    <row r="8" spans="1:14">
      <c r="A8" s="11"/>
      <c r="B8" s="12" t="s">
        <v>334</v>
      </c>
      <c r="C8" s="12" t="s">
        <v>76</v>
      </c>
      <c r="D8" s="13">
        <v>40654</v>
      </c>
      <c r="E8" s="13">
        <v>40655</v>
      </c>
      <c r="F8" s="14">
        <v>37652</v>
      </c>
      <c r="G8" s="15">
        <v>34155</v>
      </c>
      <c r="H8" s="15"/>
      <c r="I8" s="16"/>
      <c r="J8" s="15">
        <v>34155</v>
      </c>
      <c r="K8" s="15"/>
      <c r="L8" s="15"/>
      <c r="M8" s="17"/>
      <c r="N8" s="18">
        <f t="shared" si="0"/>
        <v>34155</v>
      </c>
    </row>
    <row r="9" spans="1:14">
      <c r="A9" s="11"/>
      <c r="B9" s="12" t="s">
        <v>276</v>
      </c>
      <c r="C9" s="12" t="s">
        <v>76</v>
      </c>
      <c r="D9" s="13"/>
      <c r="E9" s="13"/>
      <c r="F9" s="14">
        <v>37653</v>
      </c>
      <c r="G9" s="15"/>
      <c r="H9" s="15" t="s">
        <v>20</v>
      </c>
      <c r="I9" s="16">
        <v>4800</v>
      </c>
      <c r="J9" s="15">
        <v>4800</v>
      </c>
      <c r="K9" s="15"/>
      <c r="L9" s="15"/>
      <c r="M9" s="17"/>
      <c r="N9" s="18">
        <f t="shared" si="0"/>
        <v>4800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343380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145530</v>
      </c>
      <c r="H43" s="15"/>
      <c r="I43" s="34">
        <f>SUM(I9:I41)</f>
        <v>4800</v>
      </c>
      <c r="J43" s="34">
        <f>SUM(J6:J41)</f>
        <v>232005</v>
      </c>
      <c r="K43" s="34">
        <f>SUM(K6:K41)</f>
        <v>55935</v>
      </c>
      <c r="L43" s="34">
        <f>SUM(L6:L42)</f>
        <v>0</v>
      </c>
      <c r="M43" s="34">
        <f>SUM(M6:M42)</f>
        <v>55440</v>
      </c>
      <c r="N43" s="34">
        <f>SUM(J43:M43)</f>
        <v>343380</v>
      </c>
    </row>
    <row r="44" spans="1:14">
      <c r="A44" s="1"/>
      <c r="B44" s="1"/>
      <c r="C44" s="1"/>
      <c r="D44" s="35"/>
      <c r="E44" s="1"/>
      <c r="F44" s="1"/>
      <c r="G44" s="1"/>
      <c r="H44" s="121" t="s">
        <v>22</v>
      </c>
      <c r="I44" s="36"/>
      <c r="J44" s="32"/>
      <c r="K44" s="122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22" t="s">
        <v>24</v>
      </c>
      <c r="F45" s="122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22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400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198000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34005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232005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50"/>
  <sheetViews>
    <sheetView topLeftCell="A19" workbookViewId="0">
      <selection activeCell="E38" sqref="E38"/>
    </sheetView>
  </sheetViews>
  <sheetFormatPr baseColWidth="10" defaultRowHeight="15"/>
  <cols>
    <col min="1" max="1" width="10.285156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1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321</v>
      </c>
      <c r="F3" s="8"/>
      <c r="G3" s="1"/>
      <c r="H3" s="1"/>
      <c r="I3" s="1"/>
      <c r="J3" s="120"/>
      <c r="K3" s="168">
        <v>40653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2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319</v>
      </c>
      <c r="C6" s="12" t="s">
        <v>19</v>
      </c>
      <c r="D6" s="13"/>
      <c r="E6" s="13"/>
      <c r="F6" s="14">
        <v>37643</v>
      </c>
      <c r="G6" s="15"/>
      <c r="H6" s="15" t="s">
        <v>322</v>
      </c>
      <c r="I6" s="16">
        <v>49005</v>
      </c>
      <c r="J6" s="15">
        <v>49005</v>
      </c>
      <c r="K6" s="15"/>
      <c r="L6" s="15"/>
      <c r="M6" s="17"/>
      <c r="N6" s="18">
        <f t="shared" ref="N6:N41" si="0">SUM(G6+I6)</f>
        <v>49005</v>
      </c>
    </row>
    <row r="7" spans="1:14">
      <c r="A7" s="11" t="s">
        <v>323</v>
      </c>
      <c r="B7" s="12" t="s">
        <v>324</v>
      </c>
      <c r="C7" s="12" t="s">
        <v>19</v>
      </c>
      <c r="D7" s="13">
        <v>40653</v>
      </c>
      <c r="E7" s="13">
        <v>40654</v>
      </c>
      <c r="F7" s="14">
        <v>37644</v>
      </c>
      <c r="G7" s="15">
        <v>29700</v>
      </c>
      <c r="H7" s="15"/>
      <c r="I7" s="16"/>
      <c r="J7" s="15">
        <v>29700</v>
      </c>
      <c r="K7" s="15"/>
      <c r="L7" s="15"/>
      <c r="M7" s="17"/>
      <c r="N7" s="18">
        <f t="shared" si="0"/>
        <v>29700</v>
      </c>
    </row>
    <row r="8" spans="1:14">
      <c r="A8" s="11" t="s">
        <v>325</v>
      </c>
      <c r="B8" s="12" t="s">
        <v>326</v>
      </c>
      <c r="C8" s="12" t="s">
        <v>19</v>
      </c>
      <c r="D8" s="13">
        <v>40653</v>
      </c>
      <c r="E8" s="13">
        <v>40654</v>
      </c>
      <c r="F8" s="14">
        <v>37645</v>
      </c>
      <c r="G8" s="15">
        <v>34155</v>
      </c>
      <c r="H8" s="15"/>
      <c r="I8" s="16"/>
      <c r="J8" s="15"/>
      <c r="K8" s="15">
        <v>34155</v>
      </c>
      <c r="L8" s="15"/>
      <c r="M8" s="17"/>
      <c r="N8" s="18">
        <f t="shared" si="0"/>
        <v>34155</v>
      </c>
    </row>
    <row r="9" spans="1:14">
      <c r="A9" s="11" t="s">
        <v>327</v>
      </c>
      <c r="B9" s="12" t="s">
        <v>328</v>
      </c>
      <c r="C9" s="12" t="s">
        <v>19</v>
      </c>
      <c r="D9" s="13">
        <v>40653</v>
      </c>
      <c r="E9" s="13">
        <v>40654</v>
      </c>
      <c r="F9" s="14">
        <v>37646</v>
      </c>
      <c r="G9" s="15">
        <v>29700</v>
      </c>
      <c r="H9" s="15"/>
      <c r="I9" s="16"/>
      <c r="J9" s="15"/>
      <c r="K9" s="15">
        <v>29700</v>
      </c>
      <c r="L9" s="15"/>
      <c r="M9" s="17"/>
      <c r="N9" s="18">
        <f t="shared" si="0"/>
        <v>29700</v>
      </c>
    </row>
    <row r="10" spans="1:14">
      <c r="A10" s="11" t="s">
        <v>330</v>
      </c>
      <c r="B10" s="12" t="s">
        <v>329</v>
      </c>
      <c r="C10" s="12" t="s">
        <v>19</v>
      </c>
      <c r="D10" s="13">
        <v>40653</v>
      </c>
      <c r="E10" s="13">
        <v>40654</v>
      </c>
      <c r="F10" s="14">
        <v>37647</v>
      </c>
      <c r="G10" s="15">
        <v>49500</v>
      </c>
      <c r="H10" s="15"/>
      <c r="I10" s="16"/>
      <c r="J10" s="15"/>
      <c r="K10" s="15">
        <v>49500</v>
      </c>
      <c r="L10" s="15"/>
      <c r="M10" s="17"/>
      <c r="N10" s="18">
        <f t="shared" si="0"/>
        <v>49500</v>
      </c>
    </row>
    <row r="11" spans="1:14">
      <c r="A11" s="11" t="s">
        <v>213</v>
      </c>
      <c r="B11" s="12" t="s">
        <v>331</v>
      </c>
      <c r="C11" s="12" t="s">
        <v>19</v>
      </c>
      <c r="D11" s="13">
        <v>40653</v>
      </c>
      <c r="E11" s="13">
        <v>40654</v>
      </c>
      <c r="F11" s="14">
        <v>37648</v>
      </c>
      <c r="G11" s="15">
        <v>32670</v>
      </c>
      <c r="H11" s="15"/>
      <c r="I11" s="16"/>
      <c r="J11" s="15"/>
      <c r="K11" s="15">
        <v>32670</v>
      </c>
      <c r="L11" s="15"/>
      <c r="M11" s="17"/>
      <c r="N11" s="18">
        <f t="shared" si="0"/>
        <v>32670</v>
      </c>
    </row>
    <row r="12" spans="1:14">
      <c r="A12" s="11"/>
      <c r="B12" s="12" t="s">
        <v>3</v>
      </c>
      <c r="C12" s="12"/>
      <c r="D12" s="13"/>
      <c r="E12" s="13"/>
      <c r="F12" s="14">
        <v>37649</v>
      </c>
      <c r="G12" s="15"/>
      <c r="H12" s="15" t="s">
        <v>20</v>
      </c>
      <c r="I12" s="16">
        <v>8100</v>
      </c>
      <c r="J12" s="15">
        <v>8100</v>
      </c>
      <c r="K12" s="15"/>
      <c r="L12" s="15"/>
      <c r="M12" s="17"/>
      <c r="N12" s="18">
        <f t="shared" si="0"/>
        <v>8100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232830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175725</v>
      </c>
      <c r="H43" s="15"/>
      <c r="I43" s="34">
        <f>SUM(I9:I41)</f>
        <v>8100</v>
      </c>
      <c r="J43" s="34">
        <f>SUM(J6:J41)</f>
        <v>86805</v>
      </c>
      <c r="K43" s="34">
        <f>SUM(K6:K41)</f>
        <v>146025</v>
      </c>
      <c r="L43" s="34">
        <f>SUM(L6:L42)</f>
        <v>0</v>
      </c>
      <c r="M43" s="34">
        <f>SUM(M6:M42)</f>
        <v>0</v>
      </c>
      <c r="N43" s="34">
        <f>SUM(J43:M43)</f>
        <v>232830</v>
      </c>
    </row>
    <row r="44" spans="1:14">
      <c r="A44" s="1"/>
      <c r="B44" s="1"/>
      <c r="C44" s="1"/>
      <c r="D44" s="35"/>
      <c r="E44" s="1"/>
      <c r="F44" s="1"/>
      <c r="G44" s="1"/>
      <c r="H44" s="119" t="s">
        <v>22</v>
      </c>
      <c r="I44" s="36"/>
      <c r="J44" s="32"/>
      <c r="K44" s="120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20" t="s">
        <v>24</v>
      </c>
      <c r="F45" s="120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20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160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79200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7605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86805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XFD1048576"/>
    </sheetView>
  </sheetViews>
  <sheetFormatPr baseColWidth="10" defaultRowHeight="15"/>
  <cols>
    <col min="1" max="1" width="10.285156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1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88</v>
      </c>
      <c r="F3" s="8"/>
      <c r="G3" s="1"/>
      <c r="H3" s="1"/>
      <c r="I3" s="1"/>
      <c r="J3" s="118"/>
      <c r="K3" s="168">
        <v>40653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1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315</v>
      </c>
      <c r="C6" s="12" t="s">
        <v>76</v>
      </c>
      <c r="D6" s="13">
        <v>40653</v>
      </c>
      <c r="E6" s="13">
        <v>40654</v>
      </c>
      <c r="F6" s="14">
        <v>37637</v>
      </c>
      <c r="G6" s="15">
        <v>29700</v>
      </c>
      <c r="H6" s="15"/>
      <c r="I6" s="16"/>
      <c r="J6" s="15">
        <v>29700</v>
      </c>
      <c r="K6" s="15"/>
      <c r="L6" s="15"/>
      <c r="M6" s="17"/>
      <c r="N6" s="18">
        <f t="shared" ref="N6:N41" si="0">SUM(G6+I6)</f>
        <v>29700</v>
      </c>
    </row>
    <row r="7" spans="1:14">
      <c r="A7" s="11"/>
      <c r="B7" s="12" t="s">
        <v>316</v>
      </c>
      <c r="C7" s="12" t="s">
        <v>76</v>
      </c>
      <c r="D7" s="13"/>
      <c r="E7" s="13"/>
      <c r="F7" s="14">
        <v>37638</v>
      </c>
      <c r="G7" s="15"/>
      <c r="H7" s="15" t="s">
        <v>317</v>
      </c>
      <c r="I7" s="16">
        <v>209880</v>
      </c>
      <c r="J7" s="15"/>
      <c r="K7" s="15">
        <v>209880</v>
      </c>
      <c r="L7" s="15"/>
      <c r="M7" s="17"/>
      <c r="N7" s="18">
        <f t="shared" si="0"/>
        <v>209880</v>
      </c>
    </row>
    <row r="8" spans="1:14">
      <c r="A8" s="11"/>
      <c r="B8" s="12" t="s">
        <v>305</v>
      </c>
      <c r="C8" s="12" t="s">
        <v>76</v>
      </c>
      <c r="D8" s="13">
        <v>40652</v>
      </c>
      <c r="E8" s="13">
        <v>40653</v>
      </c>
      <c r="F8" s="14">
        <v>37639</v>
      </c>
      <c r="G8" s="15">
        <v>64350</v>
      </c>
      <c r="H8" s="15"/>
      <c r="I8" s="16"/>
      <c r="J8" s="15"/>
      <c r="K8" s="15">
        <v>64350</v>
      </c>
      <c r="L8" s="15"/>
      <c r="M8" s="17"/>
      <c r="N8" s="18">
        <f t="shared" si="0"/>
        <v>64350</v>
      </c>
    </row>
    <row r="9" spans="1:14">
      <c r="A9" s="11"/>
      <c r="B9" s="12" t="s">
        <v>318</v>
      </c>
      <c r="C9" s="12" t="s">
        <v>76</v>
      </c>
      <c r="D9" s="13">
        <v>40652</v>
      </c>
      <c r="E9" s="13">
        <v>40653</v>
      </c>
      <c r="F9" s="14">
        <v>37640</v>
      </c>
      <c r="G9" s="15">
        <v>38610</v>
      </c>
      <c r="H9" s="15"/>
      <c r="I9" s="16"/>
      <c r="J9" s="15"/>
      <c r="K9" s="15">
        <v>38610</v>
      </c>
      <c r="L9" s="15"/>
      <c r="M9" s="17"/>
      <c r="N9" s="18">
        <f t="shared" si="0"/>
        <v>38610</v>
      </c>
    </row>
    <row r="10" spans="1:14">
      <c r="A10" s="11"/>
      <c r="B10" s="12" t="s">
        <v>319</v>
      </c>
      <c r="C10" s="12" t="s">
        <v>163</v>
      </c>
      <c r="D10" s="13">
        <v>40653</v>
      </c>
      <c r="E10" s="13">
        <v>40657</v>
      </c>
      <c r="F10" s="14">
        <v>37641</v>
      </c>
      <c r="G10" s="15">
        <v>112860</v>
      </c>
      <c r="H10" s="15"/>
      <c r="I10" s="16"/>
      <c r="J10" s="15"/>
      <c r="K10" s="15">
        <v>112860</v>
      </c>
      <c r="L10" s="15"/>
      <c r="M10" s="17"/>
      <c r="N10" s="18">
        <f t="shared" si="0"/>
        <v>112860</v>
      </c>
    </row>
    <row r="11" spans="1:14">
      <c r="A11" s="11"/>
      <c r="B11" s="12" t="s">
        <v>320</v>
      </c>
      <c r="C11" s="12"/>
      <c r="D11" s="13"/>
      <c r="E11" s="13"/>
      <c r="F11" s="14">
        <v>37642</v>
      </c>
      <c r="G11" s="15"/>
      <c r="H11" s="15" t="s">
        <v>20</v>
      </c>
      <c r="I11" s="16">
        <v>4300</v>
      </c>
      <c r="J11" s="15">
        <v>4300</v>
      </c>
      <c r="K11" s="15"/>
      <c r="L11" s="15"/>
      <c r="M11" s="17"/>
      <c r="N11" s="18">
        <f t="shared" si="0"/>
        <v>4300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459700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245520</v>
      </c>
      <c r="H43" s="15"/>
      <c r="I43" s="34">
        <f>SUM(I9:I41)</f>
        <v>4300</v>
      </c>
      <c r="J43" s="34">
        <f>SUM(J6:J41)</f>
        <v>34000</v>
      </c>
      <c r="K43" s="34">
        <f>SUM(K6:K41)</f>
        <v>425700</v>
      </c>
      <c r="L43" s="34">
        <f>SUM(L6:L42)</f>
        <v>0</v>
      </c>
      <c r="M43" s="34">
        <f>SUM(M6:M42)</f>
        <v>0</v>
      </c>
      <c r="N43" s="34">
        <f>SUM(J43:M43)</f>
        <v>459700</v>
      </c>
    </row>
    <row r="44" spans="1:14">
      <c r="A44" s="1"/>
      <c r="B44" s="1"/>
      <c r="C44" s="1"/>
      <c r="D44" s="35"/>
      <c r="E44" s="1"/>
      <c r="F44" s="1"/>
      <c r="G44" s="1"/>
      <c r="H44" s="117" t="s">
        <v>22</v>
      </c>
      <c r="I44" s="36"/>
      <c r="J44" s="32"/>
      <c r="K44" s="118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18" t="s">
        <v>24</v>
      </c>
      <c r="F45" s="118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18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60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v>29700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4300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34000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C49" sqref="C49"/>
    </sheetView>
  </sheetViews>
  <sheetFormatPr baseColWidth="10" defaultRowHeight="15"/>
  <cols>
    <col min="1" max="1" width="10.285156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1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88</v>
      </c>
      <c r="F3" s="8"/>
      <c r="G3" s="1"/>
      <c r="H3" s="1"/>
      <c r="I3" s="1"/>
      <c r="J3" s="116"/>
      <c r="K3" s="168">
        <v>40652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1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303</v>
      </c>
      <c r="C6" s="12" t="s">
        <v>304</v>
      </c>
      <c r="D6" s="13">
        <v>40662</v>
      </c>
      <c r="E6" s="13">
        <v>40664</v>
      </c>
      <c r="F6" s="14">
        <v>37628</v>
      </c>
      <c r="G6" s="15">
        <v>59400</v>
      </c>
      <c r="H6" s="15"/>
      <c r="I6" s="16"/>
      <c r="J6" s="15"/>
      <c r="K6" s="15"/>
      <c r="L6" s="15"/>
      <c r="M6" s="17">
        <v>59400</v>
      </c>
      <c r="N6" s="18">
        <f t="shared" ref="N6:N41" si="0">SUM(G6+I6)</f>
        <v>59400</v>
      </c>
    </row>
    <row r="7" spans="1:14">
      <c r="A7" s="11"/>
      <c r="B7" s="12" t="s">
        <v>305</v>
      </c>
      <c r="C7" s="12"/>
      <c r="D7" s="13"/>
      <c r="E7" s="13"/>
      <c r="F7" s="14">
        <v>37629</v>
      </c>
      <c r="G7" s="15"/>
      <c r="H7" s="15" t="s">
        <v>306</v>
      </c>
      <c r="I7" s="16">
        <v>37125</v>
      </c>
      <c r="J7" s="15">
        <v>37125</v>
      </c>
      <c r="K7" s="15"/>
      <c r="L7" s="15"/>
      <c r="M7" s="17"/>
      <c r="N7" s="18">
        <f t="shared" si="0"/>
        <v>37125</v>
      </c>
    </row>
    <row r="8" spans="1:14">
      <c r="A8" s="11"/>
      <c r="B8" s="12" t="s">
        <v>308</v>
      </c>
      <c r="C8" s="12" t="s">
        <v>106</v>
      </c>
      <c r="D8" s="13">
        <v>40652</v>
      </c>
      <c r="E8" s="13">
        <v>40653</v>
      </c>
      <c r="F8" s="14">
        <v>37631</v>
      </c>
      <c r="G8" s="15">
        <v>26940</v>
      </c>
      <c r="H8" s="15"/>
      <c r="I8" s="16"/>
      <c r="J8" s="15">
        <v>26940</v>
      </c>
      <c r="K8" s="15"/>
      <c r="L8" s="15"/>
      <c r="M8" s="17"/>
      <c r="N8" s="18">
        <f t="shared" si="0"/>
        <v>26940</v>
      </c>
    </row>
    <row r="9" spans="1:14">
      <c r="A9" s="11"/>
      <c r="B9" s="12" t="s">
        <v>309</v>
      </c>
      <c r="C9" s="12" t="s">
        <v>76</v>
      </c>
      <c r="D9" s="13">
        <v>40663</v>
      </c>
      <c r="E9" s="13">
        <v>40664</v>
      </c>
      <c r="F9" s="14">
        <v>37632</v>
      </c>
      <c r="G9" s="15">
        <v>38610</v>
      </c>
      <c r="H9" s="15"/>
      <c r="I9" s="16"/>
      <c r="J9" s="15"/>
      <c r="K9" s="15"/>
      <c r="L9" s="15"/>
      <c r="M9" s="17">
        <v>38610</v>
      </c>
      <c r="N9" s="18">
        <f t="shared" si="0"/>
        <v>38610</v>
      </c>
    </row>
    <row r="10" spans="1:14">
      <c r="A10" s="11"/>
      <c r="B10" s="12" t="s">
        <v>310</v>
      </c>
      <c r="C10" s="12" t="s">
        <v>76</v>
      </c>
      <c r="D10" s="13">
        <v>40652</v>
      </c>
      <c r="E10" s="13">
        <v>40653</v>
      </c>
      <c r="F10" s="14">
        <v>37633</v>
      </c>
      <c r="G10" s="15">
        <v>72765</v>
      </c>
      <c r="H10" s="15"/>
      <c r="I10" s="16"/>
      <c r="J10" s="15"/>
      <c r="K10" s="15">
        <v>72765</v>
      </c>
      <c r="L10" s="15"/>
      <c r="M10" s="17"/>
      <c r="N10" s="18">
        <f t="shared" si="0"/>
        <v>72765</v>
      </c>
    </row>
    <row r="11" spans="1:14">
      <c r="A11" s="11"/>
      <c r="B11" s="12" t="s">
        <v>311</v>
      </c>
      <c r="C11" s="12" t="s">
        <v>76</v>
      </c>
      <c r="D11" s="13">
        <v>40652</v>
      </c>
      <c r="E11" s="13">
        <v>40653</v>
      </c>
      <c r="F11" s="14">
        <v>37634</v>
      </c>
      <c r="G11" s="15">
        <v>29700</v>
      </c>
      <c r="H11" s="15"/>
      <c r="I11" s="16"/>
      <c r="J11" s="15"/>
      <c r="K11" s="15">
        <v>29700</v>
      </c>
      <c r="L11" s="15"/>
      <c r="M11" s="17"/>
      <c r="N11" s="18">
        <f t="shared" si="0"/>
        <v>29700</v>
      </c>
    </row>
    <row r="12" spans="1:14">
      <c r="A12" s="11"/>
      <c r="B12" s="12" t="s">
        <v>312</v>
      </c>
      <c r="C12" s="12"/>
      <c r="D12" s="13"/>
      <c r="E12" s="13"/>
      <c r="F12" s="14">
        <v>37635</v>
      </c>
      <c r="G12" s="15"/>
      <c r="H12" s="15" t="s">
        <v>20</v>
      </c>
      <c r="I12" s="16">
        <v>4500</v>
      </c>
      <c r="J12" s="15">
        <v>4500</v>
      </c>
      <c r="K12" s="15"/>
      <c r="L12" s="15"/>
      <c r="M12" s="17"/>
      <c r="N12" s="18">
        <f t="shared" si="0"/>
        <v>4500</v>
      </c>
    </row>
    <row r="13" spans="1:14">
      <c r="A13" s="11"/>
      <c r="B13" s="12" t="s">
        <v>313</v>
      </c>
      <c r="C13" s="12"/>
      <c r="D13" s="13"/>
      <c r="E13" s="13"/>
      <c r="F13" s="14">
        <v>37636</v>
      </c>
      <c r="G13" s="15"/>
      <c r="H13" s="15" t="s">
        <v>314</v>
      </c>
      <c r="I13" s="16">
        <v>6000</v>
      </c>
      <c r="J13" s="15">
        <v>6000</v>
      </c>
      <c r="K13" s="15"/>
      <c r="L13" s="15"/>
      <c r="M13" s="17"/>
      <c r="N13" s="18">
        <f t="shared" si="0"/>
        <v>6000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275040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227415</v>
      </c>
      <c r="H43" s="15"/>
      <c r="I43" s="34">
        <f>SUM(I9:I41)</f>
        <v>10500</v>
      </c>
      <c r="J43" s="34">
        <f>SUM(J6:J41)</f>
        <v>74565</v>
      </c>
      <c r="K43" s="34">
        <f>SUM(K6:K41)</f>
        <v>102465</v>
      </c>
      <c r="L43" s="34">
        <f>SUM(L6:L42)</f>
        <v>0</v>
      </c>
      <c r="M43" s="34">
        <f>SUM(M6:M42)</f>
        <v>98010</v>
      </c>
      <c r="N43" s="34">
        <f>SUM(J43:M43)</f>
        <v>275040</v>
      </c>
    </row>
    <row r="44" spans="1:14">
      <c r="A44" s="1"/>
      <c r="B44" s="1"/>
      <c r="C44" s="1"/>
      <c r="D44" s="35"/>
      <c r="E44" s="1"/>
      <c r="F44" s="1"/>
      <c r="G44" s="1"/>
      <c r="H44" s="115" t="s">
        <v>22</v>
      </c>
      <c r="I44" s="36"/>
      <c r="J44" s="32"/>
      <c r="K44" s="116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16" t="s">
        <v>24</v>
      </c>
      <c r="F45" s="116"/>
      <c r="G45" s="1"/>
      <c r="H45" s="170" t="s">
        <v>307</v>
      </c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16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40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v>19800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54765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74565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C47" sqref="C47:C50"/>
    </sheetView>
  </sheetViews>
  <sheetFormatPr baseColWidth="10" defaultRowHeight="15"/>
  <cols>
    <col min="1" max="1" width="10.285156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1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114"/>
      <c r="K3" s="168">
        <v>40652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1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299</v>
      </c>
      <c r="C6" s="12"/>
      <c r="D6" s="13">
        <v>40651</v>
      </c>
      <c r="E6" s="13">
        <v>40652</v>
      </c>
      <c r="F6" s="14">
        <v>37622</v>
      </c>
      <c r="G6" s="15">
        <v>29700</v>
      </c>
      <c r="H6" s="15"/>
      <c r="I6" s="16"/>
      <c r="J6" s="15">
        <v>29700</v>
      </c>
      <c r="K6" s="15"/>
      <c r="L6" s="15"/>
      <c r="M6" s="17"/>
      <c r="N6" s="18">
        <f t="shared" ref="N6:N41" si="0">SUM(G6+I6)</f>
        <v>29700</v>
      </c>
    </row>
    <row r="7" spans="1:14">
      <c r="A7" s="11"/>
      <c r="B7" s="12" t="s">
        <v>300</v>
      </c>
      <c r="C7" s="12" t="s">
        <v>19</v>
      </c>
      <c r="D7" s="13">
        <v>40651</v>
      </c>
      <c r="E7" s="13">
        <v>40653</v>
      </c>
      <c r="F7" s="14">
        <v>37623</v>
      </c>
      <c r="G7" s="15">
        <v>59400</v>
      </c>
      <c r="H7" s="15"/>
      <c r="I7" s="16"/>
      <c r="J7" s="15"/>
      <c r="K7" s="15">
        <v>59400</v>
      </c>
      <c r="L7" s="15"/>
      <c r="M7" s="17"/>
      <c r="N7" s="18">
        <f t="shared" si="0"/>
        <v>59400</v>
      </c>
    </row>
    <row r="8" spans="1:14">
      <c r="A8" s="11"/>
      <c r="B8" s="12" t="s">
        <v>301</v>
      </c>
      <c r="C8" s="12" t="s">
        <v>19</v>
      </c>
      <c r="D8" s="13">
        <v>40652</v>
      </c>
      <c r="E8" s="13">
        <v>40654</v>
      </c>
      <c r="F8" s="14">
        <v>37624</v>
      </c>
      <c r="G8" s="15">
        <v>59400</v>
      </c>
      <c r="H8" s="15"/>
      <c r="I8" s="16"/>
      <c r="J8" s="15"/>
      <c r="K8" s="15">
        <v>59400</v>
      </c>
      <c r="L8" s="15"/>
      <c r="M8" s="17"/>
      <c r="N8" s="18">
        <f t="shared" si="0"/>
        <v>59400</v>
      </c>
    </row>
    <row r="9" spans="1:14">
      <c r="A9" s="11"/>
      <c r="B9" s="12" t="s">
        <v>73</v>
      </c>
      <c r="C9" s="12" t="s">
        <v>19</v>
      </c>
      <c r="D9" s="13">
        <v>40652</v>
      </c>
      <c r="E9" s="13">
        <v>40655</v>
      </c>
      <c r="F9" s="14">
        <v>37625</v>
      </c>
      <c r="G9" s="15">
        <v>72765</v>
      </c>
      <c r="H9" s="15"/>
      <c r="I9" s="16"/>
      <c r="J9" s="15"/>
      <c r="K9" s="15">
        <v>72765</v>
      </c>
      <c r="L9" s="15"/>
      <c r="M9" s="17"/>
      <c r="N9" s="18">
        <f t="shared" si="0"/>
        <v>72765</v>
      </c>
    </row>
    <row r="10" spans="1:14">
      <c r="A10" s="11"/>
      <c r="B10" s="12" t="s">
        <v>73</v>
      </c>
      <c r="C10" s="12"/>
      <c r="D10" s="13"/>
      <c r="E10" s="13"/>
      <c r="F10" s="14">
        <v>37626</v>
      </c>
      <c r="G10" s="15"/>
      <c r="H10" s="15" t="s">
        <v>20</v>
      </c>
      <c r="I10" s="16">
        <v>3000</v>
      </c>
      <c r="J10" s="15">
        <v>3000</v>
      </c>
      <c r="K10" s="15"/>
      <c r="L10" s="15"/>
      <c r="M10" s="17"/>
      <c r="N10" s="18">
        <f t="shared" si="0"/>
        <v>3000</v>
      </c>
    </row>
    <row r="11" spans="1:14">
      <c r="A11" s="11"/>
      <c r="B11" s="12" t="s">
        <v>302</v>
      </c>
      <c r="C11" s="12" t="s">
        <v>19</v>
      </c>
      <c r="D11" s="13">
        <v>40652</v>
      </c>
      <c r="E11" s="13">
        <v>40653</v>
      </c>
      <c r="F11" s="14">
        <v>37627</v>
      </c>
      <c r="G11" s="15">
        <v>29700</v>
      </c>
      <c r="H11" s="15"/>
      <c r="I11" s="16"/>
      <c r="J11" s="15">
        <v>29700</v>
      </c>
      <c r="K11" s="15"/>
      <c r="L11" s="15"/>
      <c r="M11" s="17"/>
      <c r="N11" s="18">
        <f t="shared" si="0"/>
        <v>29700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253965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250965</v>
      </c>
      <c r="H43" s="15"/>
      <c r="I43" s="34">
        <f>SUM(I9:I41)</f>
        <v>3000</v>
      </c>
      <c r="J43" s="34">
        <f>SUM(J6:J41)</f>
        <v>62400</v>
      </c>
      <c r="K43" s="34">
        <f>SUM(K6:K41)</f>
        <v>191565</v>
      </c>
      <c r="L43" s="34">
        <f>SUM(L6:L42)</f>
        <v>0</v>
      </c>
      <c r="M43" s="34">
        <f>SUM(M6:M42)</f>
        <v>0</v>
      </c>
      <c r="N43" s="34">
        <f>SUM(J43:M43)</f>
        <v>253965</v>
      </c>
    </row>
    <row r="44" spans="1:14">
      <c r="A44" s="1"/>
      <c r="B44" s="1"/>
      <c r="C44" s="1"/>
      <c r="D44" s="35"/>
      <c r="E44" s="1"/>
      <c r="F44" s="1"/>
      <c r="G44" s="1"/>
      <c r="H44" s="113" t="s">
        <v>22</v>
      </c>
      <c r="I44" s="36"/>
      <c r="J44" s="32"/>
      <c r="K44" s="114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14" t="s">
        <v>24</v>
      </c>
      <c r="F45" s="114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14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60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29700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32700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62400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50"/>
  <sheetViews>
    <sheetView topLeftCell="A19" workbookViewId="0">
      <selection activeCell="D29" sqref="D29"/>
    </sheetView>
  </sheetViews>
  <sheetFormatPr baseColWidth="10" defaultRowHeight="15"/>
  <cols>
    <col min="1" max="1" width="10.28515625" style="4" customWidth="1"/>
    <col min="2" max="2" width="23.140625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1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112"/>
      <c r="K3" s="168">
        <v>40651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1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108</v>
      </c>
      <c r="C6" s="12" t="s">
        <v>19</v>
      </c>
      <c r="D6" s="13">
        <v>40651</v>
      </c>
      <c r="E6" s="13">
        <v>40654</v>
      </c>
      <c r="F6" s="14">
        <v>37612</v>
      </c>
      <c r="G6" s="15">
        <v>89100</v>
      </c>
      <c r="H6" s="15"/>
      <c r="I6" s="16"/>
      <c r="J6" s="15"/>
      <c r="K6" s="15">
        <v>44550</v>
      </c>
      <c r="L6" s="15"/>
      <c r="M6" s="17">
        <v>44550</v>
      </c>
      <c r="N6" s="18">
        <f t="shared" ref="N6:N41" si="0">SUM(G6+I6)</f>
        <v>89100</v>
      </c>
    </row>
    <row r="7" spans="1:14">
      <c r="A7" s="11"/>
      <c r="B7" s="12" t="s">
        <v>226</v>
      </c>
      <c r="C7" s="12" t="s">
        <v>19</v>
      </c>
      <c r="D7" s="13">
        <v>40651</v>
      </c>
      <c r="E7" s="13">
        <v>40654</v>
      </c>
      <c r="F7" s="14">
        <v>37613</v>
      </c>
      <c r="G7" s="15">
        <v>115830</v>
      </c>
      <c r="H7" s="15"/>
      <c r="I7" s="16"/>
      <c r="J7" s="15"/>
      <c r="K7" s="15">
        <v>57915</v>
      </c>
      <c r="L7" s="15"/>
      <c r="M7" s="17">
        <v>57915</v>
      </c>
      <c r="N7" s="18">
        <f t="shared" si="0"/>
        <v>115830</v>
      </c>
    </row>
    <row r="8" spans="1:14">
      <c r="A8" s="11"/>
      <c r="B8" s="12" t="s">
        <v>292</v>
      </c>
      <c r="C8" s="12" t="s">
        <v>19</v>
      </c>
      <c r="D8" s="13">
        <v>40651</v>
      </c>
      <c r="E8" s="13">
        <v>40652</v>
      </c>
      <c r="F8" s="14">
        <v>37614</v>
      </c>
      <c r="G8" s="15">
        <v>29700</v>
      </c>
      <c r="H8" s="15"/>
      <c r="I8" s="16"/>
      <c r="J8" s="15"/>
      <c r="K8" s="15">
        <v>29700</v>
      </c>
      <c r="L8" s="15"/>
      <c r="M8" s="17"/>
      <c r="N8" s="18">
        <f t="shared" si="0"/>
        <v>29700</v>
      </c>
    </row>
    <row r="9" spans="1:14">
      <c r="A9" s="11"/>
      <c r="B9" s="12" t="s">
        <v>293</v>
      </c>
      <c r="C9" s="12" t="s">
        <v>19</v>
      </c>
      <c r="D9" s="13">
        <v>40651</v>
      </c>
      <c r="E9" s="13">
        <v>40653</v>
      </c>
      <c r="F9" s="14">
        <v>37615</v>
      </c>
      <c r="G9" s="15">
        <v>68310</v>
      </c>
      <c r="H9" s="15"/>
      <c r="I9" s="16"/>
      <c r="J9" s="15"/>
      <c r="K9" s="15">
        <v>68310</v>
      </c>
      <c r="L9" s="15"/>
      <c r="M9" s="17"/>
      <c r="N9" s="18">
        <f t="shared" si="0"/>
        <v>68310</v>
      </c>
    </row>
    <row r="10" spans="1:14">
      <c r="A10" s="11"/>
      <c r="B10" s="12" t="s">
        <v>294</v>
      </c>
      <c r="C10" s="12" t="s">
        <v>19</v>
      </c>
      <c r="D10" s="13">
        <v>40651</v>
      </c>
      <c r="E10" s="13">
        <v>40653</v>
      </c>
      <c r="F10" s="14">
        <v>37616</v>
      </c>
      <c r="G10" s="15">
        <v>49500</v>
      </c>
      <c r="H10" s="15"/>
      <c r="I10" s="16"/>
      <c r="J10" s="15">
        <v>49500</v>
      </c>
      <c r="K10" s="15"/>
      <c r="L10" s="15"/>
      <c r="M10" s="17"/>
      <c r="N10" s="18">
        <f t="shared" si="0"/>
        <v>49500</v>
      </c>
    </row>
    <row r="11" spans="1:14">
      <c r="A11" s="11"/>
      <c r="B11" s="12" t="s">
        <v>295</v>
      </c>
      <c r="C11" s="12" t="s">
        <v>19</v>
      </c>
      <c r="D11" s="13">
        <v>40651</v>
      </c>
      <c r="E11" s="13">
        <v>40654</v>
      </c>
      <c r="F11" s="14">
        <v>37617</v>
      </c>
      <c r="G11" s="15">
        <v>178200</v>
      </c>
      <c r="H11" s="15"/>
      <c r="I11" s="16"/>
      <c r="J11" s="15"/>
      <c r="K11" s="15">
        <v>178200</v>
      </c>
      <c r="L11" s="15"/>
      <c r="M11" s="17"/>
      <c r="N11" s="18">
        <f t="shared" si="0"/>
        <v>178200</v>
      </c>
    </row>
    <row r="12" spans="1:14">
      <c r="A12" s="11"/>
      <c r="B12" s="12" t="s">
        <v>296</v>
      </c>
      <c r="C12" s="12" t="s">
        <v>19</v>
      </c>
      <c r="D12" s="13">
        <v>40651</v>
      </c>
      <c r="E12" s="13">
        <v>40652</v>
      </c>
      <c r="F12" s="14">
        <v>37618</v>
      </c>
      <c r="G12" s="15">
        <v>29700</v>
      </c>
      <c r="H12" s="15"/>
      <c r="I12" s="16"/>
      <c r="J12" s="15">
        <v>29700</v>
      </c>
      <c r="K12" s="15"/>
      <c r="L12" s="15"/>
      <c r="M12" s="17"/>
      <c r="N12" s="18">
        <f t="shared" si="0"/>
        <v>29700</v>
      </c>
    </row>
    <row r="13" spans="1:14">
      <c r="A13" s="11"/>
      <c r="B13" s="12" t="s">
        <v>297</v>
      </c>
      <c r="C13" s="12" t="s">
        <v>97</v>
      </c>
      <c r="D13" s="13">
        <v>40655</v>
      </c>
      <c r="E13" s="13">
        <v>40657</v>
      </c>
      <c r="F13" s="14">
        <v>37619</v>
      </c>
      <c r="G13" s="15">
        <v>396000</v>
      </c>
      <c r="H13" s="15"/>
      <c r="I13" s="16"/>
      <c r="J13" s="15"/>
      <c r="K13" s="15"/>
      <c r="L13" s="15"/>
      <c r="M13" s="17">
        <v>396000</v>
      </c>
      <c r="N13" s="18">
        <f t="shared" si="0"/>
        <v>396000</v>
      </c>
    </row>
    <row r="14" spans="1:14">
      <c r="A14" s="11"/>
      <c r="B14" s="12" t="s">
        <v>298</v>
      </c>
      <c r="C14" s="12" t="s">
        <v>19</v>
      </c>
      <c r="D14" s="13">
        <v>40651</v>
      </c>
      <c r="E14" s="13">
        <v>40653</v>
      </c>
      <c r="F14" s="14">
        <v>37620</v>
      </c>
      <c r="G14" s="15">
        <v>86130</v>
      </c>
      <c r="H14" s="15"/>
      <c r="I14" s="16"/>
      <c r="J14" s="15">
        <v>86130</v>
      </c>
      <c r="K14" s="15"/>
      <c r="L14" s="15"/>
      <c r="M14" s="17"/>
      <c r="N14" s="18">
        <f t="shared" si="0"/>
        <v>86130</v>
      </c>
    </row>
    <row r="15" spans="1:14">
      <c r="A15" s="11"/>
      <c r="B15" s="12" t="s">
        <v>73</v>
      </c>
      <c r="C15" s="12"/>
      <c r="D15" s="13"/>
      <c r="E15" s="13"/>
      <c r="F15" s="14">
        <v>37621</v>
      </c>
      <c r="G15" s="15"/>
      <c r="H15" s="15" t="s">
        <v>20</v>
      </c>
      <c r="I15" s="16">
        <v>4000</v>
      </c>
      <c r="J15" s="15">
        <v>4000</v>
      </c>
      <c r="K15" s="15"/>
      <c r="L15" s="15"/>
      <c r="M15" s="17"/>
      <c r="N15" s="18">
        <f t="shared" si="0"/>
        <v>4000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1046470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1042470</v>
      </c>
      <c r="H43" s="15"/>
      <c r="I43" s="34">
        <f>SUM(I9:I41)</f>
        <v>4000</v>
      </c>
      <c r="J43" s="34">
        <f>SUM(J6:J41)</f>
        <v>169330</v>
      </c>
      <c r="K43" s="34">
        <f>SUM(K6:K41)</f>
        <v>378675</v>
      </c>
      <c r="L43" s="34">
        <f>SUM(L6:L42)</f>
        <v>0</v>
      </c>
      <c r="M43" s="34">
        <f>SUM(M6:M42)</f>
        <v>498465</v>
      </c>
      <c r="N43" s="34">
        <f>SUM(J43:M43)</f>
        <v>1046470</v>
      </c>
    </row>
    <row r="44" spans="1:14">
      <c r="A44" s="1"/>
      <c r="B44" s="1"/>
      <c r="C44" s="1"/>
      <c r="D44" s="35"/>
      <c r="E44" s="1"/>
      <c r="F44" s="1"/>
      <c r="G44" s="1"/>
      <c r="H44" s="111" t="s">
        <v>22</v>
      </c>
      <c r="I44" s="36"/>
      <c r="J44" s="32"/>
      <c r="K44" s="112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12" t="s">
        <v>24</v>
      </c>
      <c r="F45" s="112"/>
      <c r="G45" s="1"/>
      <c r="H45" s="170" t="s">
        <v>291</v>
      </c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12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300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148500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21000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169500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50"/>
  <sheetViews>
    <sheetView topLeftCell="A7" workbookViewId="0">
      <selection sqref="A1:XFD1048576"/>
    </sheetView>
  </sheetViews>
  <sheetFormatPr baseColWidth="10" defaultRowHeight="15"/>
  <cols>
    <col min="1" max="1" width="10.28515625" style="4" customWidth="1"/>
    <col min="2" max="2" width="23.140625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 t="s">
        <v>290</v>
      </c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0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110"/>
      <c r="K3" s="168">
        <v>40650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1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280</v>
      </c>
      <c r="C6" s="12" t="s">
        <v>76</v>
      </c>
      <c r="D6" s="13">
        <v>40650</v>
      </c>
      <c r="E6" s="13">
        <v>40652</v>
      </c>
      <c r="F6" s="14">
        <v>37604</v>
      </c>
      <c r="G6" s="15">
        <v>79410</v>
      </c>
      <c r="H6" s="15"/>
      <c r="I6" s="16"/>
      <c r="J6" s="15">
        <v>79410</v>
      </c>
      <c r="K6" s="15"/>
      <c r="L6" s="15"/>
      <c r="M6" s="17"/>
      <c r="N6" s="18">
        <f t="shared" ref="N6:N41" si="0">SUM(G6+I6)</f>
        <v>79410</v>
      </c>
    </row>
    <row r="7" spans="1:14">
      <c r="A7" s="11"/>
      <c r="B7" s="12" t="s">
        <v>281</v>
      </c>
      <c r="C7" s="12" t="s">
        <v>282</v>
      </c>
      <c r="D7" s="13">
        <v>40650</v>
      </c>
      <c r="E7" s="13">
        <v>40651</v>
      </c>
      <c r="F7" s="14">
        <v>37605</v>
      </c>
      <c r="G7" s="15">
        <v>21000</v>
      </c>
      <c r="H7" s="15"/>
      <c r="I7" s="16"/>
      <c r="J7" s="15">
        <v>21000</v>
      </c>
      <c r="K7" s="15"/>
      <c r="L7" s="15"/>
      <c r="M7" s="17"/>
      <c r="N7" s="18">
        <f t="shared" si="0"/>
        <v>21000</v>
      </c>
    </row>
    <row r="8" spans="1:14">
      <c r="A8" s="11"/>
      <c r="B8" s="12" t="s">
        <v>283</v>
      </c>
      <c r="C8" s="12"/>
      <c r="D8" s="13"/>
      <c r="E8" s="13"/>
      <c r="F8" s="14">
        <v>37606</v>
      </c>
      <c r="G8" s="15"/>
      <c r="H8" s="15" t="s">
        <v>284</v>
      </c>
      <c r="I8" s="16">
        <v>54450</v>
      </c>
      <c r="J8" s="15">
        <v>54450</v>
      </c>
      <c r="K8" s="15"/>
      <c r="L8" s="15"/>
      <c r="M8" s="17"/>
      <c r="N8" s="18">
        <f t="shared" si="0"/>
        <v>54450</v>
      </c>
    </row>
    <row r="9" spans="1:14">
      <c r="A9" s="11"/>
      <c r="B9" s="12" t="s">
        <v>285</v>
      </c>
      <c r="C9" s="12" t="s">
        <v>286</v>
      </c>
      <c r="D9" s="13">
        <v>40651</v>
      </c>
      <c r="E9" s="13">
        <v>40652</v>
      </c>
      <c r="F9" s="14">
        <v>37607</v>
      </c>
      <c r="G9" s="15">
        <v>17000</v>
      </c>
      <c r="H9" s="15"/>
      <c r="I9" s="16"/>
      <c r="J9" s="15">
        <v>17000</v>
      </c>
      <c r="K9" s="15"/>
      <c r="L9" s="15"/>
      <c r="M9" s="17"/>
      <c r="N9" s="18">
        <f t="shared" si="0"/>
        <v>17000</v>
      </c>
    </row>
    <row r="10" spans="1:14">
      <c r="A10" s="11"/>
      <c r="B10" s="12" t="s">
        <v>287</v>
      </c>
      <c r="C10" s="12" t="s">
        <v>76</v>
      </c>
      <c r="D10" s="13">
        <v>40651</v>
      </c>
      <c r="E10" s="13">
        <v>40652</v>
      </c>
      <c r="F10" s="14">
        <v>37608</v>
      </c>
      <c r="G10" s="15">
        <v>27720</v>
      </c>
      <c r="H10" s="15"/>
      <c r="I10" s="16"/>
      <c r="J10" s="15"/>
      <c r="K10" s="15">
        <v>27720</v>
      </c>
      <c r="L10" s="15"/>
      <c r="M10" s="17"/>
      <c r="N10" s="18">
        <f t="shared" si="0"/>
        <v>27720</v>
      </c>
    </row>
    <row r="11" spans="1:14">
      <c r="A11" s="11"/>
      <c r="B11" s="12" t="s">
        <v>288</v>
      </c>
      <c r="C11" s="12" t="s">
        <v>289</v>
      </c>
      <c r="D11" s="13">
        <v>40651</v>
      </c>
      <c r="E11" s="13">
        <v>40653</v>
      </c>
      <c r="F11" s="14">
        <v>37609</v>
      </c>
      <c r="G11" s="15">
        <v>59400</v>
      </c>
      <c r="H11" s="15"/>
      <c r="I11" s="16"/>
      <c r="J11" s="15"/>
      <c r="K11" s="15"/>
      <c r="L11" s="15"/>
      <c r="M11" s="17">
        <v>59400</v>
      </c>
      <c r="N11" s="18">
        <f t="shared" si="0"/>
        <v>59400</v>
      </c>
    </row>
    <row r="12" spans="1:14">
      <c r="A12" s="11"/>
      <c r="B12" s="12" t="s">
        <v>62</v>
      </c>
      <c r="C12" s="12"/>
      <c r="D12" s="13"/>
      <c r="E12" s="13"/>
      <c r="F12" s="14">
        <v>37610</v>
      </c>
      <c r="G12" s="15"/>
      <c r="H12" s="15" t="s">
        <v>20</v>
      </c>
      <c r="I12" s="16">
        <v>3000</v>
      </c>
      <c r="J12" s="15">
        <v>3000</v>
      </c>
      <c r="K12" s="15"/>
      <c r="L12" s="15"/>
      <c r="M12" s="17"/>
      <c r="N12" s="18">
        <f t="shared" si="0"/>
        <v>3000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261980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204530</v>
      </c>
      <c r="H43" s="15"/>
      <c r="I43" s="34">
        <f>SUM(I9:I41)</f>
        <v>3000</v>
      </c>
      <c r="J43" s="34">
        <f>SUM(J6:J41)</f>
        <v>174860</v>
      </c>
      <c r="K43" s="34">
        <f>SUM(K6:K41)</f>
        <v>27720</v>
      </c>
      <c r="L43" s="34">
        <f>SUM(L6:L42)</f>
        <v>0</v>
      </c>
      <c r="M43" s="34">
        <f>SUM(M6:M42)</f>
        <v>59400</v>
      </c>
      <c r="N43" s="34">
        <f>SUM(J43:M43)</f>
        <v>261980</v>
      </c>
    </row>
    <row r="44" spans="1:14">
      <c r="A44" s="1"/>
      <c r="B44" s="1"/>
      <c r="C44" s="1"/>
      <c r="D44" s="35"/>
      <c r="E44" s="1"/>
      <c r="F44" s="1"/>
      <c r="G44" s="1"/>
      <c r="H44" s="109" t="s">
        <v>22</v>
      </c>
      <c r="I44" s="36"/>
      <c r="J44" s="32"/>
      <c r="K44" s="110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10" t="s">
        <v>24</v>
      </c>
      <c r="F45" s="110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10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260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128700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46160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174860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51"/>
  <sheetViews>
    <sheetView topLeftCell="A28" workbookViewId="0">
      <selection activeCell="B53" sqref="B53"/>
    </sheetView>
  </sheetViews>
  <sheetFormatPr baseColWidth="10" defaultRowHeight="15"/>
  <cols>
    <col min="1" max="1" width="10.28515625" style="4" customWidth="1"/>
    <col min="2" max="2" width="18.7109375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0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108"/>
      <c r="K3" s="168">
        <v>40650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0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276</v>
      </c>
      <c r="C6" s="12"/>
      <c r="D6" s="13"/>
      <c r="E6" s="13"/>
      <c r="F6" s="14">
        <v>37601</v>
      </c>
      <c r="G6" s="15"/>
      <c r="H6" s="15" t="s">
        <v>277</v>
      </c>
      <c r="I6" s="16">
        <v>37125</v>
      </c>
      <c r="J6" s="15">
        <v>37125</v>
      </c>
      <c r="K6" s="15"/>
      <c r="L6" s="15"/>
      <c r="M6" s="17"/>
      <c r="N6" s="18">
        <f t="shared" ref="N6:N41" si="0">SUM(G6+I6)</f>
        <v>37125</v>
      </c>
    </row>
    <row r="7" spans="1:14">
      <c r="A7" s="11"/>
      <c r="B7" s="12" t="s">
        <v>278</v>
      </c>
      <c r="C7" s="12" t="s">
        <v>19</v>
      </c>
      <c r="D7" s="13">
        <v>40650</v>
      </c>
      <c r="E7" s="13">
        <v>40651</v>
      </c>
      <c r="F7" s="14">
        <v>37602</v>
      </c>
      <c r="G7" s="15">
        <v>29700</v>
      </c>
      <c r="H7" s="15"/>
      <c r="I7" s="16"/>
      <c r="J7" s="15"/>
      <c r="K7" s="15">
        <v>29700</v>
      </c>
      <c r="L7" s="15"/>
      <c r="M7" s="17"/>
      <c r="N7" s="18">
        <f t="shared" si="0"/>
        <v>29700</v>
      </c>
    </row>
    <row r="8" spans="1:14">
      <c r="A8" s="11"/>
      <c r="B8" s="12" t="s">
        <v>73</v>
      </c>
      <c r="C8" s="12"/>
      <c r="D8" s="13"/>
      <c r="E8" s="13"/>
      <c r="F8" s="14">
        <v>37603</v>
      </c>
      <c r="G8" s="15"/>
      <c r="H8" s="15" t="s">
        <v>20</v>
      </c>
      <c r="I8" s="16">
        <v>2600</v>
      </c>
      <c r="J8" s="15">
        <v>2600</v>
      </c>
      <c r="K8" s="15"/>
      <c r="L8" s="15"/>
      <c r="M8" s="17"/>
      <c r="N8" s="18">
        <f t="shared" si="0"/>
        <v>2600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69425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29700</v>
      </c>
      <c r="H43" s="15"/>
      <c r="I43" s="34">
        <f>SUM(I9:I41)</f>
        <v>0</v>
      </c>
      <c r="J43" s="34">
        <f>SUM(J6:J41)</f>
        <v>39725</v>
      </c>
      <c r="K43" s="34">
        <f>SUM(K6:K41)</f>
        <v>29700</v>
      </c>
      <c r="L43" s="34">
        <f>SUM(L6:L42)</f>
        <v>0</v>
      </c>
      <c r="M43" s="34">
        <f>SUM(M6:M42)</f>
        <v>0</v>
      </c>
      <c r="N43" s="34">
        <f>SUM(J43:M43)</f>
        <v>69425</v>
      </c>
    </row>
    <row r="44" spans="1:14">
      <c r="A44" s="1"/>
      <c r="B44" s="1"/>
      <c r="C44" s="1"/>
      <c r="D44" s="35"/>
      <c r="E44" s="1"/>
      <c r="F44" s="1"/>
      <c r="G44" s="1"/>
      <c r="H44" s="107" t="s">
        <v>22</v>
      </c>
      <c r="I44" s="36"/>
      <c r="J44" s="32"/>
      <c r="K44" s="108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08" t="s">
        <v>24</v>
      </c>
      <c r="F45" s="108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08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25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12375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27350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39725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  <row r="51" spans="1:14">
      <c r="C51" s="4" t="s">
        <v>279</v>
      </c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49" sqref="B49"/>
    </sheetView>
  </sheetViews>
  <sheetFormatPr baseColWidth="10" defaultRowHeight="15"/>
  <cols>
    <col min="1" max="1" width="10.28515625" style="4" customWidth="1"/>
    <col min="2" max="2" width="18.7109375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1"/>
      <c r="I3" s="1"/>
      <c r="J3" s="106"/>
      <c r="K3" s="168">
        <v>40650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0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 t="s">
        <v>261</v>
      </c>
      <c r="B6" s="12" t="s">
        <v>262</v>
      </c>
      <c r="C6" s="12" t="s">
        <v>163</v>
      </c>
      <c r="D6" s="13">
        <v>40650</v>
      </c>
      <c r="E6" s="13">
        <v>40652</v>
      </c>
      <c r="F6" s="14">
        <v>37592</v>
      </c>
      <c r="G6" s="15">
        <v>57000</v>
      </c>
      <c r="H6" s="15"/>
      <c r="I6" s="16"/>
      <c r="J6" s="15"/>
      <c r="K6" s="15">
        <v>57000</v>
      </c>
      <c r="L6" s="15"/>
      <c r="M6" s="17"/>
      <c r="N6" s="18">
        <f t="shared" ref="N6:N41" si="0">SUM(G6+I6)</f>
        <v>57000</v>
      </c>
    </row>
    <row r="7" spans="1:14">
      <c r="A7" s="11"/>
      <c r="B7" s="12" t="s">
        <v>112</v>
      </c>
      <c r="C7" s="12" t="s">
        <v>19</v>
      </c>
      <c r="D7" s="13"/>
      <c r="E7" s="13"/>
      <c r="F7" s="14">
        <v>37594</v>
      </c>
      <c r="G7" s="15"/>
      <c r="H7" s="15" t="s">
        <v>264</v>
      </c>
      <c r="I7" s="16">
        <v>136620</v>
      </c>
      <c r="J7" s="15"/>
      <c r="K7" s="15">
        <v>136620</v>
      </c>
      <c r="L7" s="15"/>
      <c r="M7" s="17"/>
      <c r="N7" s="18">
        <f t="shared" si="0"/>
        <v>136620</v>
      </c>
    </row>
    <row r="8" spans="1:14">
      <c r="A8" s="11" t="s">
        <v>265</v>
      </c>
      <c r="B8" s="12" t="s">
        <v>266</v>
      </c>
      <c r="C8" s="12" t="s">
        <v>19</v>
      </c>
      <c r="D8" s="13">
        <v>40650</v>
      </c>
      <c r="E8" s="13">
        <v>40651</v>
      </c>
      <c r="F8" s="14">
        <v>37595</v>
      </c>
      <c r="G8" s="15">
        <v>72765</v>
      </c>
      <c r="H8" s="15"/>
      <c r="I8" s="16"/>
      <c r="J8" s="15"/>
      <c r="K8" s="15">
        <v>72765</v>
      </c>
      <c r="L8" s="15"/>
      <c r="M8" s="17"/>
      <c r="N8" s="18">
        <f t="shared" si="0"/>
        <v>72765</v>
      </c>
    </row>
    <row r="9" spans="1:14">
      <c r="A9" s="11" t="s">
        <v>267</v>
      </c>
      <c r="B9" s="12" t="s">
        <v>268</v>
      </c>
      <c r="C9" s="12" t="s">
        <v>19</v>
      </c>
      <c r="D9" s="13">
        <v>40650</v>
      </c>
      <c r="E9" s="13">
        <v>40651</v>
      </c>
      <c r="F9" s="14">
        <v>37596</v>
      </c>
      <c r="G9" s="15">
        <v>96525</v>
      </c>
      <c r="H9" s="15"/>
      <c r="I9" s="16"/>
      <c r="J9" s="15"/>
      <c r="K9" s="15">
        <v>96525</v>
      </c>
      <c r="L9" s="15"/>
      <c r="M9" s="17"/>
      <c r="N9" s="18">
        <f t="shared" si="0"/>
        <v>96525</v>
      </c>
    </row>
    <row r="10" spans="1:14">
      <c r="A10" s="11" t="s">
        <v>269</v>
      </c>
      <c r="B10" s="12" t="s">
        <v>270</v>
      </c>
      <c r="C10" s="12" t="s">
        <v>19</v>
      </c>
      <c r="D10" s="13">
        <v>40650</v>
      </c>
      <c r="E10" s="13">
        <v>40653</v>
      </c>
      <c r="F10" s="14">
        <v>37597</v>
      </c>
      <c r="G10" s="15">
        <v>102465</v>
      </c>
      <c r="H10" s="15"/>
      <c r="I10" s="16"/>
      <c r="J10" s="15"/>
      <c r="K10" s="15">
        <v>102465</v>
      </c>
      <c r="L10" s="15"/>
      <c r="M10" s="17"/>
      <c r="N10" s="18">
        <f t="shared" si="0"/>
        <v>102465</v>
      </c>
    </row>
    <row r="11" spans="1:14">
      <c r="A11" s="11" t="s">
        <v>271</v>
      </c>
      <c r="B11" s="12" t="s">
        <v>272</v>
      </c>
      <c r="C11" s="12" t="s">
        <v>19</v>
      </c>
      <c r="D11" s="13">
        <v>40650</v>
      </c>
      <c r="E11" s="13">
        <v>40652</v>
      </c>
      <c r="F11" s="14">
        <v>37598</v>
      </c>
      <c r="G11" s="15">
        <v>59400</v>
      </c>
      <c r="H11" s="15"/>
      <c r="I11" s="16"/>
      <c r="J11" s="15">
        <v>59400</v>
      </c>
      <c r="K11" s="15"/>
      <c r="L11" s="15"/>
      <c r="M11" s="17"/>
      <c r="N11" s="18">
        <f t="shared" si="0"/>
        <v>59400</v>
      </c>
    </row>
    <row r="12" spans="1:14">
      <c r="A12" s="11" t="s">
        <v>127</v>
      </c>
      <c r="B12" s="12" t="s">
        <v>273</v>
      </c>
      <c r="C12" s="12" t="s">
        <v>19</v>
      </c>
      <c r="D12" s="13">
        <v>40650</v>
      </c>
      <c r="E12" s="13">
        <v>40652</v>
      </c>
      <c r="F12" s="14">
        <v>37599</v>
      </c>
      <c r="G12" s="15">
        <v>59400</v>
      </c>
      <c r="H12" s="15"/>
      <c r="I12" s="16"/>
      <c r="J12" s="15"/>
      <c r="K12" s="15">
        <v>59400</v>
      </c>
      <c r="L12" s="15"/>
      <c r="M12" s="17"/>
      <c r="N12" s="18">
        <f t="shared" si="0"/>
        <v>59400</v>
      </c>
    </row>
    <row r="13" spans="1:14">
      <c r="A13" s="11" t="s">
        <v>274</v>
      </c>
      <c r="B13" s="12" t="s">
        <v>275</v>
      </c>
      <c r="C13" s="12" t="s">
        <v>19</v>
      </c>
      <c r="D13" s="13">
        <v>40650</v>
      </c>
      <c r="E13" s="13">
        <v>40652</v>
      </c>
      <c r="F13" s="14">
        <v>37600</v>
      </c>
      <c r="G13" s="15">
        <v>59400</v>
      </c>
      <c r="H13" s="15"/>
      <c r="I13" s="16"/>
      <c r="J13" s="15">
        <v>59400</v>
      </c>
      <c r="K13" s="15"/>
      <c r="L13" s="15"/>
      <c r="M13" s="17"/>
      <c r="N13" s="18">
        <f t="shared" si="0"/>
        <v>59400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643575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506955</v>
      </c>
      <c r="H43" s="15"/>
      <c r="I43" s="34">
        <f>SUM(I9:I41)</f>
        <v>0</v>
      </c>
      <c r="J43" s="34">
        <f>SUM(J6:J41)</f>
        <v>118800</v>
      </c>
      <c r="K43" s="34">
        <f>SUM(K6:K41)</f>
        <v>524775</v>
      </c>
      <c r="L43" s="34">
        <f>SUM(L6:L42)</f>
        <v>0</v>
      </c>
      <c r="M43" s="34">
        <f>SUM(M6:M42)</f>
        <v>0</v>
      </c>
      <c r="N43" s="34">
        <f>SUM(J43:M43)</f>
        <v>643575</v>
      </c>
    </row>
    <row r="44" spans="1:14">
      <c r="A44" s="1"/>
      <c r="B44" s="1"/>
      <c r="C44" s="1"/>
      <c r="D44" s="35"/>
      <c r="E44" s="1"/>
      <c r="F44" s="1"/>
      <c r="G44" s="1"/>
      <c r="H44" s="105" t="s">
        <v>22</v>
      </c>
      <c r="I44" s="36"/>
      <c r="J44" s="32"/>
      <c r="K44" s="106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06" t="s">
        <v>24</v>
      </c>
      <c r="F45" s="106"/>
      <c r="G45" s="1"/>
      <c r="H45" s="170" t="s">
        <v>263</v>
      </c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06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118800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118800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50"/>
  <sheetViews>
    <sheetView topLeftCell="A37" workbookViewId="0">
      <selection activeCell="C53" sqref="C53"/>
    </sheetView>
  </sheetViews>
  <sheetFormatPr baseColWidth="10" defaultRowHeight="15"/>
  <cols>
    <col min="1" max="1" width="10.28515625" style="4" customWidth="1"/>
    <col min="2" max="2" width="18.7109375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0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104"/>
      <c r="K3" s="168">
        <v>40649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0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 t="s">
        <v>255</v>
      </c>
      <c r="B6" s="12" t="s">
        <v>256</v>
      </c>
      <c r="C6" s="12" t="s">
        <v>19</v>
      </c>
      <c r="D6" s="13">
        <v>40649</v>
      </c>
      <c r="E6" s="13">
        <v>40650</v>
      </c>
      <c r="F6" s="14">
        <v>37587</v>
      </c>
      <c r="G6" s="15">
        <v>30000</v>
      </c>
      <c r="H6" s="15"/>
      <c r="I6" s="16"/>
      <c r="J6" s="15"/>
      <c r="K6" s="15">
        <v>30000</v>
      </c>
      <c r="L6" s="15"/>
      <c r="M6" s="17"/>
      <c r="N6" s="18">
        <f t="shared" ref="N6:N41" si="0">SUM(G6+I6)</f>
        <v>30000</v>
      </c>
    </row>
    <row r="7" spans="1:14">
      <c r="A7" s="11" t="s">
        <v>257</v>
      </c>
      <c r="B7" s="12" t="s">
        <v>258</v>
      </c>
      <c r="C7" s="12" t="s">
        <v>19</v>
      </c>
      <c r="D7" s="13">
        <v>40649</v>
      </c>
      <c r="E7" s="13">
        <v>40650</v>
      </c>
      <c r="F7" s="14">
        <v>37588</v>
      </c>
      <c r="G7" s="15">
        <v>29700</v>
      </c>
      <c r="H7" s="15"/>
      <c r="I7" s="16"/>
      <c r="J7" s="15"/>
      <c r="K7" s="15">
        <v>29700</v>
      </c>
      <c r="L7" s="15"/>
      <c r="M7" s="17"/>
      <c r="N7" s="18">
        <f t="shared" si="0"/>
        <v>29700</v>
      </c>
    </row>
    <row r="8" spans="1:14">
      <c r="A8" s="11" t="s">
        <v>129</v>
      </c>
      <c r="B8" s="12" t="s">
        <v>259</v>
      </c>
      <c r="C8" s="12" t="s">
        <v>19</v>
      </c>
      <c r="D8" s="13">
        <v>40649</v>
      </c>
      <c r="E8" s="13">
        <v>40650</v>
      </c>
      <c r="F8" s="14">
        <v>37589</v>
      </c>
      <c r="G8" s="15">
        <v>24500</v>
      </c>
      <c r="H8" s="15"/>
      <c r="I8" s="16"/>
      <c r="J8" s="15"/>
      <c r="K8" s="15">
        <v>24500</v>
      </c>
      <c r="L8" s="15"/>
      <c r="M8" s="17"/>
      <c r="N8" s="18">
        <f t="shared" si="0"/>
        <v>24500</v>
      </c>
    </row>
    <row r="9" spans="1:14">
      <c r="A9" s="11" t="s">
        <v>260</v>
      </c>
      <c r="B9" s="12" t="s">
        <v>258</v>
      </c>
      <c r="C9" s="12" t="s">
        <v>19</v>
      </c>
      <c r="D9" s="13">
        <v>40649</v>
      </c>
      <c r="E9" s="13">
        <v>40650</v>
      </c>
      <c r="F9" s="14">
        <v>37590</v>
      </c>
      <c r="G9" s="15">
        <v>24255</v>
      </c>
      <c r="H9" s="15"/>
      <c r="I9" s="16"/>
      <c r="J9" s="15">
        <v>24255</v>
      </c>
      <c r="K9" s="15"/>
      <c r="L9" s="15"/>
      <c r="M9" s="17"/>
      <c r="N9" s="18">
        <f t="shared" si="0"/>
        <v>24255</v>
      </c>
    </row>
    <row r="10" spans="1:14">
      <c r="A10" s="11"/>
      <c r="B10" s="12" t="s">
        <v>73</v>
      </c>
      <c r="C10" s="12"/>
      <c r="D10" s="13"/>
      <c r="E10" s="13"/>
      <c r="F10" s="14">
        <v>37591</v>
      </c>
      <c r="G10" s="15"/>
      <c r="H10" s="15" t="s">
        <v>20</v>
      </c>
      <c r="I10" s="16">
        <v>2400</v>
      </c>
      <c r="J10" s="15">
        <v>2400</v>
      </c>
      <c r="K10" s="15"/>
      <c r="L10" s="15"/>
      <c r="M10" s="17"/>
      <c r="N10" s="18">
        <f t="shared" si="0"/>
        <v>2400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110855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108455</v>
      </c>
      <c r="H43" s="15"/>
      <c r="I43" s="34">
        <f>SUM(I9:I41)</f>
        <v>2400</v>
      </c>
      <c r="J43" s="34">
        <f>SUM(J6:J41)</f>
        <v>26655</v>
      </c>
      <c r="K43" s="34">
        <f>SUM(K6:K41)</f>
        <v>84200</v>
      </c>
      <c r="L43" s="34">
        <f>SUM(L6:L42)</f>
        <v>0</v>
      </c>
      <c r="M43" s="34">
        <f>SUM(M6:M42)</f>
        <v>0</v>
      </c>
      <c r="N43" s="34">
        <f>SUM(J43:M43)</f>
        <v>110855</v>
      </c>
    </row>
    <row r="44" spans="1:14">
      <c r="A44" s="1"/>
      <c r="B44" s="1"/>
      <c r="C44" s="1"/>
      <c r="D44" s="35"/>
      <c r="E44" s="1"/>
      <c r="F44" s="1"/>
      <c r="G44" s="1"/>
      <c r="H44" s="103" t="s">
        <v>22</v>
      </c>
      <c r="I44" s="36"/>
      <c r="J44" s="32"/>
      <c r="K44" s="104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04" t="s">
        <v>24</v>
      </c>
      <c r="F45" s="104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04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45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22275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4400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26675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B20" sqref="B2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62</v>
      </c>
      <c r="F3" s="8"/>
      <c r="G3" s="1"/>
      <c r="H3" s="1"/>
      <c r="I3" s="1"/>
      <c r="J3" s="156"/>
      <c r="K3" s="168">
        <v>40662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5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385</v>
      </c>
      <c r="C6" s="12" t="s">
        <v>19</v>
      </c>
      <c r="D6" s="13">
        <v>40662</v>
      </c>
      <c r="E6" s="13">
        <v>40663</v>
      </c>
      <c r="F6" s="14">
        <v>37713</v>
      </c>
      <c r="G6" s="15">
        <v>29700</v>
      </c>
      <c r="H6" s="15"/>
      <c r="I6" s="16"/>
      <c r="J6" s="15"/>
      <c r="K6" s="15">
        <v>29700</v>
      </c>
      <c r="L6" s="15"/>
      <c r="M6" s="15"/>
      <c r="N6" s="18">
        <f t="shared" ref="N6:N41" si="0">SUM(G6+I6)</f>
        <v>29700</v>
      </c>
    </row>
    <row r="7" spans="1:14">
      <c r="A7" s="11"/>
      <c r="B7" s="12" t="s">
        <v>386</v>
      </c>
      <c r="C7" s="12" t="s">
        <v>19</v>
      </c>
      <c r="D7" s="13">
        <v>40662</v>
      </c>
      <c r="E7" s="13">
        <v>40663</v>
      </c>
      <c r="F7" s="14">
        <v>37714</v>
      </c>
      <c r="G7" s="15">
        <v>30000</v>
      </c>
      <c r="H7" s="15"/>
      <c r="I7" s="16"/>
      <c r="J7" s="15">
        <v>30000</v>
      </c>
      <c r="K7" s="15"/>
      <c r="L7" s="15"/>
      <c r="M7" s="17"/>
      <c r="N7" s="18">
        <f t="shared" si="0"/>
        <v>30000</v>
      </c>
    </row>
    <row r="8" spans="1:14">
      <c r="A8" s="11"/>
      <c r="B8" s="12" t="s">
        <v>387</v>
      </c>
      <c r="C8" s="12" t="s">
        <v>19</v>
      </c>
      <c r="D8" s="13">
        <v>40662</v>
      </c>
      <c r="E8" s="13">
        <v>40664</v>
      </c>
      <c r="F8" s="14">
        <v>37715</v>
      </c>
      <c r="G8" s="15">
        <v>59400</v>
      </c>
      <c r="H8" s="15"/>
      <c r="I8" s="16"/>
      <c r="J8" s="15">
        <v>29700</v>
      </c>
      <c r="K8" s="15">
        <v>29700</v>
      </c>
      <c r="L8" s="15"/>
      <c r="M8" s="17"/>
      <c r="N8" s="18">
        <f t="shared" si="0"/>
        <v>59400</v>
      </c>
    </row>
    <row r="9" spans="1:14">
      <c r="A9" s="11"/>
      <c r="B9" s="12" t="s">
        <v>388</v>
      </c>
      <c r="C9" s="12" t="s">
        <v>19</v>
      </c>
      <c r="D9" s="13"/>
      <c r="E9" s="13"/>
      <c r="F9" s="14">
        <v>37716</v>
      </c>
      <c r="G9" s="15"/>
      <c r="H9" s="15" t="s">
        <v>389</v>
      </c>
      <c r="I9" s="16">
        <v>59400</v>
      </c>
      <c r="J9" s="15"/>
      <c r="K9" s="15">
        <v>59400</v>
      </c>
      <c r="L9" s="15"/>
      <c r="M9" s="17"/>
      <c r="N9" s="18">
        <f t="shared" si="0"/>
        <v>59400</v>
      </c>
    </row>
    <row r="10" spans="1:14">
      <c r="A10" s="11"/>
      <c r="B10" s="12" t="s">
        <v>390</v>
      </c>
      <c r="C10" s="12" t="s">
        <v>19</v>
      </c>
      <c r="D10" s="13"/>
      <c r="E10" s="13"/>
      <c r="F10" s="14">
        <v>37717</v>
      </c>
      <c r="G10" s="15"/>
      <c r="H10" s="15" t="s">
        <v>20</v>
      </c>
      <c r="I10" s="16">
        <v>5400</v>
      </c>
      <c r="J10" s="15">
        <v>5400</v>
      </c>
      <c r="K10" s="15"/>
      <c r="L10" s="15"/>
      <c r="M10" s="17"/>
      <c r="N10" s="18">
        <f t="shared" si="0"/>
        <v>5400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183900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119100</v>
      </c>
      <c r="H43" s="15"/>
      <c r="I43" s="34">
        <f>SUM(I9:I41)</f>
        <v>64800</v>
      </c>
      <c r="J43" s="34">
        <f>SUM(J6:J41)</f>
        <v>65100</v>
      </c>
      <c r="K43" s="34">
        <f>SUM(K6:K41)</f>
        <v>118800</v>
      </c>
      <c r="L43" s="34">
        <f>SUM(L6:L42)</f>
        <v>0</v>
      </c>
      <c r="M43" s="34">
        <f>SUM(M6:M42)</f>
        <v>0</v>
      </c>
      <c r="N43" s="34">
        <f>SUM(J43:M43)</f>
        <v>183900</v>
      </c>
    </row>
    <row r="44" spans="1:14">
      <c r="A44" s="1"/>
      <c r="B44" s="1"/>
      <c r="C44" s="1"/>
      <c r="D44" s="35"/>
      <c r="E44" s="1"/>
      <c r="F44" s="1"/>
      <c r="G44" s="1"/>
      <c r="H44" s="155" t="s">
        <v>22</v>
      </c>
      <c r="I44" s="36"/>
      <c r="J44" s="32"/>
      <c r="K44" s="156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56" t="s">
        <v>24</v>
      </c>
      <c r="F45" s="156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56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/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65100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65100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E52" sqref="E52"/>
    </sheetView>
  </sheetViews>
  <sheetFormatPr baseColWidth="10" defaultRowHeight="15"/>
  <cols>
    <col min="1" max="1" width="10.28515625" style="4" customWidth="1"/>
    <col min="2" max="2" width="18.7109375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0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62</v>
      </c>
      <c r="F3" s="8"/>
      <c r="G3" s="1"/>
      <c r="H3" s="1"/>
      <c r="I3" s="1"/>
      <c r="J3" s="102"/>
      <c r="K3" s="168">
        <v>40649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0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112</v>
      </c>
      <c r="C6" s="12" t="s">
        <v>19</v>
      </c>
      <c r="D6" s="13">
        <v>40649</v>
      </c>
      <c r="E6" s="13">
        <v>40651</v>
      </c>
      <c r="F6" s="14">
        <v>37585</v>
      </c>
      <c r="G6" s="15">
        <v>77220</v>
      </c>
      <c r="H6" s="15"/>
      <c r="I6" s="16"/>
      <c r="J6" s="15"/>
      <c r="K6" s="15">
        <v>77220</v>
      </c>
      <c r="L6" s="15"/>
      <c r="M6" s="17"/>
      <c r="N6" s="18">
        <f t="shared" ref="N6:N41" si="0">SUM(G6+I6)</f>
        <v>77220</v>
      </c>
    </row>
    <row r="7" spans="1:14">
      <c r="A7" s="11"/>
      <c r="B7" s="12" t="s">
        <v>254</v>
      </c>
      <c r="C7" s="12" t="s">
        <v>19</v>
      </c>
      <c r="D7" s="13"/>
      <c r="E7" s="13"/>
      <c r="F7" s="14">
        <v>37586</v>
      </c>
      <c r="G7" s="15"/>
      <c r="H7" s="15" t="s">
        <v>20</v>
      </c>
      <c r="I7" s="16">
        <v>2200</v>
      </c>
      <c r="J7" s="15">
        <v>2200</v>
      </c>
      <c r="K7" s="15"/>
      <c r="L7" s="15"/>
      <c r="M7" s="17"/>
      <c r="N7" s="18">
        <f t="shared" si="0"/>
        <v>2200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7"/>
      <c r="N8" s="18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79420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77220</v>
      </c>
      <c r="H43" s="15"/>
      <c r="I43" s="34">
        <f>SUM(I9:I41)</f>
        <v>0</v>
      </c>
      <c r="J43" s="34">
        <f>SUM(J6:J41)</f>
        <v>2200</v>
      </c>
      <c r="K43" s="34">
        <f>SUM(K6:K41)</f>
        <v>77220</v>
      </c>
      <c r="L43" s="34">
        <f>SUM(L6:L42)</f>
        <v>0</v>
      </c>
      <c r="M43" s="34">
        <f>SUM(M6:M42)</f>
        <v>0</v>
      </c>
      <c r="N43" s="34">
        <f>SUM(J43:M43)</f>
        <v>79420</v>
      </c>
    </row>
    <row r="44" spans="1:14">
      <c r="A44" s="1"/>
      <c r="B44" s="1"/>
      <c r="C44" s="1"/>
      <c r="D44" s="35"/>
      <c r="E44" s="1"/>
      <c r="F44" s="1"/>
      <c r="G44" s="1"/>
      <c r="H44" s="101" t="s">
        <v>22</v>
      </c>
      <c r="I44" s="36"/>
      <c r="J44" s="32"/>
      <c r="K44" s="102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02" t="s">
        <v>24</v>
      </c>
      <c r="F45" s="102"/>
      <c r="G45" s="1"/>
      <c r="H45" s="170" t="s">
        <v>253</v>
      </c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02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/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2200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2200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49" sqref="B49"/>
    </sheetView>
  </sheetViews>
  <sheetFormatPr baseColWidth="10" defaultRowHeight="15"/>
  <cols>
    <col min="1" max="1" width="10.28515625" style="4" customWidth="1"/>
    <col min="2" max="2" width="18.7109375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9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62</v>
      </c>
      <c r="F3" s="8"/>
      <c r="G3" s="1"/>
      <c r="H3" s="1"/>
      <c r="I3" s="1"/>
      <c r="J3" s="100"/>
      <c r="K3" s="168">
        <v>40649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0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246</v>
      </c>
      <c r="C6" s="12" t="s">
        <v>247</v>
      </c>
      <c r="D6" s="13">
        <v>40653</v>
      </c>
      <c r="E6" s="13">
        <v>40655</v>
      </c>
      <c r="F6" s="14">
        <v>37579</v>
      </c>
      <c r="G6" s="15">
        <v>346500</v>
      </c>
      <c r="H6" s="15"/>
      <c r="I6" s="16"/>
      <c r="J6" s="15"/>
      <c r="K6" s="15"/>
      <c r="L6" s="15"/>
      <c r="M6" s="17">
        <v>346500</v>
      </c>
      <c r="N6" s="18">
        <f t="shared" ref="N6:N41" si="0">SUM(G6+I6)</f>
        <v>346500</v>
      </c>
    </row>
    <row r="7" spans="1:14">
      <c r="A7" s="11"/>
      <c r="B7" s="12" t="s">
        <v>248</v>
      </c>
      <c r="C7" s="12" t="s">
        <v>19</v>
      </c>
      <c r="D7" s="13"/>
      <c r="E7" s="13"/>
      <c r="F7" s="14">
        <v>37580</v>
      </c>
      <c r="G7" s="15"/>
      <c r="H7" s="15" t="s">
        <v>249</v>
      </c>
      <c r="I7" s="16">
        <v>24750</v>
      </c>
      <c r="J7" s="15">
        <v>24750</v>
      </c>
      <c r="K7" s="15"/>
      <c r="L7" s="15"/>
      <c r="M7" s="17"/>
      <c r="N7" s="18">
        <f t="shared" si="0"/>
        <v>24750</v>
      </c>
    </row>
    <row r="8" spans="1:14">
      <c r="A8" s="11"/>
      <c r="B8" s="12" t="s">
        <v>250</v>
      </c>
      <c r="C8" s="12" t="s">
        <v>100</v>
      </c>
      <c r="D8" s="13">
        <v>40640</v>
      </c>
      <c r="E8" s="13">
        <v>40642</v>
      </c>
      <c r="F8" s="14">
        <v>37581</v>
      </c>
      <c r="G8" s="15">
        <v>86130</v>
      </c>
      <c r="H8" s="15"/>
      <c r="I8" s="16"/>
      <c r="J8" s="15"/>
      <c r="K8" s="15"/>
      <c r="L8" s="15"/>
      <c r="M8" s="17">
        <v>86130</v>
      </c>
      <c r="N8" s="18">
        <f t="shared" si="0"/>
        <v>86130</v>
      </c>
    </row>
    <row r="9" spans="1:14">
      <c r="A9" s="11"/>
      <c r="B9" s="12" t="s">
        <v>251</v>
      </c>
      <c r="C9" s="12" t="s">
        <v>100</v>
      </c>
      <c r="D9" s="13">
        <v>40643</v>
      </c>
      <c r="E9" s="13">
        <v>40644</v>
      </c>
      <c r="F9" s="14">
        <v>37582</v>
      </c>
      <c r="G9" s="15">
        <v>27720</v>
      </c>
      <c r="H9" s="15"/>
      <c r="I9" s="16"/>
      <c r="J9" s="15"/>
      <c r="K9" s="15"/>
      <c r="L9" s="15"/>
      <c r="M9" s="17">
        <v>27720</v>
      </c>
      <c r="N9" s="18">
        <f t="shared" si="0"/>
        <v>27720</v>
      </c>
    </row>
    <row r="10" spans="1:14">
      <c r="A10" s="11"/>
      <c r="B10" s="12" t="s">
        <v>252</v>
      </c>
      <c r="C10" s="12" t="s">
        <v>19</v>
      </c>
      <c r="D10" s="13"/>
      <c r="E10" s="13"/>
      <c r="F10" s="14">
        <v>37583</v>
      </c>
      <c r="G10" s="15"/>
      <c r="H10" s="15" t="s">
        <v>20</v>
      </c>
      <c r="I10" s="16">
        <v>3300</v>
      </c>
      <c r="J10" s="15">
        <v>3300</v>
      </c>
      <c r="K10" s="15"/>
      <c r="L10" s="15"/>
      <c r="M10" s="17"/>
      <c r="N10" s="18">
        <f t="shared" si="0"/>
        <v>3300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488400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460350</v>
      </c>
      <c r="H43" s="15"/>
      <c r="I43" s="34">
        <f>SUM(I9:I41)</f>
        <v>3300</v>
      </c>
      <c r="J43" s="34">
        <f>SUM(J6:J41)</f>
        <v>28050</v>
      </c>
      <c r="K43" s="34">
        <f>SUM(K6:K41)</f>
        <v>0</v>
      </c>
      <c r="L43" s="34">
        <f>SUM(L6:L42)</f>
        <v>0</v>
      </c>
      <c r="M43" s="34">
        <f>SUM(M6:M42)</f>
        <v>460350</v>
      </c>
      <c r="N43" s="34">
        <f>SUM(J43:M43)</f>
        <v>488400</v>
      </c>
    </row>
    <row r="44" spans="1:14">
      <c r="A44" s="1"/>
      <c r="B44" s="1"/>
      <c r="C44" s="1"/>
      <c r="D44" s="35"/>
      <c r="E44" s="1"/>
      <c r="F44" s="1"/>
      <c r="G44" s="1"/>
      <c r="H44" s="99" t="s">
        <v>22</v>
      </c>
      <c r="I44" s="36"/>
      <c r="J44" s="32"/>
      <c r="K44" s="100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00" t="s">
        <v>24</v>
      </c>
      <c r="F45" s="100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00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50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24750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3300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28050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D22" sqref="D22"/>
    </sheetView>
  </sheetViews>
  <sheetFormatPr baseColWidth="10" defaultRowHeight="15"/>
  <cols>
    <col min="1" max="1" width="6" style="4" customWidth="1"/>
    <col min="2" max="2" width="22.42578125" style="4" customWidth="1"/>
    <col min="3" max="3" width="25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9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98"/>
      <c r="K3" s="168">
        <v>40648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229</v>
      </c>
      <c r="C6" s="12"/>
      <c r="D6" s="13"/>
      <c r="E6" s="13"/>
      <c r="F6" s="14">
        <v>37567</v>
      </c>
      <c r="G6" s="15"/>
      <c r="H6" s="15" t="s">
        <v>230</v>
      </c>
      <c r="I6" s="16">
        <v>40500</v>
      </c>
      <c r="J6" s="15"/>
      <c r="K6" s="15">
        <v>40500</v>
      </c>
      <c r="L6" s="15"/>
      <c r="M6" s="17"/>
      <c r="N6" s="18">
        <f t="shared" ref="N6:N41" si="0">SUM(G6+I6)</f>
        <v>40500</v>
      </c>
    </row>
    <row r="7" spans="1:14">
      <c r="A7" s="11"/>
      <c r="B7" s="12" t="s">
        <v>231</v>
      </c>
      <c r="C7" s="12" t="s">
        <v>76</v>
      </c>
      <c r="D7" s="13">
        <v>40646</v>
      </c>
      <c r="E7" s="13">
        <v>40648</v>
      </c>
      <c r="F7" s="14">
        <v>37568</v>
      </c>
      <c r="G7" s="15">
        <v>60000</v>
      </c>
      <c r="H7" s="15"/>
      <c r="I7" s="16"/>
      <c r="J7" s="15"/>
      <c r="K7" s="15">
        <v>60000</v>
      </c>
      <c r="L7" s="15"/>
      <c r="M7" s="17"/>
      <c r="N7" s="18">
        <f t="shared" si="0"/>
        <v>60000</v>
      </c>
    </row>
    <row r="8" spans="1:14">
      <c r="A8" s="11"/>
      <c r="B8" s="12" t="s">
        <v>232</v>
      </c>
      <c r="C8" s="12" t="s">
        <v>233</v>
      </c>
      <c r="D8" s="13">
        <v>40646</v>
      </c>
      <c r="E8" s="13">
        <v>40648</v>
      </c>
      <c r="F8" s="14">
        <v>37569</v>
      </c>
      <c r="G8" s="15">
        <v>32000</v>
      </c>
      <c r="H8" s="15"/>
      <c r="I8" s="16"/>
      <c r="J8" s="15">
        <v>32000</v>
      </c>
      <c r="K8" s="15"/>
      <c r="L8" s="15"/>
      <c r="M8" s="17"/>
      <c r="N8" s="18">
        <f t="shared" si="0"/>
        <v>32000</v>
      </c>
    </row>
    <row r="9" spans="1:14">
      <c r="A9" s="11"/>
      <c r="B9" s="12" t="s">
        <v>234</v>
      </c>
      <c r="C9" s="12" t="s">
        <v>235</v>
      </c>
      <c r="D9" s="13">
        <v>40647</v>
      </c>
      <c r="E9" s="13">
        <v>40648</v>
      </c>
      <c r="F9" s="14">
        <v>37570</v>
      </c>
      <c r="G9" s="15">
        <v>20000</v>
      </c>
      <c r="H9" s="15"/>
      <c r="I9" s="16"/>
      <c r="J9" s="15"/>
      <c r="K9" s="15">
        <v>20000</v>
      </c>
      <c r="L9" s="15"/>
      <c r="M9" s="17"/>
      <c r="N9" s="18">
        <f t="shared" si="0"/>
        <v>20000</v>
      </c>
    </row>
    <row r="10" spans="1:14">
      <c r="A10" s="11"/>
      <c r="B10" s="12" t="s">
        <v>237</v>
      </c>
      <c r="C10" s="12" t="s">
        <v>238</v>
      </c>
      <c r="D10" s="13">
        <v>40646</v>
      </c>
      <c r="E10" s="13">
        <v>40648</v>
      </c>
      <c r="F10" s="14">
        <v>37572</v>
      </c>
      <c r="G10" s="15">
        <v>40000</v>
      </c>
      <c r="H10" s="15"/>
      <c r="I10" s="16"/>
      <c r="J10" s="15"/>
      <c r="K10" s="15">
        <v>40000</v>
      </c>
      <c r="L10" s="15"/>
      <c r="M10" s="17"/>
      <c r="N10" s="18">
        <f t="shared" si="0"/>
        <v>40000</v>
      </c>
    </row>
    <row r="11" spans="1:14">
      <c r="A11" s="11"/>
      <c r="B11" s="12" t="s">
        <v>239</v>
      </c>
      <c r="C11" s="12" t="s">
        <v>240</v>
      </c>
      <c r="D11" s="13">
        <v>40646</v>
      </c>
      <c r="E11" s="13">
        <v>40648</v>
      </c>
      <c r="F11" s="14">
        <v>37573</v>
      </c>
      <c r="G11" s="15">
        <v>40000</v>
      </c>
      <c r="H11" s="15"/>
      <c r="I11" s="16"/>
      <c r="J11" s="15">
        <v>40000</v>
      </c>
      <c r="K11" s="15"/>
      <c r="L11" s="15"/>
      <c r="M11" s="17"/>
      <c r="N11" s="18">
        <f t="shared" si="0"/>
        <v>40000</v>
      </c>
    </row>
    <row r="12" spans="1:14">
      <c r="A12" s="11"/>
      <c r="B12" s="12" t="s">
        <v>241</v>
      </c>
      <c r="C12" s="12" t="s">
        <v>240</v>
      </c>
      <c r="D12" s="13">
        <v>40646</v>
      </c>
      <c r="E12" s="13">
        <v>40648</v>
      </c>
      <c r="F12" s="14">
        <v>37574</v>
      </c>
      <c r="G12" s="15">
        <v>40000</v>
      </c>
      <c r="H12" s="15"/>
      <c r="I12" s="16"/>
      <c r="J12" s="15"/>
      <c r="K12" s="15">
        <v>40000</v>
      </c>
      <c r="L12" s="15"/>
      <c r="M12" s="17"/>
      <c r="N12" s="18">
        <f t="shared" si="0"/>
        <v>40000</v>
      </c>
    </row>
    <row r="13" spans="1:14">
      <c r="A13" s="11"/>
      <c r="B13" s="12" t="s">
        <v>242</v>
      </c>
      <c r="C13" s="12" t="s">
        <v>238</v>
      </c>
      <c r="D13" s="13">
        <v>40646</v>
      </c>
      <c r="E13" s="13">
        <v>40648</v>
      </c>
      <c r="F13" s="14">
        <v>37575</v>
      </c>
      <c r="G13" s="15">
        <v>40000</v>
      </c>
      <c r="H13" s="15"/>
      <c r="I13" s="16"/>
      <c r="J13" s="15">
        <v>40000</v>
      </c>
      <c r="K13" s="15"/>
      <c r="L13" s="15"/>
      <c r="M13" s="17"/>
      <c r="N13" s="18">
        <f t="shared" si="0"/>
        <v>40000</v>
      </c>
    </row>
    <row r="14" spans="1:14">
      <c r="A14" s="11"/>
      <c r="B14" s="12" t="s">
        <v>243</v>
      </c>
      <c r="C14" s="12" t="s">
        <v>244</v>
      </c>
      <c r="D14" s="13">
        <v>40655</v>
      </c>
      <c r="E14" s="13">
        <v>40657</v>
      </c>
      <c r="F14" s="14">
        <v>37573</v>
      </c>
      <c r="G14" s="15">
        <v>530000</v>
      </c>
      <c r="H14" s="15"/>
      <c r="I14" s="16"/>
      <c r="J14" s="15"/>
      <c r="K14" s="15"/>
      <c r="L14" s="15"/>
      <c r="M14" s="17">
        <v>530000</v>
      </c>
      <c r="N14" s="18">
        <f t="shared" si="0"/>
        <v>530000</v>
      </c>
    </row>
    <row r="15" spans="1:14">
      <c r="A15" s="11"/>
      <c r="B15" s="12" t="s">
        <v>3</v>
      </c>
      <c r="C15" s="12"/>
      <c r="D15" s="13"/>
      <c r="E15" s="13"/>
      <c r="F15" s="14">
        <v>37577</v>
      </c>
      <c r="G15" s="15"/>
      <c r="H15" s="15" t="s">
        <v>20</v>
      </c>
      <c r="I15" s="16">
        <v>4400</v>
      </c>
      <c r="J15" s="15">
        <v>4400</v>
      </c>
      <c r="K15" s="15"/>
      <c r="L15" s="15"/>
      <c r="M15" s="17"/>
      <c r="N15" s="18">
        <f t="shared" si="0"/>
        <v>4400</v>
      </c>
    </row>
    <row r="16" spans="1:14">
      <c r="A16" s="11"/>
      <c r="B16" s="12" t="s">
        <v>245</v>
      </c>
      <c r="C16" s="12" t="s">
        <v>76</v>
      </c>
      <c r="D16" s="13">
        <v>40648</v>
      </c>
      <c r="E16" s="13">
        <v>40649</v>
      </c>
      <c r="F16" s="14">
        <v>37578</v>
      </c>
      <c r="G16" s="15">
        <v>90000</v>
      </c>
      <c r="H16" s="15"/>
      <c r="I16" s="16"/>
      <c r="J16" s="15">
        <v>90000</v>
      </c>
      <c r="K16" s="15"/>
      <c r="L16" s="15"/>
      <c r="M16" s="17"/>
      <c r="N16" s="18">
        <f t="shared" si="0"/>
        <v>90000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936900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892000</v>
      </c>
      <c r="H43" s="15"/>
      <c r="I43" s="34">
        <f>SUM(I9:I41)</f>
        <v>4400</v>
      </c>
      <c r="J43" s="34">
        <f>SUM(J6:J41)</f>
        <v>206400</v>
      </c>
      <c r="K43" s="34">
        <f>SUM(K6:K41)</f>
        <v>200500</v>
      </c>
      <c r="L43" s="34">
        <f>SUM(L6:L42)</f>
        <v>0</v>
      </c>
      <c r="M43" s="34">
        <f>SUM(M6:M42)</f>
        <v>530000</v>
      </c>
      <c r="N43" s="34">
        <f>SUM(J43:M43)</f>
        <v>936900</v>
      </c>
    </row>
    <row r="44" spans="1:14">
      <c r="A44" s="1"/>
      <c r="B44" s="1"/>
      <c r="C44" s="1"/>
      <c r="D44" s="35"/>
      <c r="E44" s="1"/>
      <c r="F44" s="1"/>
      <c r="G44" s="1"/>
      <c r="H44" s="97" t="s">
        <v>22</v>
      </c>
      <c r="I44" s="36"/>
      <c r="J44" s="32"/>
      <c r="K44" s="98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98" t="s">
        <v>24</v>
      </c>
      <c r="F45" s="98"/>
      <c r="G45" s="1"/>
      <c r="H45" s="170" t="s">
        <v>236</v>
      </c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98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100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50000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156400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206400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50"/>
  <sheetViews>
    <sheetView topLeftCell="A13" workbookViewId="0">
      <selection activeCell="B23" sqref="B23"/>
    </sheetView>
  </sheetViews>
  <sheetFormatPr baseColWidth="10" defaultRowHeight="15"/>
  <cols>
    <col min="1" max="1" width="6" style="4" customWidth="1"/>
    <col min="2" max="2" width="22.42578125" style="4" customWidth="1"/>
    <col min="3" max="3" width="25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9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96"/>
      <c r="K3" s="168">
        <v>40647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222</v>
      </c>
      <c r="C6" s="12" t="s">
        <v>223</v>
      </c>
      <c r="D6" s="13">
        <v>40662</v>
      </c>
      <c r="E6" s="13">
        <v>40664</v>
      </c>
      <c r="F6" s="14">
        <v>37561</v>
      </c>
      <c r="G6" s="15">
        <v>444000</v>
      </c>
      <c r="H6" s="15"/>
      <c r="I6" s="16"/>
      <c r="J6" s="15"/>
      <c r="K6" s="15"/>
      <c r="L6" s="15"/>
      <c r="M6" s="17">
        <v>444000</v>
      </c>
      <c r="N6" s="18">
        <f t="shared" ref="N6:N41" si="0">SUM(G6+I6)</f>
        <v>444000</v>
      </c>
    </row>
    <row r="7" spans="1:14">
      <c r="A7" s="11"/>
      <c r="B7" s="12" t="s">
        <v>224</v>
      </c>
      <c r="C7" s="12" t="s">
        <v>225</v>
      </c>
      <c r="D7" s="13">
        <v>40650</v>
      </c>
      <c r="E7" s="13">
        <v>40652</v>
      </c>
      <c r="F7" s="14">
        <v>37562</v>
      </c>
      <c r="G7" s="15">
        <v>60000</v>
      </c>
      <c r="H7" s="15"/>
      <c r="I7" s="16"/>
      <c r="J7" s="15"/>
      <c r="K7" s="15"/>
      <c r="L7" s="15"/>
      <c r="M7" s="17">
        <v>60000</v>
      </c>
      <c r="N7" s="18">
        <f t="shared" si="0"/>
        <v>60000</v>
      </c>
    </row>
    <row r="8" spans="1:14">
      <c r="A8" s="11"/>
      <c r="B8" s="12" t="s">
        <v>95</v>
      </c>
      <c r="C8" s="12" t="s">
        <v>97</v>
      </c>
      <c r="D8" s="13"/>
      <c r="E8" s="13"/>
      <c r="F8" s="14">
        <v>37563</v>
      </c>
      <c r="G8" s="15">
        <v>1076000</v>
      </c>
      <c r="H8" s="15"/>
      <c r="I8" s="16"/>
      <c r="J8" s="15"/>
      <c r="K8" s="15"/>
      <c r="L8" s="15"/>
      <c r="M8" s="17">
        <v>1076000</v>
      </c>
      <c r="N8" s="18">
        <f t="shared" si="0"/>
        <v>1076000</v>
      </c>
    </row>
    <row r="9" spans="1:14">
      <c r="A9" s="11"/>
      <c r="B9" s="12" t="s">
        <v>226</v>
      </c>
      <c r="C9" s="12" t="s">
        <v>19</v>
      </c>
      <c r="D9" s="13">
        <v>40647</v>
      </c>
      <c r="E9" s="13">
        <v>40648</v>
      </c>
      <c r="F9" s="14">
        <v>37564</v>
      </c>
      <c r="G9" s="15">
        <v>39000</v>
      </c>
      <c r="H9" s="15"/>
      <c r="I9" s="16"/>
      <c r="J9" s="15">
        <v>39000</v>
      </c>
      <c r="K9" s="15"/>
      <c r="L9" s="15"/>
      <c r="M9" s="17"/>
      <c r="N9" s="18">
        <f t="shared" si="0"/>
        <v>39000</v>
      </c>
    </row>
    <row r="10" spans="1:14">
      <c r="A10" s="11"/>
      <c r="B10" s="12" t="s">
        <v>227</v>
      </c>
      <c r="C10" s="12" t="s">
        <v>227</v>
      </c>
      <c r="D10" s="13">
        <v>40651</v>
      </c>
      <c r="E10" s="13">
        <v>40653</v>
      </c>
      <c r="F10" s="14">
        <v>37565</v>
      </c>
      <c r="G10" s="15">
        <v>60000</v>
      </c>
      <c r="H10" s="15"/>
      <c r="I10" s="16"/>
      <c r="J10" s="15"/>
      <c r="K10" s="15"/>
      <c r="L10" s="15"/>
      <c r="M10" s="17">
        <v>60000</v>
      </c>
      <c r="N10" s="18">
        <f t="shared" si="0"/>
        <v>60000</v>
      </c>
    </row>
    <row r="11" spans="1:14">
      <c r="A11" s="11"/>
      <c r="B11" s="12" t="s">
        <v>228</v>
      </c>
      <c r="C11" s="12"/>
      <c r="D11" s="13"/>
      <c r="E11" s="13"/>
      <c r="F11" s="14">
        <v>37566</v>
      </c>
      <c r="G11" s="15"/>
      <c r="H11" s="15" t="s">
        <v>20</v>
      </c>
      <c r="I11" s="16">
        <v>4200</v>
      </c>
      <c r="J11" s="15">
        <v>4200</v>
      </c>
      <c r="K11" s="15"/>
      <c r="L11" s="15"/>
      <c r="M11" s="17"/>
      <c r="N11" s="18">
        <f t="shared" si="0"/>
        <v>4200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1683200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1679000</v>
      </c>
      <c r="H43" s="15"/>
      <c r="I43" s="34">
        <f>SUM(I9:I41)</f>
        <v>4200</v>
      </c>
      <c r="J43" s="34">
        <f>SUM(J6:J41)</f>
        <v>43200</v>
      </c>
      <c r="K43" s="34">
        <f>SUM(K6:K41)</f>
        <v>0</v>
      </c>
      <c r="L43" s="34">
        <f>SUM(L6:L42)</f>
        <v>0</v>
      </c>
      <c r="M43" s="34">
        <f>SUM(M6:M42)</f>
        <v>1640000</v>
      </c>
      <c r="N43" s="34">
        <f>SUM(J43:M43)</f>
        <v>1683200</v>
      </c>
    </row>
    <row r="44" spans="1:14">
      <c r="A44" s="1"/>
      <c r="B44" s="1"/>
      <c r="C44" s="1"/>
      <c r="D44" s="35"/>
      <c r="E44" s="1"/>
      <c r="F44" s="1"/>
      <c r="G44" s="1"/>
      <c r="H44" s="95" t="s">
        <v>22</v>
      </c>
      <c r="I44" s="36"/>
      <c r="J44" s="32"/>
      <c r="K44" s="96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96" t="s">
        <v>24</v>
      </c>
      <c r="F45" s="96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96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43200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43200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50"/>
  <sheetViews>
    <sheetView topLeftCell="A34" workbookViewId="0">
      <selection activeCell="C46" sqref="C46:F50"/>
    </sheetView>
  </sheetViews>
  <sheetFormatPr baseColWidth="10" defaultRowHeight="15"/>
  <cols>
    <col min="1" max="1" width="6" style="4" customWidth="1"/>
    <col min="2" max="2" width="22.42578125" style="4" customWidth="1"/>
    <col min="3" max="3" width="25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9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1"/>
      <c r="I3" s="1"/>
      <c r="J3" s="94"/>
      <c r="K3" s="168">
        <v>40647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 t="s">
        <v>215</v>
      </c>
      <c r="B6" s="12" t="s">
        <v>216</v>
      </c>
      <c r="C6" s="12" t="s">
        <v>19</v>
      </c>
      <c r="D6" s="13">
        <v>40645</v>
      </c>
      <c r="E6" s="13">
        <v>40647</v>
      </c>
      <c r="F6" s="14">
        <v>37554</v>
      </c>
      <c r="G6" s="15">
        <v>40000</v>
      </c>
      <c r="H6" s="15"/>
      <c r="I6" s="16"/>
      <c r="J6" s="15"/>
      <c r="K6" s="15">
        <v>40000</v>
      </c>
      <c r="L6" s="15"/>
      <c r="M6" s="17"/>
      <c r="N6" s="18">
        <f t="shared" ref="N6:N41" si="0">SUM(G6+I6)</f>
        <v>40000</v>
      </c>
    </row>
    <row r="7" spans="1:14">
      <c r="A7" s="11" t="s">
        <v>217</v>
      </c>
      <c r="B7" s="12" t="s">
        <v>216</v>
      </c>
      <c r="C7" s="12" t="s">
        <v>19</v>
      </c>
      <c r="D7" s="13">
        <v>40645</v>
      </c>
      <c r="E7" s="13">
        <v>40647</v>
      </c>
      <c r="F7" s="14">
        <v>37555</v>
      </c>
      <c r="G7" s="15">
        <v>40000</v>
      </c>
      <c r="H7" s="15"/>
      <c r="I7" s="16"/>
      <c r="J7" s="15"/>
      <c r="K7" s="15">
        <v>40000</v>
      </c>
      <c r="L7" s="15"/>
      <c r="M7" s="17"/>
      <c r="N7" s="18">
        <f t="shared" si="0"/>
        <v>40000</v>
      </c>
    </row>
    <row r="8" spans="1:14">
      <c r="A8" s="11" t="s">
        <v>218</v>
      </c>
      <c r="B8" s="12" t="s">
        <v>219</v>
      </c>
      <c r="C8" s="12" t="s">
        <v>19</v>
      </c>
      <c r="D8" s="13">
        <v>40646</v>
      </c>
      <c r="E8" s="13">
        <v>40647</v>
      </c>
      <c r="F8" s="14">
        <v>37556</v>
      </c>
      <c r="G8" s="15">
        <v>23000</v>
      </c>
      <c r="H8" s="15"/>
      <c r="I8" s="16"/>
      <c r="J8" s="15"/>
      <c r="K8" s="15">
        <v>23000</v>
      </c>
      <c r="L8" s="15"/>
      <c r="M8" s="17"/>
      <c r="N8" s="18">
        <f t="shared" si="0"/>
        <v>23000</v>
      </c>
    </row>
    <row r="9" spans="1:14">
      <c r="A9" s="11" t="s">
        <v>220</v>
      </c>
      <c r="B9" s="12" t="s">
        <v>219</v>
      </c>
      <c r="C9" s="12" t="s">
        <v>19</v>
      </c>
      <c r="D9" s="13">
        <v>40646</v>
      </c>
      <c r="E9" s="13">
        <v>40647</v>
      </c>
      <c r="F9" s="14">
        <v>37557</v>
      </c>
      <c r="G9" s="15">
        <v>23000</v>
      </c>
      <c r="H9" s="15"/>
      <c r="I9" s="16"/>
      <c r="J9" s="15"/>
      <c r="K9" s="15">
        <v>23000</v>
      </c>
      <c r="L9" s="15"/>
      <c r="M9" s="17"/>
      <c r="N9" s="18">
        <f t="shared" si="0"/>
        <v>23000</v>
      </c>
    </row>
    <row r="10" spans="1:14">
      <c r="A10" s="11" t="s">
        <v>221</v>
      </c>
      <c r="B10" s="12" t="s">
        <v>219</v>
      </c>
      <c r="C10" s="19" t="s">
        <v>19</v>
      </c>
      <c r="D10" s="13">
        <v>40646</v>
      </c>
      <c r="E10" s="13">
        <v>40647</v>
      </c>
      <c r="F10" s="14">
        <v>37558</v>
      </c>
      <c r="G10" s="15">
        <v>20000</v>
      </c>
      <c r="H10" s="15"/>
      <c r="I10" s="16"/>
      <c r="J10" s="15">
        <v>20000</v>
      </c>
      <c r="K10" s="15"/>
      <c r="L10" s="15"/>
      <c r="M10" s="17"/>
      <c r="N10" s="18">
        <f t="shared" si="0"/>
        <v>20000</v>
      </c>
    </row>
    <row r="11" spans="1:14">
      <c r="A11" s="11" t="s">
        <v>213</v>
      </c>
      <c r="B11" s="12" t="s">
        <v>214</v>
      </c>
      <c r="C11" s="12" t="s">
        <v>19</v>
      </c>
      <c r="D11" s="13">
        <v>40647</v>
      </c>
      <c r="E11" s="13">
        <v>40648</v>
      </c>
      <c r="F11" s="14">
        <v>37559</v>
      </c>
      <c r="G11" s="15">
        <v>30000</v>
      </c>
      <c r="H11" s="15"/>
      <c r="I11" s="16"/>
      <c r="J11" s="15">
        <v>30000</v>
      </c>
      <c r="K11" s="15"/>
      <c r="L11" s="15"/>
      <c r="M11" s="17"/>
      <c r="N11" s="18">
        <f t="shared" si="0"/>
        <v>30000</v>
      </c>
    </row>
    <row r="12" spans="1:14">
      <c r="A12" s="11"/>
      <c r="B12" s="12" t="s">
        <v>73</v>
      </c>
      <c r="C12" s="12"/>
      <c r="D12" s="13"/>
      <c r="E12" s="13"/>
      <c r="F12" s="14">
        <v>37560</v>
      </c>
      <c r="G12" s="15"/>
      <c r="H12" s="15" t="s">
        <v>20</v>
      </c>
      <c r="I12" s="16">
        <v>4500</v>
      </c>
      <c r="J12" s="15">
        <v>4500</v>
      </c>
      <c r="K12" s="15"/>
      <c r="L12" s="15"/>
      <c r="M12" s="17"/>
      <c r="N12" s="18">
        <f t="shared" si="0"/>
        <v>4500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180500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176000</v>
      </c>
      <c r="H43" s="15"/>
      <c r="I43" s="34">
        <f>SUM(I9:I41)</f>
        <v>4500</v>
      </c>
      <c r="J43" s="34">
        <f>SUM(J6:J41)</f>
        <v>54500</v>
      </c>
      <c r="K43" s="34">
        <f>SUM(K6:K41)</f>
        <v>126000</v>
      </c>
      <c r="L43" s="34">
        <f>SUM(L6:L42)</f>
        <v>0</v>
      </c>
      <c r="M43" s="34">
        <f>SUM(M6:M42)</f>
        <v>0</v>
      </c>
      <c r="N43" s="34">
        <f>SUM(J43:M43)</f>
        <v>180500</v>
      </c>
    </row>
    <row r="44" spans="1:14">
      <c r="A44" s="1"/>
      <c r="B44" s="1"/>
      <c r="C44" s="1"/>
      <c r="D44" s="35"/>
      <c r="E44" s="1"/>
      <c r="F44" s="1"/>
      <c r="G44" s="1"/>
      <c r="H44" s="93" t="s">
        <v>22</v>
      </c>
      <c r="I44" s="36"/>
      <c r="J44" s="32"/>
      <c r="K44" s="94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94" t="s">
        <v>24</v>
      </c>
      <c r="F45" s="94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94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60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30000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24500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54500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activeCell="D49" sqref="D49"/>
    </sheetView>
  </sheetViews>
  <sheetFormatPr baseColWidth="10" defaultRowHeight="15"/>
  <cols>
    <col min="1" max="1" width="6" style="4" customWidth="1"/>
    <col min="2" max="2" width="22.42578125" style="4" customWidth="1"/>
    <col min="3" max="3" width="25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9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1"/>
      <c r="I3" s="1"/>
      <c r="J3" s="92"/>
      <c r="K3" s="168">
        <v>40646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 t="s">
        <v>211</v>
      </c>
      <c r="B6" s="12" t="s">
        <v>212</v>
      </c>
      <c r="C6" s="12" t="s">
        <v>19</v>
      </c>
      <c r="D6" s="13">
        <v>40646</v>
      </c>
      <c r="E6" s="13">
        <v>40648</v>
      </c>
      <c r="F6" s="14">
        <v>37551</v>
      </c>
      <c r="G6" s="15">
        <v>60000</v>
      </c>
      <c r="H6" s="15"/>
      <c r="I6" s="16"/>
      <c r="J6" s="15"/>
      <c r="K6" s="15">
        <v>60000</v>
      </c>
      <c r="L6" s="15"/>
      <c r="M6" s="17"/>
      <c r="N6" s="18">
        <f t="shared" ref="N6:N41" si="0">SUM(G6+I6)</f>
        <v>60000</v>
      </c>
    </row>
    <row r="7" spans="1:14">
      <c r="A7" s="11" t="s">
        <v>213</v>
      </c>
      <c r="B7" s="12" t="s">
        <v>214</v>
      </c>
      <c r="C7" s="12" t="s">
        <v>19</v>
      </c>
      <c r="D7" s="13">
        <v>40646</v>
      </c>
      <c r="E7" s="13">
        <v>40647</v>
      </c>
      <c r="F7" s="14">
        <v>37552</v>
      </c>
      <c r="G7" s="15">
        <v>30000</v>
      </c>
      <c r="H7" s="15"/>
      <c r="I7" s="16"/>
      <c r="J7" s="15">
        <v>30000</v>
      </c>
      <c r="K7" s="15"/>
      <c r="L7" s="15"/>
      <c r="M7" s="17"/>
      <c r="N7" s="18">
        <f t="shared" si="0"/>
        <v>30000</v>
      </c>
    </row>
    <row r="8" spans="1:14">
      <c r="A8" s="11" t="s">
        <v>134</v>
      </c>
      <c r="B8" s="12" t="s">
        <v>112</v>
      </c>
      <c r="C8" s="12" t="s">
        <v>19</v>
      </c>
      <c r="D8" s="13">
        <v>40646</v>
      </c>
      <c r="E8" s="13">
        <v>40744</v>
      </c>
      <c r="F8" s="14">
        <v>37553</v>
      </c>
      <c r="G8" s="15">
        <v>161000</v>
      </c>
      <c r="H8" s="15"/>
      <c r="I8" s="16"/>
      <c r="J8" s="15"/>
      <c r="K8" s="15">
        <v>161000</v>
      </c>
      <c r="L8" s="15"/>
      <c r="M8" s="17"/>
      <c r="N8" s="18">
        <f t="shared" si="0"/>
        <v>161000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9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251000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251000</v>
      </c>
      <c r="H43" s="15"/>
      <c r="I43" s="34">
        <f>SUM(I9:I41)</f>
        <v>0</v>
      </c>
      <c r="J43" s="34">
        <f>SUM(J6:J41)</f>
        <v>30000</v>
      </c>
      <c r="K43" s="34">
        <f>SUM(K6:K41)</f>
        <v>221000</v>
      </c>
      <c r="L43" s="34">
        <f>SUM(L6:L42)</f>
        <v>0</v>
      </c>
      <c r="M43" s="34">
        <f>SUM(M6:M42)</f>
        <v>0</v>
      </c>
      <c r="N43" s="34">
        <f>SUM(J43:M43)</f>
        <v>251000</v>
      </c>
    </row>
    <row r="44" spans="1:14">
      <c r="A44" s="1"/>
      <c r="B44" s="1"/>
      <c r="C44" s="1"/>
      <c r="D44" s="35"/>
      <c r="E44" s="1"/>
      <c r="F44" s="1"/>
      <c r="G44" s="1"/>
      <c r="H44" s="91" t="s">
        <v>22</v>
      </c>
      <c r="I44" s="36"/>
      <c r="J44" s="32"/>
      <c r="K44" s="92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92" t="s">
        <v>24</v>
      </c>
      <c r="F45" s="92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92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30000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30000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50"/>
  <sheetViews>
    <sheetView topLeftCell="A25" workbookViewId="0">
      <selection sqref="A1:N50"/>
    </sheetView>
  </sheetViews>
  <sheetFormatPr baseColWidth="10" defaultRowHeight="15"/>
  <cols>
    <col min="1" max="1" width="6" style="4" customWidth="1"/>
    <col min="2" max="2" width="22.42578125" style="4" customWidth="1"/>
    <col min="3" max="3" width="25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8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90"/>
      <c r="K3" s="168">
        <v>40646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108</v>
      </c>
      <c r="C6" s="12" t="s">
        <v>109</v>
      </c>
      <c r="D6" s="13">
        <v>40644</v>
      </c>
      <c r="E6" s="13">
        <v>40646</v>
      </c>
      <c r="F6" s="14">
        <v>37546</v>
      </c>
      <c r="G6" s="15">
        <v>42000</v>
      </c>
      <c r="H6" s="15"/>
      <c r="I6" s="16"/>
      <c r="J6" s="15">
        <v>42000</v>
      </c>
      <c r="K6" s="15"/>
      <c r="L6" s="15"/>
      <c r="M6" s="17"/>
      <c r="N6" s="18">
        <f t="shared" ref="N6:N41" si="0">SUM(G6+I6)</f>
        <v>42000</v>
      </c>
    </row>
    <row r="7" spans="1:14">
      <c r="A7" s="11"/>
      <c r="B7" s="12" t="s">
        <v>206</v>
      </c>
      <c r="C7" s="12" t="s">
        <v>207</v>
      </c>
      <c r="D7" s="13">
        <v>40644</v>
      </c>
      <c r="E7" s="13">
        <v>40646</v>
      </c>
      <c r="F7" s="14">
        <v>37547</v>
      </c>
      <c r="G7" s="15">
        <v>62150</v>
      </c>
      <c r="H7" s="15"/>
      <c r="I7" s="16"/>
      <c r="J7" s="15"/>
      <c r="K7" s="15">
        <v>62150</v>
      </c>
      <c r="L7" s="15"/>
      <c r="M7" s="17"/>
      <c r="N7" s="18">
        <f t="shared" si="0"/>
        <v>62150</v>
      </c>
    </row>
    <row r="8" spans="1:14">
      <c r="A8" s="11"/>
      <c r="B8" s="12" t="s">
        <v>208</v>
      </c>
      <c r="C8" s="12" t="s">
        <v>19</v>
      </c>
      <c r="D8" s="13">
        <v>40645</v>
      </c>
      <c r="E8" s="13">
        <v>40646</v>
      </c>
      <c r="F8" s="14">
        <v>37548</v>
      </c>
      <c r="G8" s="15">
        <v>30000</v>
      </c>
      <c r="H8" s="15"/>
      <c r="I8" s="16"/>
      <c r="J8" s="15"/>
      <c r="K8" s="15">
        <v>30000</v>
      </c>
      <c r="L8" s="15"/>
      <c r="M8" s="17"/>
      <c r="N8" s="18">
        <f t="shared" si="0"/>
        <v>30000</v>
      </c>
    </row>
    <row r="9" spans="1:14">
      <c r="A9" s="11"/>
      <c r="B9" s="12" t="s">
        <v>209</v>
      </c>
      <c r="C9" s="12" t="s">
        <v>210</v>
      </c>
      <c r="D9" s="13">
        <v>40646</v>
      </c>
      <c r="E9" s="13">
        <v>40648</v>
      </c>
      <c r="F9" s="14">
        <v>37549</v>
      </c>
      <c r="G9" s="15">
        <v>80000</v>
      </c>
      <c r="H9" s="15"/>
      <c r="I9" s="16"/>
      <c r="J9" s="15"/>
      <c r="K9" s="15">
        <v>40000</v>
      </c>
      <c r="L9" s="15"/>
      <c r="M9" s="17"/>
      <c r="N9" s="18">
        <f t="shared" si="0"/>
        <v>80000</v>
      </c>
    </row>
    <row r="10" spans="1:14">
      <c r="A10" s="11"/>
      <c r="B10" s="12" t="s">
        <v>73</v>
      </c>
      <c r="C10" s="19"/>
      <c r="D10" s="13"/>
      <c r="E10" s="13"/>
      <c r="F10" s="14">
        <v>37550</v>
      </c>
      <c r="G10" s="15"/>
      <c r="H10" s="15" t="s">
        <v>20</v>
      </c>
      <c r="I10" s="16">
        <v>5100</v>
      </c>
      <c r="J10" s="15">
        <v>5100</v>
      </c>
      <c r="K10" s="15"/>
      <c r="L10" s="15"/>
      <c r="M10" s="17"/>
      <c r="N10" s="18">
        <f t="shared" si="0"/>
        <v>5100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219250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214150</v>
      </c>
      <c r="H43" s="15"/>
      <c r="I43" s="34">
        <f>SUM(I9:I41)</f>
        <v>5100</v>
      </c>
      <c r="J43" s="34">
        <f>SUM(J6:J41)</f>
        <v>47100</v>
      </c>
      <c r="K43" s="34">
        <f>SUM(K6:K41)</f>
        <v>132150</v>
      </c>
      <c r="L43" s="34">
        <f>SUM(L6:L42)</f>
        <v>0</v>
      </c>
      <c r="M43" s="34">
        <f>SUM(M6:M42)</f>
        <v>0</v>
      </c>
      <c r="N43" s="34">
        <f>SUM(J43:M43)</f>
        <v>179250</v>
      </c>
    </row>
    <row r="44" spans="1:14">
      <c r="A44" s="1"/>
      <c r="B44" s="1"/>
      <c r="C44" s="1"/>
      <c r="D44" s="35"/>
      <c r="E44" s="1"/>
      <c r="F44" s="1"/>
      <c r="G44" s="1"/>
      <c r="H44" s="89" t="s">
        <v>22</v>
      </c>
      <c r="I44" s="36"/>
      <c r="J44" s="32"/>
      <c r="K44" s="90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90" t="s">
        <v>24</v>
      </c>
      <c r="F45" s="90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90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47100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47100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C23" sqref="C23"/>
    </sheetView>
  </sheetViews>
  <sheetFormatPr baseColWidth="10" defaultRowHeight="15"/>
  <cols>
    <col min="1" max="1" width="6" style="4" customWidth="1"/>
    <col min="2" max="2" width="22.42578125" style="4" customWidth="1"/>
    <col min="3" max="3" width="25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8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88"/>
      <c r="K3" s="168">
        <v>40645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8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201</v>
      </c>
      <c r="C6" s="12" t="s">
        <v>82</v>
      </c>
      <c r="D6" s="13">
        <v>40643</v>
      </c>
      <c r="E6" s="13">
        <v>40555</v>
      </c>
      <c r="F6" s="14">
        <v>37542</v>
      </c>
      <c r="G6" s="15">
        <v>84000</v>
      </c>
      <c r="H6" s="15"/>
      <c r="I6" s="16"/>
      <c r="J6" s="15"/>
      <c r="K6" s="15">
        <v>84000</v>
      </c>
      <c r="L6" s="15"/>
      <c r="M6" s="17"/>
      <c r="N6" s="18">
        <f t="shared" ref="N6:N41" si="0">SUM(G6+I6)</f>
        <v>84000</v>
      </c>
    </row>
    <row r="7" spans="1:14">
      <c r="A7" s="11"/>
      <c r="B7" s="12" t="s">
        <v>202</v>
      </c>
      <c r="C7" s="12"/>
      <c r="D7" s="13"/>
      <c r="E7" s="13"/>
      <c r="F7" s="14">
        <v>37543</v>
      </c>
      <c r="G7" s="15"/>
      <c r="H7" s="15" t="s">
        <v>203</v>
      </c>
      <c r="I7" s="16">
        <v>60000</v>
      </c>
      <c r="J7" s="15">
        <v>60000</v>
      </c>
      <c r="K7" s="15"/>
      <c r="L7" s="15"/>
      <c r="M7" s="17"/>
      <c r="N7" s="18">
        <f t="shared" si="0"/>
        <v>60000</v>
      </c>
    </row>
    <row r="8" spans="1:14">
      <c r="A8" s="11"/>
      <c r="B8" s="12" t="s">
        <v>204</v>
      </c>
      <c r="C8" s="12" t="s">
        <v>205</v>
      </c>
      <c r="D8" s="13">
        <v>40662</v>
      </c>
      <c r="E8" s="13">
        <v>40664</v>
      </c>
      <c r="F8" s="14">
        <v>37544</v>
      </c>
      <c r="G8" s="15">
        <v>458000</v>
      </c>
      <c r="H8" s="15"/>
      <c r="I8" s="16"/>
      <c r="J8" s="15"/>
      <c r="K8" s="15"/>
      <c r="L8" s="15"/>
      <c r="M8" s="17">
        <v>458000</v>
      </c>
      <c r="N8" s="18">
        <f t="shared" si="0"/>
        <v>458000</v>
      </c>
    </row>
    <row r="9" spans="1:14">
      <c r="A9" s="11"/>
      <c r="B9" s="12" t="s">
        <v>73</v>
      </c>
      <c r="C9" s="12"/>
      <c r="D9" s="13"/>
      <c r="E9" s="13"/>
      <c r="F9" s="14">
        <v>37545</v>
      </c>
      <c r="G9" s="15"/>
      <c r="H9" s="15" t="s">
        <v>20</v>
      </c>
      <c r="I9" s="16">
        <v>2000</v>
      </c>
      <c r="J9" s="15">
        <v>2000</v>
      </c>
      <c r="K9" s="15"/>
      <c r="L9" s="15"/>
      <c r="M9" s="17"/>
      <c r="N9" s="18">
        <f t="shared" si="0"/>
        <v>2000</v>
      </c>
    </row>
    <row r="10" spans="1:14">
      <c r="A10" s="11"/>
      <c r="B10" s="12"/>
      <c r="C10" s="19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604000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542000</v>
      </c>
      <c r="H43" s="15"/>
      <c r="I43" s="34">
        <f>SUM(I9:I41)</f>
        <v>2000</v>
      </c>
      <c r="J43" s="34">
        <f>SUM(J6:J41)</f>
        <v>62000</v>
      </c>
      <c r="K43" s="34">
        <f>SUM(K6:K41)</f>
        <v>84000</v>
      </c>
      <c r="L43" s="34">
        <f>SUM(L6:L42)</f>
        <v>0</v>
      </c>
      <c r="M43" s="34">
        <f>SUM(M6:M42)</f>
        <v>458000</v>
      </c>
      <c r="N43" s="34">
        <f>SUM(J43:M43)</f>
        <v>604000</v>
      </c>
    </row>
    <row r="44" spans="1:14">
      <c r="A44" s="1"/>
      <c r="B44" s="1"/>
      <c r="C44" s="1"/>
      <c r="D44" s="35"/>
      <c r="E44" s="1"/>
      <c r="F44" s="1"/>
      <c r="G44" s="1"/>
      <c r="H44" s="87" t="s">
        <v>22</v>
      </c>
      <c r="I44" s="36"/>
      <c r="J44" s="32"/>
      <c r="K44" s="88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88" t="s">
        <v>24</v>
      </c>
      <c r="F45" s="88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88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120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60000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2000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62000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C46" sqref="C46:F50"/>
    </sheetView>
  </sheetViews>
  <sheetFormatPr baseColWidth="10" defaultRowHeight="15"/>
  <cols>
    <col min="1" max="1" width="6" style="4" customWidth="1"/>
    <col min="2" max="2" width="22.42578125" style="4" customWidth="1"/>
    <col min="3" max="3" width="25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8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88</v>
      </c>
      <c r="F3" s="8"/>
      <c r="G3" s="1"/>
      <c r="H3" s="1"/>
      <c r="I3" s="1"/>
      <c r="J3" s="86"/>
      <c r="K3" s="168">
        <v>40645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8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199</v>
      </c>
      <c r="C6" s="12" t="s">
        <v>76</v>
      </c>
      <c r="D6" s="13">
        <v>40644</v>
      </c>
      <c r="E6" s="13">
        <v>40646</v>
      </c>
      <c r="F6" s="14">
        <v>37539</v>
      </c>
      <c r="G6" s="15">
        <v>30000</v>
      </c>
      <c r="H6" s="15"/>
      <c r="I6" s="16"/>
      <c r="J6" s="15">
        <v>30000</v>
      </c>
      <c r="K6" s="15"/>
      <c r="L6" s="15"/>
      <c r="M6" s="17"/>
      <c r="N6" s="18">
        <f t="shared" ref="N6:N41" si="0">SUM(G6+I6)</f>
        <v>30000</v>
      </c>
    </row>
    <row r="7" spans="1:14">
      <c r="A7" s="11"/>
      <c r="B7" s="12" t="s">
        <v>200</v>
      </c>
      <c r="C7" s="12" t="s">
        <v>65</v>
      </c>
      <c r="D7" s="13">
        <v>40646</v>
      </c>
      <c r="E7" s="13">
        <v>40648</v>
      </c>
      <c r="F7" s="14">
        <v>37540</v>
      </c>
      <c r="G7" s="15">
        <v>56000</v>
      </c>
      <c r="H7" s="15"/>
      <c r="I7" s="16"/>
      <c r="J7" s="15"/>
      <c r="K7" s="15"/>
      <c r="L7" s="15"/>
      <c r="M7" s="17">
        <v>56000</v>
      </c>
      <c r="N7" s="18">
        <f t="shared" si="0"/>
        <v>56000</v>
      </c>
    </row>
    <row r="8" spans="1:14">
      <c r="A8" s="11"/>
      <c r="B8" s="12" t="s">
        <v>3</v>
      </c>
      <c r="C8" s="12"/>
      <c r="D8" s="13"/>
      <c r="E8" s="13"/>
      <c r="F8" s="14">
        <v>37541</v>
      </c>
      <c r="G8" s="15"/>
      <c r="H8" s="15" t="s">
        <v>20</v>
      </c>
      <c r="I8" s="16">
        <v>3600</v>
      </c>
      <c r="J8" s="15">
        <v>3600</v>
      </c>
      <c r="K8" s="15"/>
      <c r="L8" s="15"/>
      <c r="M8" s="17"/>
      <c r="N8" s="18">
        <f t="shared" si="0"/>
        <v>3600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9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89600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86000</v>
      </c>
      <c r="H43" s="15"/>
      <c r="I43" s="34">
        <f>SUM(I9:I41)</f>
        <v>0</v>
      </c>
      <c r="J43" s="34">
        <f>SUM(J6:J41)</f>
        <v>33600</v>
      </c>
      <c r="K43" s="34">
        <f>SUM(K6:K41)</f>
        <v>0</v>
      </c>
      <c r="L43" s="34">
        <f>SUM(L6:L42)</f>
        <v>0</v>
      </c>
      <c r="M43" s="34">
        <f>SUM(M6:M42)</f>
        <v>56000</v>
      </c>
      <c r="N43" s="34">
        <f>SUM(J43:M43)</f>
        <v>89600</v>
      </c>
    </row>
    <row r="44" spans="1:14">
      <c r="A44" s="1"/>
      <c r="B44" s="1"/>
      <c r="C44" s="1"/>
      <c r="D44" s="35"/>
      <c r="E44" s="1"/>
      <c r="F44" s="1"/>
      <c r="G44" s="1"/>
      <c r="H44" s="85" t="s">
        <v>22</v>
      </c>
      <c r="I44" s="36"/>
      <c r="J44" s="32"/>
      <c r="K44" s="86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86" t="s">
        <v>24</v>
      </c>
      <c r="F45" s="86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86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61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30500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3100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33600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25" sqref="B25"/>
    </sheetView>
  </sheetViews>
  <sheetFormatPr baseColWidth="10" defaultRowHeight="15"/>
  <cols>
    <col min="1" max="1" width="6" style="4" customWidth="1"/>
    <col min="2" max="2" width="22.42578125" style="4" customWidth="1"/>
    <col min="3" max="3" width="25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8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88</v>
      </c>
      <c r="F3" s="8"/>
      <c r="G3" s="1"/>
      <c r="H3" s="1"/>
      <c r="I3" s="1"/>
      <c r="J3" s="84"/>
      <c r="K3" s="168">
        <v>40644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8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191</v>
      </c>
      <c r="C6" s="12" t="s">
        <v>76</v>
      </c>
      <c r="D6" s="13">
        <v>40644</v>
      </c>
      <c r="E6" s="13">
        <v>40645</v>
      </c>
      <c r="F6" s="14">
        <v>37533</v>
      </c>
      <c r="G6" s="15">
        <v>39000</v>
      </c>
      <c r="H6" s="15"/>
      <c r="I6" s="16"/>
      <c r="J6" s="15">
        <v>39000</v>
      </c>
      <c r="K6" s="15"/>
      <c r="L6" s="15"/>
      <c r="M6" s="17"/>
      <c r="N6" s="18">
        <f t="shared" ref="N6:N41" si="0">SUM(G6+I6)</f>
        <v>39000</v>
      </c>
    </row>
    <row r="7" spans="1:14">
      <c r="A7" s="11"/>
      <c r="B7" s="12" t="s">
        <v>192</v>
      </c>
      <c r="C7" s="12"/>
      <c r="D7" s="13"/>
      <c r="E7" s="13"/>
      <c r="F7" s="14">
        <v>37534</v>
      </c>
      <c r="G7" s="15"/>
      <c r="H7" s="15" t="s">
        <v>193</v>
      </c>
      <c r="I7" s="16">
        <v>90000</v>
      </c>
      <c r="J7" s="15"/>
      <c r="K7" s="15">
        <v>90000</v>
      </c>
      <c r="L7" s="15"/>
      <c r="M7" s="17"/>
      <c r="N7" s="18">
        <f t="shared" si="0"/>
        <v>90000</v>
      </c>
    </row>
    <row r="8" spans="1:14">
      <c r="A8" s="11"/>
      <c r="B8" s="12" t="s">
        <v>194</v>
      </c>
      <c r="C8" s="12" t="s">
        <v>76</v>
      </c>
      <c r="D8" s="13">
        <v>40644</v>
      </c>
      <c r="E8" s="13">
        <v>40645</v>
      </c>
      <c r="F8" s="14">
        <v>37535</v>
      </c>
      <c r="G8" s="15">
        <v>30000</v>
      </c>
      <c r="H8" s="15"/>
      <c r="I8" s="16"/>
      <c r="J8" s="15"/>
      <c r="K8" s="15">
        <v>30000</v>
      </c>
      <c r="L8" s="15"/>
      <c r="M8" s="17"/>
      <c r="N8" s="18">
        <f t="shared" si="0"/>
        <v>30000</v>
      </c>
    </row>
    <row r="9" spans="1:14">
      <c r="A9" s="11"/>
      <c r="B9" s="12" t="s">
        <v>195</v>
      </c>
      <c r="C9" s="12"/>
      <c r="D9" s="13"/>
      <c r="E9" s="13"/>
      <c r="F9" s="14">
        <v>37536</v>
      </c>
      <c r="G9" s="15"/>
      <c r="H9" s="15" t="s">
        <v>196</v>
      </c>
      <c r="I9" s="16">
        <v>52500</v>
      </c>
      <c r="J9" s="15">
        <v>52500</v>
      </c>
      <c r="K9" s="15"/>
      <c r="L9" s="15"/>
      <c r="M9" s="17"/>
      <c r="N9" s="18">
        <f t="shared" si="0"/>
        <v>52500</v>
      </c>
    </row>
    <row r="10" spans="1:14">
      <c r="A10" s="11"/>
      <c r="B10" s="12" t="s">
        <v>197</v>
      </c>
      <c r="C10" s="19" t="s">
        <v>198</v>
      </c>
      <c r="D10" s="13">
        <v>40644</v>
      </c>
      <c r="E10" s="13">
        <v>40645</v>
      </c>
      <c r="F10" s="14">
        <v>37537</v>
      </c>
      <c r="G10" s="15">
        <v>34000</v>
      </c>
      <c r="H10" s="15"/>
      <c r="I10" s="16"/>
      <c r="J10" s="15"/>
      <c r="K10" s="15">
        <v>34000</v>
      </c>
      <c r="L10" s="15"/>
      <c r="M10" s="17"/>
      <c r="N10" s="18">
        <f t="shared" si="0"/>
        <v>34000</v>
      </c>
    </row>
    <row r="11" spans="1:14">
      <c r="A11" s="11"/>
      <c r="B11" s="12" t="s">
        <v>62</v>
      </c>
      <c r="C11" s="12"/>
      <c r="D11" s="13"/>
      <c r="E11" s="13"/>
      <c r="F11" s="14">
        <v>37538</v>
      </c>
      <c r="G11" s="15"/>
      <c r="H11" s="15" t="s">
        <v>20</v>
      </c>
      <c r="I11" s="16">
        <v>4500</v>
      </c>
      <c r="J11" s="15">
        <v>4500</v>
      </c>
      <c r="K11" s="15"/>
      <c r="L11" s="15"/>
      <c r="M11" s="17"/>
      <c r="N11" s="18">
        <f t="shared" si="0"/>
        <v>4500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250000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103000</v>
      </c>
      <c r="H43" s="15"/>
      <c r="I43" s="34">
        <f>SUM(I9:I41)</f>
        <v>57000</v>
      </c>
      <c r="J43" s="34">
        <f>SUM(J6:J41)</f>
        <v>96000</v>
      </c>
      <c r="K43" s="34">
        <f>SUM(K6:K41)</f>
        <v>154000</v>
      </c>
      <c r="L43" s="34">
        <f>SUM(L6:L42)</f>
        <v>0</v>
      </c>
      <c r="M43" s="34">
        <f>SUM(M6:M42)</f>
        <v>0</v>
      </c>
      <c r="N43" s="34">
        <f>SUM(J43:M43)</f>
        <v>250000</v>
      </c>
    </row>
    <row r="44" spans="1:14">
      <c r="A44" s="1"/>
      <c r="B44" s="1"/>
      <c r="C44" s="1"/>
      <c r="D44" s="35"/>
      <c r="E44" s="1"/>
      <c r="F44" s="1"/>
      <c r="G44" s="1"/>
      <c r="H44" s="83" t="s">
        <v>22</v>
      </c>
      <c r="I44" s="36"/>
      <c r="J44" s="32"/>
      <c r="K44" s="84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84" t="s">
        <v>24</v>
      </c>
      <c r="F45" s="84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84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183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91500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4500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96000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0"/>
  <sheetViews>
    <sheetView topLeftCell="A37" workbookViewId="0">
      <selection activeCell="C46" sqref="C46:F5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154"/>
      <c r="K3" s="168">
        <v>40662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5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232</v>
      </c>
      <c r="C6" s="12" t="s">
        <v>233</v>
      </c>
      <c r="D6" s="13">
        <v>40660</v>
      </c>
      <c r="E6" s="13">
        <v>40662</v>
      </c>
      <c r="F6" s="14">
        <v>37701</v>
      </c>
      <c r="G6" s="15">
        <v>31680</v>
      </c>
      <c r="H6" s="15"/>
      <c r="I6" s="16"/>
      <c r="J6" s="15">
        <v>31680</v>
      </c>
      <c r="K6" s="15"/>
      <c r="L6" s="15"/>
      <c r="M6" s="15"/>
      <c r="N6" s="18">
        <f t="shared" ref="N6:N41" si="0">SUM(G6+I6)</f>
        <v>31680</v>
      </c>
    </row>
    <row r="7" spans="1:14">
      <c r="A7" s="11"/>
      <c r="B7" s="12" t="s">
        <v>370</v>
      </c>
      <c r="C7" s="12" t="s">
        <v>76</v>
      </c>
      <c r="D7" s="13"/>
      <c r="E7" s="13"/>
      <c r="F7" s="14">
        <v>37702</v>
      </c>
      <c r="G7" s="15"/>
      <c r="H7" s="15" t="s">
        <v>373</v>
      </c>
      <c r="I7" s="16">
        <v>65340</v>
      </c>
      <c r="J7" s="15"/>
      <c r="K7" s="15">
        <v>65340</v>
      </c>
      <c r="L7" s="15"/>
      <c r="M7" s="17"/>
      <c r="N7" s="18">
        <f t="shared" si="0"/>
        <v>65340</v>
      </c>
    </row>
    <row r="8" spans="1:14">
      <c r="A8" s="11"/>
      <c r="B8" s="12" t="s">
        <v>374</v>
      </c>
      <c r="C8" s="12" t="s">
        <v>76</v>
      </c>
      <c r="D8" s="13">
        <v>40661</v>
      </c>
      <c r="E8" s="13">
        <v>40662</v>
      </c>
      <c r="F8" s="14">
        <v>37703</v>
      </c>
      <c r="G8" s="15">
        <v>34155</v>
      </c>
      <c r="H8" s="15"/>
      <c r="I8" s="16"/>
      <c r="J8" s="15"/>
      <c r="K8" s="15">
        <v>34155</v>
      </c>
      <c r="L8" s="15"/>
      <c r="M8" s="17"/>
      <c r="N8" s="18">
        <f t="shared" si="0"/>
        <v>34155</v>
      </c>
    </row>
    <row r="9" spans="1:14">
      <c r="A9" s="11"/>
      <c r="B9" s="12" t="s">
        <v>375</v>
      </c>
      <c r="C9" s="12" t="s">
        <v>376</v>
      </c>
      <c r="D9" s="13">
        <v>40676</v>
      </c>
      <c r="E9" s="13">
        <v>40678</v>
      </c>
      <c r="F9" s="14">
        <v>37704</v>
      </c>
      <c r="G9" s="15">
        <v>55440</v>
      </c>
      <c r="H9" s="15"/>
      <c r="I9" s="16"/>
      <c r="J9" s="15"/>
      <c r="K9" s="15"/>
      <c r="L9" s="15"/>
      <c r="M9" s="17">
        <v>55440</v>
      </c>
      <c r="N9" s="18">
        <f t="shared" si="0"/>
        <v>55440</v>
      </c>
    </row>
    <row r="10" spans="1:14">
      <c r="A10" s="11"/>
      <c r="B10" s="12" t="s">
        <v>377</v>
      </c>
      <c r="C10" s="12" t="s">
        <v>378</v>
      </c>
      <c r="D10" s="13">
        <v>40660</v>
      </c>
      <c r="E10" s="13">
        <v>40662</v>
      </c>
      <c r="F10" s="14">
        <v>37705</v>
      </c>
      <c r="G10" s="15">
        <v>41580</v>
      </c>
      <c r="H10" s="15"/>
      <c r="I10" s="16"/>
      <c r="J10" s="15"/>
      <c r="K10" s="15">
        <v>41580</v>
      </c>
      <c r="L10" s="15"/>
      <c r="M10" s="17"/>
      <c r="N10" s="18">
        <f t="shared" si="0"/>
        <v>41580</v>
      </c>
    </row>
    <row r="11" spans="1:14">
      <c r="A11" s="11"/>
      <c r="B11" s="12" t="s">
        <v>377</v>
      </c>
      <c r="C11" s="12" t="s">
        <v>378</v>
      </c>
      <c r="D11" s="13"/>
      <c r="E11" s="13"/>
      <c r="F11" s="14">
        <v>37706</v>
      </c>
      <c r="G11" s="15"/>
      <c r="H11" s="15" t="s">
        <v>379</v>
      </c>
      <c r="I11" s="16">
        <v>5940</v>
      </c>
      <c r="J11" s="15"/>
      <c r="K11" s="15">
        <v>5940</v>
      </c>
      <c r="L11" s="15"/>
      <c r="M11" s="17"/>
      <c r="N11" s="18">
        <f t="shared" si="0"/>
        <v>5940</v>
      </c>
    </row>
    <row r="12" spans="1:14">
      <c r="A12" s="11"/>
      <c r="B12" s="12" t="s">
        <v>380</v>
      </c>
      <c r="C12" s="12" t="s">
        <v>76</v>
      </c>
      <c r="D12" s="13">
        <v>40661</v>
      </c>
      <c r="E12" s="13">
        <v>40662</v>
      </c>
      <c r="F12" s="14">
        <v>37707</v>
      </c>
      <c r="G12" s="15">
        <v>20500</v>
      </c>
      <c r="H12" s="15"/>
      <c r="I12" s="16"/>
      <c r="J12" s="15">
        <v>20500</v>
      </c>
      <c r="K12" s="15"/>
      <c r="L12" s="15"/>
      <c r="M12" s="17"/>
      <c r="N12" s="18">
        <f t="shared" si="0"/>
        <v>20500</v>
      </c>
    </row>
    <row r="13" spans="1:14">
      <c r="A13" s="11"/>
      <c r="B13" s="12" t="s">
        <v>380</v>
      </c>
      <c r="C13" s="12" t="s">
        <v>76</v>
      </c>
      <c r="D13" s="13">
        <v>40661</v>
      </c>
      <c r="E13" s="13">
        <v>40662</v>
      </c>
      <c r="F13" s="14">
        <v>37708</v>
      </c>
      <c r="G13" s="15">
        <v>20500</v>
      </c>
      <c r="H13" s="15"/>
      <c r="I13" s="16"/>
      <c r="J13" s="15">
        <v>20500</v>
      </c>
      <c r="K13" s="15"/>
      <c r="L13" s="15"/>
      <c r="M13" s="17"/>
      <c r="N13" s="18">
        <f t="shared" si="0"/>
        <v>20500</v>
      </c>
    </row>
    <row r="14" spans="1:14">
      <c r="A14" s="11"/>
      <c r="B14" s="12" t="s">
        <v>381</v>
      </c>
      <c r="C14" s="12" t="s">
        <v>76</v>
      </c>
      <c r="D14" s="13">
        <v>40662</v>
      </c>
      <c r="E14" s="13">
        <v>40664</v>
      </c>
      <c r="F14" s="14">
        <v>37709</v>
      </c>
      <c r="G14" s="15">
        <v>59400</v>
      </c>
      <c r="H14" s="15"/>
      <c r="I14" s="16"/>
      <c r="J14" s="15"/>
      <c r="K14" s="15">
        <v>59400</v>
      </c>
      <c r="L14" s="15"/>
      <c r="M14" s="17"/>
      <c r="N14" s="18">
        <f t="shared" si="0"/>
        <v>59400</v>
      </c>
    </row>
    <row r="15" spans="1:14">
      <c r="A15" s="11"/>
      <c r="B15" s="12" t="s">
        <v>382</v>
      </c>
      <c r="C15" s="12" t="s">
        <v>76</v>
      </c>
      <c r="D15" s="13">
        <v>40662</v>
      </c>
      <c r="E15" s="13">
        <v>40663</v>
      </c>
      <c r="F15" s="14">
        <v>37710</v>
      </c>
      <c r="G15" s="15">
        <v>29700</v>
      </c>
      <c r="H15" s="15"/>
      <c r="I15" s="16"/>
      <c r="J15" s="15">
        <v>29700</v>
      </c>
      <c r="K15" s="15"/>
      <c r="L15" s="15"/>
      <c r="M15" s="17"/>
      <c r="N15" s="18">
        <f t="shared" si="0"/>
        <v>29700</v>
      </c>
    </row>
    <row r="16" spans="1:14">
      <c r="A16" s="11"/>
      <c r="B16" s="12" t="s">
        <v>383</v>
      </c>
      <c r="C16" s="12" t="s">
        <v>76</v>
      </c>
      <c r="D16" s="13">
        <v>40662</v>
      </c>
      <c r="E16" s="13">
        <v>40664</v>
      </c>
      <c r="F16" s="14">
        <v>37711</v>
      </c>
      <c r="G16" s="15">
        <v>55440</v>
      </c>
      <c r="H16" s="15"/>
      <c r="I16" s="16"/>
      <c r="J16" s="15"/>
      <c r="K16" s="15">
        <v>55440</v>
      </c>
      <c r="L16" s="15"/>
      <c r="M16" s="17"/>
      <c r="N16" s="18">
        <f t="shared" si="0"/>
        <v>55440</v>
      </c>
    </row>
    <row r="17" spans="1:14">
      <c r="A17" s="11"/>
      <c r="B17" s="12" t="s">
        <v>384</v>
      </c>
      <c r="C17" s="12" t="s">
        <v>76</v>
      </c>
      <c r="D17" s="13">
        <v>40662</v>
      </c>
      <c r="E17" s="13">
        <v>40664</v>
      </c>
      <c r="F17" s="14">
        <v>37712</v>
      </c>
      <c r="G17" s="15">
        <v>55440</v>
      </c>
      <c r="H17" s="15"/>
      <c r="I17" s="16"/>
      <c r="J17" s="15"/>
      <c r="K17" s="15">
        <v>44352</v>
      </c>
      <c r="L17" s="15"/>
      <c r="M17" s="17">
        <v>11088</v>
      </c>
      <c r="N17" s="18">
        <f t="shared" si="0"/>
        <v>55440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475115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403835</v>
      </c>
      <c r="H43" s="15"/>
      <c r="I43" s="34">
        <f>SUM(I9:I41)</f>
        <v>5940</v>
      </c>
      <c r="J43" s="34">
        <f>SUM(J6:J41)</f>
        <v>102380</v>
      </c>
      <c r="K43" s="34">
        <f>SUM(K6:K41)</f>
        <v>306207</v>
      </c>
      <c r="L43" s="34">
        <f>SUM(L6:L42)</f>
        <v>0</v>
      </c>
      <c r="M43" s="34">
        <f>SUM(M6:M42)</f>
        <v>66528</v>
      </c>
      <c r="N43" s="34">
        <f>SUM(J43:M43)</f>
        <v>475115</v>
      </c>
    </row>
    <row r="44" spans="1:14">
      <c r="A44" s="1"/>
      <c r="B44" s="1"/>
      <c r="C44" s="1"/>
      <c r="D44" s="35"/>
      <c r="E44" s="1"/>
      <c r="F44" s="1"/>
      <c r="G44" s="1"/>
      <c r="H44" s="153" t="s">
        <v>22</v>
      </c>
      <c r="I44" s="36"/>
      <c r="J44" s="32"/>
      <c r="K44" s="154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54" t="s">
        <v>24</v>
      </c>
      <c r="F45" s="154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54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60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29700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72680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102380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50"/>
    </sheetView>
  </sheetViews>
  <sheetFormatPr baseColWidth="10" defaultRowHeight="15"/>
  <cols>
    <col min="1" max="1" width="6" style="4" customWidth="1"/>
    <col min="2" max="2" width="22.42578125" style="4" customWidth="1"/>
    <col min="3" max="3" width="25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8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82"/>
      <c r="K3" s="168">
        <v>40644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8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182</v>
      </c>
      <c r="C6" s="12" t="s">
        <v>183</v>
      </c>
      <c r="D6" s="13">
        <v>40539</v>
      </c>
      <c r="E6" s="13">
        <v>40541</v>
      </c>
      <c r="F6" s="14">
        <v>37524</v>
      </c>
      <c r="G6" s="15">
        <v>64000</v>
      </c>
      <c r="H6" s="15"/>
      <c r="I6" s="16"/>
      <c r="J6" s="15"/>
      <c r="K6" s="15"/>
      <c r="L6" s="15">
        <v>64000</v>
      </c>
      <c r="M6" s="17"/>
      <c r="N6" s="18">
        <f t="shared" ref="N6:N41" si="0">SUM(G6+I6)</f>
        <v>64000</v>
      </c>
    </row>
    <row r="7" spans="1:14">
      <c r="A7" s="11"/>
      <c r="B7" s="12" t="s">
        <v>184</v>
      </c>
      <c r="C7" s="12" t="s">
        <v>183</v>
      </c>
      <c r="D7" s="13">
        <v>40552</v>
      </c>
      <c r="E7" s="13">
        <v>40556</v>
      </c>
      <c r="F7" s="14">
        <v>37525</v>
      </c>
      <c r="G7" s="15">
        <v>988000</v>
      </c>
      <c r="H7" s="15"/>
      <c r="I7" s="16"/>
      <c r="J7" s="15"/>
      <c r="K7" s="15"/>
      <c r="L7" s="15">
        <v>988000</v>
      </c>
      <c r="M7" s="17"/>
      <c r="N7" s="18">
        <f t="shared" si="0"/>
        <v>988000</v>
      </c>
    </row>
    <row r="8" spans="1:14">
      <c r="A8" s="11"/>
      <c r="B8" s="12" t="s">
        <v>185</v>
      </c>
      <c r="C8" s="12" t="s">
        <v>183</v>
      </c>
      <c r="D8" s="13">
        <v>40564</v>
      </c>
      <c r="E8" s="13">
        <v>40568</v>
      </c>
      <c r="F8" s="14">
        <v>37526</v>
      </c>
      <c r="G8" s="15">
        <v>112000</v>
      </c>
      <c r="H8" s="15"/>
      <c r="I8" s="16"/>
      <c r="J8" s="15"/>
      <c r="K8" s="15"/>
      <c r="L8" s="15">
        <v>112000</v>
      </c>
      <c r="M8" s="17"/>
      <c r="N8" s="18">
        <f t="shared" si="0"/>
        <v>112000</v>
      </c>
    </row>
    <row r="9" spans="1:14">
      <c r="A9" s="11"/>
      <c r="B9" s="12" t="s">
        <v>186</v>
      </c>
      <c r="C9" s="12" t="s">
        <v>183</v>
      </c>
      <c r="D9" s="13">
        <v>40602</v>
      </c>
      <c r="E9" s="13">
        <v>40604</v>
      </c>
      <c r="F9" s="14">
        <v>37527</v>
      </c>
      <c r="G9" s="15">
        <v>56000</v>
      </c>
      <c r="H9" s="15"/>
      <c r="I9" s="16"/>
      <c r="J9" s="15"/>
      <c r="K9" s="15"/>
      <c r="L9" s="15">
        <v>56000</v>
      </c>
      <c r="M9" s="17"/>
      <c r="N9" s="18">
        <f t="shared" si="0"/>
        <v>56000</v>
      </c>
    </row>
    <row r="10" spans="1:14">
      <c r="A10" s="11"/>
      <c r="B10" s="12" t="s">
        <v>187</v>
      </c>
      <c r="C10" s="19" t="s">
        <v>183</v>
      </c>
      <c r="D10" s="13">
        <v>40602</v>
      </c>
      <c r="E10" s="13">
        <v>40605</v>
      </c>
      <c r="F10" s="14">
        <v>37528</v>
      </c>
      <c r="G10" s="15">
        <v>73500</v>
      </c>
      <c r="H10" s="15"/>
      <c r="I10" s="16"/>
      <c r="J10" s="15"/>
      <c r="K10" s="15"/>
      <c r="L10" s="15">
        <v>73500</v>
      </c>
      <c r="M10" s="17"/>
      <c r="N10" s="18">
        <f t="shared" si="0"/>
        <v>73500</v>
      </c>
    </row>
    <row r="11" spans="1:14">
      <c r="A11" s="11"/>
      <c r="B11" s="12" t="s">
        <v>188</v>
      </c>
      <c r="C11" s="12" t="s">
        <v>183</v>
      </c>
      <c r="D11" s="13">
        <v>40634</v>
      </c>
      <c r="E11" s="13">
        <v>40636</v>
      </c>
      <c r="F11" s="14">
        <v>37529</v>
      </c>
      <c r="G11" s="15">
        <v>56000</v>
      </c>
      <c r="H11" s="15"/>
      <c r="I11" s="16"/>
      <c r="J11" s="15"/>
      <c r="K11" s="15"/>
      <c r="L11" s="15">
        <v>56000</v>
      </c>
      <c r="M11" s="17"/>
      <c r="N11" s="18">
        <f t="shared" si="0"/>
        <v>56000</v>
      </c>
    </row>
    <row r="12" spans="1:14">
      <c r="A12" s="11"/>
      <c r="B12" s="12" t="s">
        <v>189</v>
      </c>
      <c r="C12" s="12" t="s">
        <v>183</v>
      </c>
      <c r="D12" s="13">
        <v>40636</v>
      </c>
      <c r="E12" s="13">
        <v>40638</v>
      </c>
      <c r="F12" s="14">
        <v>37530</v>
      </c>
      <c r="G12" s="15">
        <v>56000</v>
      </c>
      <c r="H12" s="15"/>
      <c r="I12" s="16"/>
      <c r="J12" s="15"/>
      <c r="K12" s="15"/>
      <c r="L12" s="15">
        <v>56000</v>
      </c>
      <c r="M12" s="17"/>
      <c r="N12" s="18">
        <f t="shared" si="0"/>
        <v>56000</v>
      </c>
    </row>
    <row r="13" spans="1:14">
      <c r="A13" s="11"/>
      <c r="B13" s="12" t="s">
        <v>190</v>
      </c>
      <c r="C13" s="12" t="s">
        <v>19</v>
      </c>
      <c r="D13" s="13">
        <v>40643</v>
      </c>
      <c r="E13" s="13">
        <v>40644</v>
      </c>
      <c r="F13" s="14">
        <v>37531</v>
      </c>
      <c r="G13" s="15">
        <v>40000</v>
      </c>
      <c r="H13" s="15"/>
      <c r="I13" s="16"/>
      <c r="J13" s="15"/>
      <c r="K13" s="15">
        <v>40000</v>
      </c>
      <c r="L13" s="15"/>
      <c r="M13" s="17"/>
      <c r="N13" s="18">
        <f t="shared" si="0"/>
        <v>40000</v>
      </c>
    </row>
    <row r="14" spans="1:14">
      <c r="A14" s="11"/>
      <c r="B14" s="12" t="s">
        <v>73</v>
      </c>
      <c r="C14" s="12"/>
      <c r="D14" s="13"/>
      <c r="E14" s="13"/>
      <c r="F14" s="14">
        <v>37532</v>
      </c>
      <c r="G14" s="15"/>
      <c r="H14" s="15" t="s">
        <v>20</v>
      </c>
      <c r="I14" s="16">
        <v>9200</v>
      </c>
      <c r="J14" s="15">
        <v>9200</v>
      </c>
      <c r="K14" s="15"/>
      <c r="L14" s="15"/>
      <c r="M14" s="17"/>
      <c r="N14" s="18">
        <f t="shared" si="0"/>
        <v>9200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1454700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1445500</v>
      </c>
      <c r="H43" s="15"/>
      <c r="I43" s="34">
        <f>SUM(I9:I41)</f>
        <v>9200</v>
      </c>
      <c r="J43" s="34">
        <f>SUM(J6:J41)</f>
        <v>9200</v>
      </c>
      <c r="K43" s="34">
        <f>SUM(K6:K41)</f>
        <v>40000</v>
      </c>
      <c r="L43" s="34">
        <f>SUM(L6:L42)</f>
        <v>1405500</v>
      </c>
      <c r="M43" s="34">
        <f>SUM(M6:M42)</f>
        <v>0</v>
      </c>
      <c r="N43" s="34">
        <f>SUM(J43:M43)</f>
        <v>1454700</v>
      </c>
    </row>
    <row r="44" spans="1:14">
      <c r="A44" s="1"/>
      <c r="B44" s="1"/>
      <c r="C44" s="1"/>
      <c r="D44" s="35"/>
      <c r="E44" s="1"/>
      <c r="F44" s="1"/>
      <c r="G44" s="1"/>
      <c r="H44" s="81" t="s">
        <v>22</v>
      </c>
      <c r="I44" s="36"/>
      <c r="J44" s="32"/>
      <c r="K44" s="82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82" t="s">
        <v>24</v>
      </c>
      <c r="F45" s="82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82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9200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9200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50"/>
    </sheetView>
  </sheetViews>
  <sheetFormatPr baseColWidth="10" defaultRowHeight="15"/>
  <cols>
    <col min="1" max="1" width="6" style="4" customWidth="1"/>
    <col min="2" max="2" width="22.42578125" style="4" customWidth="1"/>
    <col min="3" max="3" width="25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7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80"/>
      <c r="K3" s="168">
        <v>40643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8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176</v>
      </c>
      <c r="C6" s="12" t="s">
        <v>19</v>
      </c>
      <c r="D6" s="13">
        <v>40643</v>
      </c>
      <c r="E6" s="13">
        <v>40645</v>
      </c>
      <c r="F6" s="14">
        <v>37518</v>
      </c>
      <c r="G6" s="15">
        <v>69000</v>
      </c>
      <c r="H6" s="15"/>
      <c r="I6" s="16"/>
      <c r="J6" s="15"/>
      <c r="K6" s="15">
        <v>69000</v>
      </c>
      <c r="L6" s="15"/>
      <c r="M6" s="17"/>
      <c r="N6" s="18">
        <f t="shared" ref="N6:N41" si="0">SUM(G6+I6)</f>
        <v>69000</v>
      </c>
    </row>
    <row r="7" spans="1:14">
      <c r="A7" s="11"/>
      <c r="B7" s="12" t="s">
        <v>177</v>
      </c>
      <c r="C7" s="12" t="s">
        <v>19</v>
      </c>
      <c r="D7" s="13">
        <v>40643</v>
      </c>
      <c r="E7" s="13">
        <v>40646</v>
      </c>
      <c r="F7" s="14">
        <v>37519</v>
      </c>
      <c r="G7" s="15">
        <v>163500</v>
      </c>
      <c r="H7" s="15"/>
      <c r="I7" s="16"/>
      <c r="J7" s="15"/>
      <c r="K7" s="15">
        <v>163500</v>
      </c>
      <c r="L7" s="15"/>
      <c r="M7" s="17"/>
      <c r="N7" s="18">
        <f t="shared" si="0"/>
        <v>163500</v>
      </c>
    </row>
    <row r="8" spans="1:14">
      <c r="A8" s="11"/>
      <c r="B8" s="12" t="s">
        <v>178</v>
      </c>
      <c r="C8" s="12" t="s">
        <v>19</v>
      </c>
      <c r="D8" s="13">
        <v>40643</v>
      </c>
      <c r="E8" s="13">
        <v>40644</v>
      </c>
      <c r="F8" s="14">
        <v>37520</v>
      </c>
      <c r="G8" s="15">
        <v>46000</v>
      </c>
      <c r="H8" s="15"/>
      <c r="I8" s="16"/>
      <c r="J8" s="15"/>
      <c r="K8" s="15">
        <v>46000</v>
      </c>
      <c r="L8" s="15"/>
      <c r="M8" s="17"/>
      <c r="N8" s="18">
        <f t="shared" si="0"/>
        <v>46000</v>
      </c>
    </row>
    <row r="9" spans="1:14">
      <c r="A9" s="11"/>
      <c r="B9" s="12" t="s">
        <v>179</v>
      </c>
      <c r="C9" s="12" t="s">
        <v>19</v>
      </c>
      <c r="D9" s="13">
        <v>40643</v>
      </c>
      <c r="E9" s="13">
        <v>40644</v>
      </c>
      <c r="F9" s="14">
        <v>37521</v>
      </c>
      <c r="G9" s="15">
        <v>39000</v>
      </c>
      <c r="H9" s="15"/>
      <c r="I9" s="16"/>
      <c r="J9" s="15"/>
      <c r="K9" s="15">
        <v>39000</v>
      </c>
      <c r="L9" s="15"/>
      <c r="M9" s="17"/>
      <c r="N9" s="18">
        <f t="shared" si="0"/>
        <v>39000</v>
      </c>
    </row>
    <row r="10" spans="1:14">
      <c r="A10" s="11"/>
      <c r="B10" s="12" t="s">
        <v>180</v>
      </c>
      <c r="C10" s="19" t="s">
        <v>19</v>
      </c>
      <c r="D10" s="13">
        <v>40643</v>
      </c>
      <c r="E10" s="13">
        <v>40646</v>
      </c>
      <c r="F10" s="14">
        <v>37522</v>
      </c>
      <c r="G10" s="15">
        <v>156000</v>
      </c>
      <c r="H10" s="15"/>
      <c r="I10" s="16"/>
      <c r="J10" s="15"/>
      <c r="K10" s="15">
        <v>156000</v>
      </c>
      <c r="L10" s="15"/>
      <c r="M10" s="17"/>
      <c r="N10" s="18">
        <f t="shared" si="0"/>
        <v>156000</v>
      </c>
    </row>
    <row r="11" spans="1:14">
      <c r="A11" s="11"/>
      <c r="B11" s="12" t="s">
        <v>181</v>
      </c>
      <c r="C11" s="12" t="s">
        <v>19</v>
      </c>
      <c r="D11" s="13">
        <v>40643</v>
      </c>
      <c r="E11" s="13">
        <v>40644</v>
      </c>
      <c r="F11" s="14">
        <v>37523</v>
      </c>
      <c r="G11" s="15">
        <v>30000</v>
      </c>
      <c r="H11" s="15"/>
      <c r="I11" s="16"/>
      <c r="J11" s="15">
        <v>30000</v>
      </c>
      <c r="K11" s="15"/>
      <c r="L11" s="15"/>
      <c r="M11" s="17"/>
      <c r="N11" s="18">
        <f t="shared" si="0"/>
        <v>30000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503500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503500</v>
      </c>
      <c r="H43" s="15"/>
      <c r="I43" s="34">
        <f>SUM(I9:I41)</f>
        <v>0</v>
      </c>
      <c r="J43" s="34">
        <f>SUM(J6:J41)</f>
        <v>30000</v>
      </c>
      <c r="K43" s="34">
        <f>SUM(K6:K41)</f>
        <v>473500</v>
      </c>
      <c r="L43" s="34">
        <f>SUM(L6:L42)</f>
        <v>0</v>
      </c>
      <c r="M43" s="34">
        <f>SUM(M6:M42)</f>
        <v>0</v>
      </c>
      <c r="N43" s="34">
        <f>SUM(J43:M43)</f>
        <v>503500</v>
      </c>
    </row>
    <row r="44" spans="1:14">
      <c r="A44" s="1"/>
      <c r="B44" s="1"/>
      <c r="C44" s="1"/>
      <c r="D44" s="35"/>
      <c r="E44" s="1"/>
      <c r="F44" s="1"/>
      <c r="G44" s="1"/>
      <c r="H44" s="79" t="s">
        <v>22</v>
      </c>
      <c r="I44" s="36"/>
      <c r="J44" s="32"/>
      <c r="K44" s="80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80" t="s">
        <v>24</v>
      </c>
      <c r="F45" s="80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80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30000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30000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23" sqref="B23"/>
    </sheetView>
  </sheetViews>
  <sheetFormatPr baseColWidth="10" defaultRowHeight="15"/>
  <cols>
    <col min="1" max="1" width="6" style="4" customWidth="1"/>
    <col min="2" max="2" width="25.5703125" style="4" customWidth="1"/>
    <col min="3" max="3" width="30.5703125" style="4" customWidth="1"/>
    <col min="4" max="5" width="11.42578125" style="4"/>
    <col min="6" max="6" width="9.42578125" style="4" customWidth="1"/>
    <col min="7" max="7" width="10.7109375" style="4" customWidth="1"/>
    <col min="8" max="8" width="15.570312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7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78"/>
      <c r="K3" s="168">
        <v>40643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7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166</v>
      </c>
      <c r="C6" s="12" t="s">
        <v>165</v>
      </c>
      <c r="D6" s="13">
        <v>40658</v>
      </c>
      <c r="E6" s="13">
        <v>40660</v>
      </c>
      <c r="F6" s="14">
        <v>37510</v>
      </c>
      <c r="G6" s="15">
        <v>165000</v>
      </c>
      <c r="H6" s="15"/>
      <c r="I6" s="16"/>
      <c r="J6" s="15"/>
      <c r="K6" s="15"/>
      <c r="L6" s="15"/>
      <c r="M6" s="17">
        <v>165000</v>
      </c>
      <c r="N6" s="18">
        <f t="shared" ref="N6:N41" si="0">SUM(G6+I6)</f>
        <v>165000</v>
      </c>
    </row>
    <row r="7" spans="1:14">
      <c r="A7" s="11"/>
      <c r="B7" s="12" t="s">
        <v>167</v>
      </c>
      <c r="C7" s="12" t="s">
        <v>76</v>
      </c>
      <c r="D7" s="13">
        <v>40643</v>
      </c>
      <c r="E7" s="13">
        <v>40644</v>
      </c>
      <c r="F7" s="14">
        <v>37511</v>
      </c>
      <c r="G7" s="15">
        <v>30000</v>
      </c>
      <c r="H7" s="15"/>
      <c r="I7" s="16"/>
      <c r="J7" s="15">
        <v>30000</v>
      </c>
      <c r="K7" s="15"/>
      <c r="L7" s="15"/>
      <c r="M7" s="17"/>
      <c r="N7" s="18">
        <f t="shared" si="0"/>
        <v>30000</v>
      </c>
    </row>
    <row r="8" spans="1:14">
      <c r="A8" s="11"/>
      <c r="B8" s="12" t="s">
        <v>168</v>
      </c>
      <c r="C8" s="12"/>
      <c r="D8" s="13"/>
      <c r="E8" s="13"/>
      <c r="F8" s="14">
        <v>37512</v>
      </c>
      <c r="G8" s="15"/>
      <c r="H8" s="15" t="s">
        <v>169</v>
      </c>
      <c r="I8" s="16">
        <v>38000</v>
      </c>
      <c r="J8" s="15"/>
      <c r="K8" s="15">
        <v>38000</v>
      </c>
      <c r="L8" s="15"/>
      <c r="M8" s="17"/>
      <c r="N8" s="18">
        <f t="shared" si="0"/>
        <v>38000</v>
      </c>
    </row>
    <row r="9" spans="1:14">
      <c r="A9" s="11"/>
      <c r="B9" s="12" t="s">
        <v>170</v>
      </c>
      <c r="C9" s="12"/>
      <c r="D9" s="13"/>
      <c r="E9" s="13"/>
      <c r="F9" s="14">
        <v>37513</v>
      </c>
      <c r="G9" s="15"/>
      <c r="H9" s="15" t="s">
        <v>171</v>
      </c>
      <c r="I9" s="16">
        <v>45000</v>
      </c>
      <c r="J9" s="15"/>
      <c r="K9" s="15">
        <v>45000</v>
      </c>
      <c r="L9" s="15"/>
      <c r="M9" s="17"/>
      <c r="N9" s="18">
        <f t="shared" si="0"/>
        <v>45000</v>
      </c>
    </row>
    <row r="10" spans="1:14">
      <c r="A10" s="11"/>
      <c r="B10" s="12" t="s">
        <v>172</v>
      </c>
      <c r="C10" s="19" t="s">
        <v>76</v>
      </c>
      <c r="D10" s="13">
        <v>40643</v>
      </c>
      <c r="E10" s="13">
        <v>40644</v>
      </c>
      <c r="F10" s="14">
        <v>37514</v>
      </c>
      <c r="G10" s="15">
        <v>46250</v>
      </c>
      <c r="H10" s="15"/>
      <c r="I10" s="16"/>
      <c r="J10" s="15"/>
      <c r="K10" s="15">
        <v>46250</v>
      </c>
      <c r="L10" s="15"/>
      <c r="M10" s="17"/>
      <c r="N10" s="18">
        <f t="shared" si="0"/>
        <v>46250</v>
      </c>
    </row>
    <row r="11" spans="1:14">
      <c r="A11" s="11"/>
      <c r="B11" s="12" t="s">
        <v>173</v>
      </c>
      <c r="C11" s="12" t="s">
        <v>76</v>
      </c>
      <c r="D11" s="13">
        <v>40643</v>
      </c>
      <c r="E11" s="13">
        <v>40644</v>
      </c>
      <c r="F11" s="14">
        <v>37515</v>
      </c>
      <c r="G11" s="15">
        <v>46250</v>
      </c>
      <c r="H11" s="15"/>
      <c r="I11" s="16"/>
      <c r="J11" s="15"/>
      <c r="K11" s="15">
        <v>46250</v>
      </c>
      <c r="L11" s="15"/>
      <c r="M11" s="17"/>
      <c r="N11" s="18">
        <f t="shared" si="0"/>
        <v>46250</v>
      </c>
    </row>
    <row r="12" spans="1:14">
      <c r="A12" s="11"/>
      <c r="B12" s="12" t="s">
        <v>174</v>
      </c>
      <c r="C12" s="12" t="s">
        <v>76</v>
      </c>
      <c r="D12" s="13">
        <v>40643</v>
      </c>
      <c r="E12" s="13">
        <v>40644</v>
      </c>
      <c r="F12" s="14">
        <v>37516</v>
      </c>
      <c r="G12" s="15">
        <v>30000</v>
      </c>
      <c r="H12" s="15"/>
      <c r="I12" s="16"/>
      <c r="J12" s="15"/>
      <c r="K12" s="15">
        <v>30000</v>
      </c>
      <c r="L12" s="15"/>
      <c r="M12" s="17"/>
      <c r="N12" s="18">
        <f t="shared" si="0"/>
        <v>30000</v>
      </c>
    </row>
    <row r="13" spans="1:14">
      <c r="A13" s="11"/>
      <c r="B13" s="12" t="s">
        <v>175</v>
      </c>
      <c r="C13" s="12" t="s">
        <v>76</v>
      </c>
      <c r="D13" s="13"/>
      <c r="E13" s="13"/>
      <c r="F13" s="14">
        <v>37517</v>
      </c>
      <c r="G13" s="15"/>
      <c r="H13" s="15" t="s">
        <v>20</v>
      </c>
      <c r="I13" s="16">
        <v>2000</v>
      </c>
      <c r="J13" s="15">
        <v>2000</v>
      </c>
      <c r="K13" s="15"/>
      <c r="L13" s="15"/>
      <c r="M13" s="17"/>
      <c r="N13" s="18">
        <f t="shared" si="0"/>
        <v>2000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402500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317500</v>
      </c>
      <c r="H43" s="15"/>
      <c r="I43" s="34">
        <f>SUM(I9:I41)</f>
        <v>47000</v>
      </c>
      <c r="J43" s="34">
        <f>SUM(J6:J41)</f>
        <v>32000</v>
      </c>
      <c r="K43" s="34">
        <f>SUM(K6:K41)</f>
        <v>205500</v>
      </c>
      <c r="L43" s="34">
        <f>SUM(L6:L42)</f>
        <v>0</v>
      </c>
      <c r="M43" s="34">
        <f>SUM(M6:M42)</f>
        <v>165000</v>
      </c>
      <c r="N43" s="34">
        <f>SUM(J43:M43)</f>
        <v>402500</v>
      </c>
    </row>
    <row r="44" spans="1:14">
      <c r="A44" s="1"/>
      <c r="B44" s="1"/>
      <c r="C44" s="1"/>
      <c r="D44" s="35"/>
      <c r="E44" s="1"/>
      <c r="F44" s="1"/>
      <c r="G44" s="1"/>
      <c r="H44" s="77" t="s">
        <v>22</v>
      </c>
      <c r="I44" s="36"/>
      <c r="J44" s="32"/>
      <c r="K44" s="78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78" t="s">
        <v>24</v>
      </c>
      <c r="F45" s="78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78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32000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32000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XFD1048576"/>
    </sheetView>
  </sheetViews>
  <sheetFormatPr baseColWidth="10" defaultRowHeight="15"/>
  <cols>
    <col min="1" max="1" width="6" style="4" customWidth="1"/>
    <col min="2" max="2" width="25.5703125" style="4" customWidth="1"/>
    <col min="3" max="3" width="30.5703125" style="4" customWidth="1"/>
    <col min="4" max="5" width="11.42578125" style="4"/>
    <col min="6" max="6" width="9.42578125" style="4" customWidth="1"/>
    <col min="7" max="7" width="10.7109375" style="4" customWidth="1"/>
    <col min="8" max="8" width="15.570312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7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76"/>
      <c r="K3" s="168">
        <v>40642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7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158</v>
      </c>
      <c r="C6" s="12" t="s">
        <v>19</v>
      </c>
      <c r="D6" s="13">
        <v>40642</v>
      </c>
      <c r="E6" s="13">
        <v>40644</v>
      </c>
      <c r="F6" s="14">
        <v>37503</v>
      </c>
      <c r="G6" s="15">
        <v>60000</v>
      </c>
      <c r="H6" s="15"/>
      <c r="I6" s="16"/>
      <c r="J6" s="15">
        <v>60000</v>
      </c>
      <c r="K6" s="15"/>
      <c r="L6" s="15"/>
      <c r="M6" s="17"/>
      <c r="N6" s="18">
        <f t="shared" ref="N6:N41" si="0">SUM(G6+I6)</f>
        <v>60000</v>
      </c>
    </row>
    <row r="7" spans="1:14">
      <c r="A7" s="11"/>
      <c r="B7" s="12" t="s">
        <v>159</v>
      </c>
      <c r="C7" s="12" t="s">
        <v>19</v>
      </c>
      <c r="D7" s="13">
        <v>40642</v>
      </c>
      <c r="E7" s="13">
        <v>40644</v>
      </c>
      <c r="F7" s="14">
        <v>37504</v>
      </c>
      <c r="G7" s="15">
        <v>60000</v>
      </c>
      <c r="H7" s="15"/>
      <c r="I7" s="16"/>
      <c r="J7" s="15"/>
      <c r="K7" s="15">
        <v>60000</v>
      </c>
      <c r="L7" s="15"/>
      <c r="M7" s="17"/>
      <c r="N7" s="18">
        <f t="shared" si="0"/>
        <v>60000</v>
      </c>
    </row>
    <row r="8" spans="1:14">
      <c r="A8" s="11"/>
      <c r="B8" s="12" t="s">
        <v>160</v>
      </c>
      <c r="C8" s="12" t="s">
        <v>19</v>
      </c>
      <c r="D8" s="13">
        <v>40642</v>
      </c>
      <c r="E8" s="13">
        <v>40644</v>
      </c>
      <c r="F8" s="14">
        <v>37505</v>
      </c>
      <c r="G8" s="15">
        <v>83000</v>
      </c>
      <c r="H8" s="15"/>
      <c r="I8" s="16"/>
      <c r="J8" s="15"/>
      <c r="K8" s="15">
        <v>83000</v>
      </c>
      <c r="L8" s="15"/>
      <c r="M8" s="17"/>
      <c r="N8" s="18">
        <f t="shared" si="0"/>
        <v>83000</v>
      </c>
    </row>
    <row r="9" spans="1:14">
      <c r="A9" s="11"/>
      <c r="B9" s="12" t="s">
        <v>161</v>
      </c>
      <c r="C9" s="12" t="s">
        <v>19</v>
      </c>
      <c r="D9" s="13">
        <v>40642</v>
      </c>
      <c r="E9" s="13">
        <v>40644</v>
      </c>
      <c r="F9" s="14">
        <v>37506</v>
      </c>
      <c r="G9" s="15">
        <v>189000</v>
      </c>
      <c r="H9" s="15"/>
      <c r="I9" s="16"/>
      <c r="J9" s="15"/>
      <c r="K9" s="15">
        <v>189000</v>
      </c>
      <c r="L9" s="15"/>
      <c r="M9" s="17"/>
      <c r="N9" s="18">
        <f t="shared" si="0"/>
        <v>189000</v>
      </c>
    </row>
    <row r="10" spans="1:14">
      <c r="A10" s="11"/>
      <c r="B10" s="12" t="s">
        <v>162</v>
      </c>
      <c r="C10" s="19" t="s">
        <v>163</v>
      </c>
      <c r="D10" s="13">
        <v>40642</v>
      </c>
      <c r="E10" s="13">
        <v>40644</v>
      </c>
      <c r="F10" s="14">
        <v>37507</v>
      </c>
      <c r="G10" s="15">
        <v>57000</v>
      </c>
      <c r="H10" s="15"/>
      <c r="I10" s="16"/>
      <c r="J10" s="15"/>
      <c r="K10" s="15">
        <v>57000</v>
      </c>
      <c r="L10" s="15"/>
      <c r="M10" s="17"/>
      <c r="N10" s="18">
        <f t="shared" si="0"/>
        <v>57000</v>
      </c>
    </row>
    <row r="11" spans="1:14">
      <c r="A11" s="11"/>
      <c r="B11" s="12" t="s">
        <v>164</v>
      </c>
      <c r="C11" s="12" t="s">
        <v>19</v>
      </c>
      <c r="D11" s="13">
        <v>40642</v>
      </c>
      <c r="E11" s="13">
        <v>40644</v>
      </c>
      <c r="F11" s="14">
        <v>37508</v>
      </c>
      <c r="G11" s="15">
        <v>60000</v>
      </c>
      <c r="H11" s="15"/>
      <c r="I11" s="16"/>
      <c r="J11" s="15"/>
      <c r="K11" s="15">
        <v>60000</v>
      </c>
      <c r="L11" s="15"/>
      <c r="M11" s="17"/>
      <c r="N11" s="18">
        <f t="shared" si="0"/>
        <v>60000</v>
      </c>
    </row>
    <row r="12" spans="1:14">
      <c r="A12" s="11"/>
      <c r="B12" s="12" t="s">
        <v>73</v>
      </c>
      <c r="C12" s="12"/>
      <c r="D12" s="13"/>
      <c r="E12" s="13"/>
      <c r="F12" s="14">
        <v>37509</v>
      </c>
      <c r="G12" s="15"/>
      <c r="H12" s="15" t="s">
        <v>20</v>
      </c>
      <c r="I12" s="16">
        <v>4400</v>
      </c>
      <c r="J12" s="15">
        <v>4400</v>
      </c>
      <c r="K12" s="15"/>
      <c r="L12" s="15"/>
      <c r="M12" s="17"/>
      <c r="N12" s="18">
        <f t="shared" si="0"/>
        <v>4400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513400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509000</v>
      </c>
      <c r="H43" s="15"/>
      <c r="I43" s="34">
        <f>SUM(I9:I41)</f>
        <v>4400</v>
      </c>
      <c r="J43" s="34">
        <f>SUM(J6:J41)</f>
        <v>64400</v>
      </c>
      <c r="K43" s="34">
        <f>SUM(K6:K41)</f>
        <v>449000</v>
      </c>
      <c r="L43" s="34">
        <f>SUM(L6:L42)</f>
        <v>0</v>
      </c>
      <c r="M43" s="34">
        <f>SUM(M6:M42)</f>
        <v>0</v>
      </c>
      <c r="N43" s="34">
        <f>SUM(J43:M43)</f>
        <v>513400</v>
      </c>
    </row>
    <row r="44" spans="1:14">
      <c r="A44" s="1"/>
      <c r="B44" s="1"/>
      <c r="C44" s="1"/>
      <c r="D44" s="35"/>
      <c r="E44" s="1"/>
      <c r="F44" s="1"/>
      <c r="G44" s="1"/>
      <c r="H44" s="75" t="s">
        <v>22</v>
      </c>
      <c r="I44" s="36"/>
      <c r="J44" s="32"/>
      <c r="K44" s="76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76" t="s">
        <v>24</v>
      </c>
      <c r="F45" s="76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76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64400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64400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24" sqref="B24"/>
    </sheetView>
  </sheetViews>
  <sheetFormatPr baseColWidth="10" defaultRowHeight="15"/>
  <cols>
    <col min="1" max="1" width="6" style="4" customWidth="1"/>
    <col min="2" max="2" width="25.5703125" style="4" customWidth="1"/>
    <col min="3" max="3" width="30.5703125" style="4" customWidth="1"/>
    <col min="4" max="5" width="11.42578125" style="4"/>
    <col min="6" max="6" width="9.42578125" style="4" customWidth="1"/>
    <col min="7" max="7" width="10.7109375" style="4" customWidth="1"/>
    <col min="8" max="8" width="15.570312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7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88</v>
      </c>
      <c r="F3" s="8"/>
      <c r="G3" s="1"/>
      <c r="H3" s="1"/>
      <c r="I3" s="1"/>
      <c r="J3" s="74"/>
      <c r="K3" s="168">
        <v>40642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7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151</v>
      </c>
      <c r="C6" s="12" t="s">
        <v>76</v>
      </c>
      <c r="D6" s="13">
        <v>40642</v>
      </c>
      <c r="E6" s="13">
        <v>40643</v>
      </c>
      <c r="F6" s="14">
        <v>37497</v>
      </c>
      <c r="G6" s="15">
        <v>30000</v>
      </c>
      <c r="H6" s="15"/>
      <c r="I6" s="16"/>
      <c r="J6" s="15">
        <v>30000</v>
      </c>
      <c r="K6" s="15"/>
      <c r="L6" s="15"/>
      <c r="M6" s="17"/>
      <c r="N6" s="18">
        <f t="shared" ref="N6:N41" si="0">SUM(G6+I6)</f>
        <v>30000</v>
      </c>
    </row>
    <row r="7" spans="1:14">
      <c r="A7" s="11"/>
      <c r="B7" s="12" t="s">
        <v>152</v>
      </c>
      <c r="C7" s="12" t="s">
        <v>76</v>
      </c>
      <c r="D7" s="13">
        <v>40642</v>
      </c>
      <c r="E7" s="13">
        <v>40644</v>
      </c>
      <c r="F7" s="14">
        <v>37498</v>
      </c>
      <c r="G7" s="15">
        <v>69000</v>
      </c>
      <c r="H7" s="15"/>
      <c r="I7" s="16"/>
      <c r="J7" s="15">
        <v>69000</v>
      </c>
      <c r="K7" s="15"/>
      <c r="L7" s="15"/>
      <c r="M7" s="17"/>
      <c r="N7" s="18">
        <f t="shared" si="0"/>
        <v>69000</v>
      </c>
    </row>
    <row r="8" spans="1:14">
      <c r="A8" s="11"/>
      <c r="B8" s="12" t="s">
        <v>153</v>
      </c>
      <c r="C8" s="12" t="s">
        <v>76</v>
      </c>
      <c r="D8" s="13">
        <v>40642</v>
      </c>
      <c r="E8" s="13">
        <v>40643</v>
      </c>
      <c r="F8" s="14">
        <v>37499</v>
      </c>
      <c r="G8" s="15">
        <v>304000</v>
      </c>
      <c r="H8" s="15"/>
      <c r="I8" s="16"/>
      <c r="J8" s="15">
        <v>304000</v>
      </c>
      <c r="K8" s="15"/>
      <c r="L8" s="15"/>
      <c r="M8" s="17"/>
      <c r="N8" s="18">
        <f t="shared" si="0"/>
        <v>304000</v>
      </c>
    </row>
    <row r="9" spans="1:14">
      <c r="A9" s="11"/>
      <c r="B9" s="12" t="s">
        <v>154</v>
      </c>
      <c r="C9" s="12"/>
      <c r="D9" s="13"/>
      <c r="E9" s="13"/>
      <c r="F9" s="14">
        <v>37500</v>
      </c>
      <c r="G9" s="15"/>
      <c r="H9" s="15" t="s">
        <v>155</v>
      </c>
      <c r="I9" s="16">
        <v>129000</v>
      </c>
      <c r="J9" s="15"/>
      <c r="K9" s="15">
        <v>129000</v>
      </c>
      <c r="L9" s="15"/>
      <c r="M9" s="17"/>
      <c r="N9" s="18">
        <f t="shared" si="0"/>
        <v>129000</v>
      </c>
    </row>
    <row r="10" spans="1:14">
      <c r="A10" s="11"/>
      <c r="B10" s="12" t="s">
        <v>156</v>
      </c>
      <c r="C10" s="19" t="s">
        <v>76</v>
      </c>
      <c r="D10" s="13">
        <v>40642</v>
      </c>
      <c r="E10" s="13">
        <v>40643</v>
      </c>
      <c r="F10" s="14">
        <v>37501</v>
      </c>
      <c r="G10" s="15">
        <v>60000</v>
      </c>
      <c r="H10" s="15"/>
      <c r="I10" s="16"/>
      <c r="J10" s="15">
        <v>30000</v>
      </c>
      <c r="K10" s="15">
        <v>30000</v>
      </c>
      <c r="L10" s="15"/>
      <c r="M10" s="17"/>
      <c r="N10" s="18">
        <f t="shared" si="0"/>
        <v>60000</v>
      </c>
    </row>
    <row r="11" spans="1:14">
      <c r="A11" s="11"/>
      <c r="B11" s="12" t="s">
        <v>139</v>
      </c>
      <c r="C11" s="12"/>
      <c r="D11" s="13"/>
      <c r="E11" s="13"/>
      <c r="F11" s="14">
        <v>37502</v>
      </c>
      <c r="G11" s="15"/>
      <c r="H11" s="15" t="s">
        <v>157</v>
      </c>
      <c r="I11" s="16">
        <v>112000</v>
      </c>
      <c r="J11" s="15"/>
      <c r="K11" s="15">
        <v>112000</v>
      </c>
      <c r="L11" s="15"/>
      <c r="M11" s="17"/>
      <c r="N11" s="18">
        <f t="shared" si="0"/>
        <v>112000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704000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463000</v>
      </c>
      <c r="H43" s="15"/>
      <c r="I43" s="34">
        <f>SUM(I9:I41)</f>
        <v>241000</v>
      </c>
      <c r="J43" s="34">
        <f>SUM(J6:J41)</f>
        <v>433000</v>
      </c>
      <c r="K43" s="34">
        <f>SUM(K6:K41)</f>
        <v>271000</v>
      </c>
      <c r="L43" s="34">
        <f>SUM(L6:L42)</f>
        <v>0</v>
      </c>
      <c r="M43" s="34">
        <f>SUM(M6:M42)</f>
        <v>0</v>
      </c>
      <c r="N43" s="34">
        <f>SUM(J43:M43)</f>
        <v>704000</v>
      </c>
    </row>
    <row r="44" spans="1:14">
      <c r="A44" s="1"/>
      <c r="B44" s="1"/>
      <c r="C44" s="1"/>
      <c r="D44" s="35"/>
      <c r="E44" s="1"/>
      <c r="F44" s="1"/>
      <c r="G44" s="1"/>
      <c r="H44" s="73" t="s">
        <v>22</v>
      </c>
      <c r="I44" s="36"/>
      <c r="J44" s="32"/>
      <c r="K44" s="74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74" t="s">
        <v>24</v>
      </c>
      <c r="F45" s="74"/>
      <c r="G45" s="1"/>
      <c r="H45" s="177"/>
      <c r="I45" s="178"/>
      <c r="J45" s="38"/>
      <c r="K45" s="39"/>
      <c r="L45" s="39"/>
      <c r="M45" s="1"/>
      <c r="N45" s="1"/>
    </row>
    <row r="46" spans="1:14" ht="15.75">
      <c r="A46" s="7" t="s">
        <v>26</v>
      </c>
      <c r="B46" s="74"/>
      <c r="C46" s="40"/>
      <c r="D46" s="1"/>
      <c r="E46" s="172">
        <v>500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433000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433000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G46:I46"/>
    <mergeCell ref="C1:F1"/>
    <mergeCell ref="B3:D3"/>
    <mergeCell ref="K3:M3"/>
    <mergeCell ref="H4:I4"/>
    <mergeCell ref="H45:I45"/>
    <mergeCell ref="E46:F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50"/>
    </sheetView>
  </sheetViews>
  <sheetFormatPr baseColWidth="10" defaultRowHeight="15"/>
  <cols>
    <col min="1" max="1" width="6" style="4" customWidth="1"/>
    <col min="2" max="2" width="25.5703125" style="4" customWidth="1"/>
    <col min="3" max="3" width="30.5703125" style="4" customWidth="1"/>
    <col min="4" max="5" width="11.42578125" style="4"/>
    <col min="6" max="6" width="9.42578125" style="4" customWidth="1"/>
    <col min="7" max="7" width="10.7109375" style="4" customWidth="1"/>
    <col min="8" max="8" width="15.570312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7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62</v>
      </c>
      <c r="F3" s="8"/>
      <c r="G3" s="1"/>
      <c r="H3" s="1"/>
      <c r="I3" s="1"/>
      <c r="J3" s="72"/>
      <c r="K3" s="168">
        <v>40641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7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149</v>
      </c>
      <c r="C6" s="12" t="s">
        <v>19</v>
      </c>
      <c r="D6" s="13">
        <v>40641</v>
      </c>
      <c r="E6" s="13">
        <v>40642</v>
      </c>
      <c r="F6" s="14">
        <v>37491</v>
      </c>
      <c r="G6" s="15">
        <v>60000</v>
      </c>
      <c r="H6" s="15"/>
      <c r="I6" s="16"/>
      <c r="J6" s="15"/>
      <c r="K6" s="15">
        <v>60000</v>
      </c>
      <c r="L6" s="15"/>
      <c r="M6" s="17"/>
      <c r="N6" s="18">
        <f t="shared" ref="N6:N41" si="0">SUM(G6+I6)</f>
        <v>60000</v>
      </c>
    </row>
    <row r="7" spans="1:14">
      <c r="A7" s="11"/>
      <c r="B7" s="12" t="s">
        <v>148</v>
      </c>
      <c r="C7" s="12" t="s">
        <v>19</v>
      </c>
      <c r="D7" s="13">
        <v>40641</v>
      </c>
      <c r="E7" s="13">
        <v>40643</v>
      </c>
      <c r="F7" s="14">
        <v>37492</v>
      </c>
      <c r="G7" s="15">
        <v>60000</v>
      </c>
      <c r="H7" s="15"/>
      <c r="I7" s="16"/>
      <c r="J7" s="15"/>
      <c r="K7" s="15">
        <v>60000</v>
      </c>
      <c r="L7" s="15"/>
      <c r="M7" s="17"/>
      <c r="N7" s="18">
        <f t="shared" si="0"/>
        <v>60000</v>
      </c>
    </row>
    <row r="8" spans="1:14">
      <c r="A8" s="11"/>
      <c r="B8" s="12" t="s">
        <v>147</v>
      </c>
      <c r="C8" s="12" t="s">
        <v>19</v>
      </c>
      <c r="D8" s="13">
        <v>40641</v>
      </c>
      <c r="E8" s="13">
        <v>40643</v>
      </c>
      <c r="F8" s="14">
        <v>37493</v>
      </c>
      <c r="G8" s="15">
        <v>60000</v>
      </c>
      <c r="H8" s="15"/>
      <c r="I8" s="16"/>
      <c r="J8" s="15">
        <v>60000</v>
      </c>
      <c r="K8" s="15"/>
      <c r="L8" s="15"/>
      <c r="M8" s="17"/>
      <c r="N8" s="18">
        <f t="shared" si="0"/>
        <v>60000</v>
      </c>
    </row>
    <row r="9" spans="1:14">
      <c r="A9" s="11"/>
      <c r="B9" s="12" t="s">
        <v>146</v>
      </c>
      <c r="C9" s="12" t="s">
        <v>19</v>
      </c>
      <c r="D9" s="13">
        <v>40641</v>
      </c>
      <c r="E9" s="13">
        <v>40644</v>
      </c>
      <c r="F9" s="14">
        <v>37494</v>
      </c>
      <c r="G9" s="15">
        <v>130500</v>
      </c>
      <c r="H9" s="15"/>
      <c r="I9" s="16"/>
      <c r="J9" s="15"/>
      <c r="K9" s="15">
        <v>130500</v>
      </c>
      <c r="L9" s="15"/>
      <c r="M9" s="17"/>
      <c r="N9" s="18">
        <f t="shared" si="0"/>
        <v>130500</v>
      </c>
    </row>
    <row r="10" spans="1:14">
      <c r="A10" s="11"/>
      <c r="B10" s="12" t="s">
        <v>70</v>
      </c>
      <c r="C10" s="19" t="s">
        <v>19</v>
      </c>
      <c r="D10" s="13"/>
      <c r="E10" s="13"/>
      <c r="F10" s="14">
        <v>37495</v>
      </c>
      <c r="G10" s="15"/>
      <c r="H10" s="15" t="s">
        <v>69</v>
      </c>
      <c r="I10" s="16">
        <v>5000</v>
      </c>
      <c r="J10" s="15">
        <v>5000</v>
      </c>
      <c r="K10" s="15"/>
      <c r="L10" s="15"/>
      <c r="M10" s="17"/>
      <c r="N10" s="18">
        <f t="shared" si="0"/>
        <v>5000</v>
      </c>
    </row>
    <row r="11" spans="1:14">
      <c r="A11" s="11"/>
      <c r="B11" s="12" t="s">
        <v>150</v>
      </c>
      <c r="C11" s="12" t="s">
        <v>19</v>
      </c>
      <c r="D11" s="13">
        <v>40639</v>
      </c>
      <c r="E11" s="13">
        <v>40641</v>
      </c>
      <c r="F11" s="14">
        <v>37496</v>
      </c>
      <c r="G11" s="15">
        <v>30000</v>
      </c>
      <c r="H11" s="15"/>
      <c r="I11" s="16"/>
      <c r="J11" s="15"/>
      <c r="K11" s="15">
        <v>30000</v>
      </c>
      <c r="L11" s="15"/>
      <c r="M11" s="17"/>
      <c r="N11" s="18">
        <f t="shared" si="0"/>
        <v>30000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345500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160500</v>
      </c>
      <c r="H43" s="15"/>
      <c r="I43" s="34">
        <f>SUM(I9:I41)</f>
        <v>5000</v>
      </c>
      <c r="J43" s="34">
        <f>SUM(J6:J41)</f>
        <v>65000</v>
      </c>
      <c r="K43" s="34">
        <f>SUM(K6:K41)</f>
        <v>280500</v>
      </c>
      <c r="L43" s="34">
        <f>SUM(L6:L42)</f>
        <v>0</v>
      </c>
      <c r="M43" s="34">
        <f>SUM(M6:M42)</f>
        <v>0</v>
      </c>
      <c r="N43" s="34">
        <f>SUM(J43:M43)</f>
        <v>345500</v>
      </c>
    </row>
    <row r="44" spans="1:14">
      <c r="A44" s="1"/>
      <c r="B44" s="1"/>
      <c r="C44" s="1"/>
      <c r="D44" s="35"/>
      <c r="E44" s="1"/>
      <c r="F44" s="1"/>
      <c r="G44" s="1"/>
      <c r="H44" s="71" t="s">
        <v>22</v>
      </c>
      <c r="I44" s="36"/>
      <c r="J44" s="32"/>
      <c r="K44" s="72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72" t="s">
        <v>24</v>
      </c>
      <c r="F45" s="72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72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65000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65000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XFD1048576"/>
    </sheetView>
  </sheetViews>
  <sheetFormatPr baseColWidth="10" defaultRowHeight="15"/>
  <cols>
    <col min="1" max="1" width="6" style="4" customWidth="1"/>
    <col min="2" max="2" width="25.5703125" style="4" customWidth="1"/>
    <col min="3" max="3" width="30.5703125" style="4" customWidth="1"/>
    <col min="4" max="5" width="11.42578125" style="4"/>
    <col min="6" max="6" width="9.42578125" style="4" customWidth="1"/>
    <col min="7" max="7" width="10.7109375" style="4" customWidth="1"/>
    <col min="8" max="8" width="15.570312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6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70"/>
      <c r="K3" s="168">
        <v>40641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7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143</v>
      </c>
      <c r="C6" s="12" t="s">
        <v>19</v>
      </c>
      <c r="D6" s="13">
        <v>40641</v>
      </c>
      <c r="E6" s="13">
        <v>40642</v>
      </c>
      <c r="F6" s="14">
        <v>37487</v>
      </c>
      <c r="G6" s="15">
        <v>60000</v>
      </c>
      <c r="H6" s="15"/>
      <c r="I6" s="16"/>
      <c r="J6" s="15"/>
      <c r="K6" s="15">
        <v>60000</v>
      </c>
      <c r="L6" s="15"/>
      <c r="M6" s="17"/>
      <c r="N6" s="18">
        <f t="shared" ref="N6:N41" si="0">SUM(G6+I6)</f>
        <v>60000</v>
      </c>
    </row>
    <row r="7" spans="1:14">
      <c r="A7" s="11"/>
      <c r="B7" s="12" t="s">
        <v>144</v>
      </c>
      <c r="C7" s="12" t="s">
        <v>76</v>
      </c>
      <c r="D7" s="13">
        <v>40641</v>
      </c>
      <c r="E7" s="13">
        <v>40642</v>
      </c>
      <c r="F7" s="14">
        <v>37488</v>
      </c>
      <c r="G7" s="15">
        <v>30000</v>
      </c>
      <c r="H7" s="15"/>
      <c r="I7" s="16"/>
      <c r="J7" s="15"/>
      <c r="K7" s="15">
        <v>30000</v>
      </c>
      <c r="L7" s="15"/>
      <c r="M7" s="17"/>
      <c r="N7" s="18">
        <f t="shared" si="0"/>
        <v>30000</v>
      </c>
    </row>
    <row r="8" spans="1:14">
      <c r="A8" s="11"/>
      <c r="B8" s="12" t="s">
        <v>145</v>
      </c>
      <c r="C8" s="12" t="s">
        <v>76</v>
      </c>
      <c r="D8" s="13">
        <v>40639</v>
      </c>
      <c r="E8" s="13">
        <v>40641</v>
      </c>
      <c r="F8" s="14">
        <v>37489</v>
      </c>
      <c r="G8" s="15">
        <v>120000</v>
      </c>
      <c r="H8" s="15"/>
      <c r="I8" s="16"/>
      <c r="J8" s="15"/>
      <c r="K8" s="15">
        <v>120000</v>
      </c>
      <c r="L8" s="15"/>
      <c r="M8" s="17"/>
      <c r="N8" s="18">
        <f t="shared" si="0"/>
        <v>120000</v>
      </c>
    </row>
    <row r="9" spans="1:14">
      <c r="A9" s="11"/>
      <c r="B9" s="12" t="s">
        <v>77</v>
      </c>
      <c r="C9" s="12"/>
      <c r="D9" s="13"/>
      <c r="E9" s="13"/>
      <c r="F9" s="14">
        <v>37490</v>
      </c>
      <c r="G9" s="15"/>
      <c r="H9" s="15" t="s">
        <v>20</v>
      </c>
      <c r="I9" s="16">
        <v>4400</v>
      </c>
      <c r="J9" s="15">
        <v>4400</v>
      </c>
      <c r="K9" s="15"/>
      <c r="L9" s="15"/>
      <c r="M9" s="17"/>
      <c r="N9" s="18">
        <f t="shared" si="0"/>
        <v>4400</v>
      </c>
    </row>
    <row r="10" spans="1:14">
      <c r="A10" s="11"/>
      <c r="B10" s="12"/>
      <c r="C10" s="19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214400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0</v>
      </c>
      <c r="H43" s="15"/>
      <c r="I43" s="34">
        <f>SUM(I9:I41)</f>
        <v>4400</v>
      </c>
      <c r="J43" s="34">
        <f>SUM(J6:J41)</f>
        <v>4400</v>
      </c>
      <c r="K43" s="34">
        <f>SUM(K6:K41)</f>
        <v>210000</v>
      </c>
      <c r="L43" s="34">
        <f>SUM(L6:L42)</f>
        <v>0</v>
      </c>
      <c r="M43" s="34">
        <f>SUM(M6:M42)</f>
        <v>0</v>
      </c>
      <c r="N43" s="34">
        <f>SUM(J43:M43)</f>
        <v>214400</v>
      </c>
    </row>
    <row r="44" spans="1:14">
      <c r="A44" s="1"/>
      <c r="B44" s="1"/>
      <c r="C44" s="1"/>
      <c r="D44" s="35"/>
      <c r="E44" s="1"/>
      <c r="F44" s="1"/>
      <c r="G44" s="1"/>
      <c r="H44" s="69" t="s">
        <v>22</v>
      </c>
      <c r="I44" s="36"/>
      <c r="J44" s="32"/>
      <c r="K44" s="70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70" t="s">
        <v>24</v>
      </c>
      <c r="F45" s="70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70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4400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4400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19" sqref="B19"/>
    </sheetView>
  </sheetViews>
  <sheetFormatPr baseColWidth="10" defaultRowHeight="15"/>
  <cols>
    <col min="1" max="1" width="6" style="4" customWidth="1"/>
    <col min="2" max="2" width="25.5703125" style="4" customWidth="1"/>
    <col min="3" max="3" width="30.5703125" style="4" customWidth="1"/>
    <col min="4" max="5" width="11.42578125" style="4"/>
    <col min="6" max="6" width="9.42578125" style="4" customWidth="1"/>
    <col min="7" max="7" width="10.7109375" style="4" customWidth="1"/>
    <col min="8" max="8" width="15.570312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6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68"/>
      <c r="K3" s="168">
        <v>40640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6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138</v>
      </c>
      <c r="C6" s="12" t="s">
        <v>19</v>
      </c>
      <c r="D6" s="13">
        <v>40640</v>
      </c>
      <c r="E6" s="13">
        <v>40642</v>
      </c>
      <c r="F6" s="14">
        <v>37482</v>
      </c>
      <c r="G6" s="15">
        <v>60000</v>
      </c>
      <c r="H6" s="15"/>
      <c r="I6" s="16"/>
      <c r="J6" s="15"/>
      <c r="K6" s="15">
        <v>60000</v>
      </c>
      <c r="L6" s="15"/>
      <c r="M6" s="17"/>
      <c r="N6" s="18">
        <f t="shared" ref="N6:N41" si="0">SUM(G6+I6)</f>
        <v>60000</v>
      </c>
    </row>
    <row r="7" spans="1:14">
      <c r="A7" s="11"/>
      <c r="B7" s="12" t="s">
        <v>139</v>
      </c>
      <c r="C7" s="12" t="s">
        <v>19</v>
      </c>
      <c r="D7" s="13">
        <v>40641</v>
      </c>
      <c r="E7" s="13">
        <v>40643</v>
      </c>
      <c r="F7" s="14">
        <v>37483</v>
      </c>
      <c r="G7" s="15">
        <v>46000</v>
      </c>
      <c r="H7" s="15"/>
      <c r="I7" s="16"/>
      <c r="J7" s="15"/>
      <c r="K7" s="15">
        <v>46000</v>
      </c>
      <c r="L7" s="15"/>
      <c r="M7" s="17"/>
      <c r="N7" s="18">
        <f t="shared" si="0"/>
        <v>46000</v>
      </c>
    </row>
    <row r="8" spans="1:14">
      <c r="A8" s="11"/>
      <c r="B8" s="12" t="s">
        <v>139</v>
      </c>
      <c r="C8" s="12"/>
      <c r="D8" s="13"/>
      <c r="E8" s="13"/>
      <c r="F8" s="14">
        <v>37484</v>
      </c>
      <c r="G8" s="15"/>
      <c r="H8" s="15" t="s">
        <v>140</v>
      </c>
      <c r="I8" s="16">
        <v>143000</v>
      </c>
      <c r="J8" s="15"/>
      <c r="K8" s="15">
        <v>143000</v>
      </c>
      <c r="L8" s="15"/>
      <c r="M8" s="17"/>
      <c r="N8" s="18">
        <f t="shared" si="0"/>
        <v>143000</v>
      </c>
    </row>
    <row r="9" spans="1:14">
      <c r="A9" s="11"/>
      <c r="B9" s="12" t="s">
        <v>141</v>
      </c>
      <c r="C9" s="12" t="s">
        <v>19</v>
      </c>
      <c r="D9" s="13">
        <v>40640</v>
      </c>
      <c r="E9" s="13">
        <v>40642</v>
      </c>
      <c r="F9" s="14">
        <v>37485</v>
      </c>
      <c r="G9" s="15">
        <v>77500</v>
      </c>
      <c r="H9" s="15"/>
      <c r="I9" s="16"/>
      <c r="J9" s="15"/>
      <c r="K9" s="15">
        <v>77500</v>
      </c>
      <c r="L9" s="15"/>
      <c r="M9" s="17"/>
      <c r="N9" s="18">
        <f t="shared" si="0"/>
        <v>77500</v>
      </c>
    </row>
    <row r="10" spans="1:14">
      <c r="A10" s="11"/>
      <c r="B10" s="12" t="s">
        <v>77</v>
      </c>
      <c r="C10" s="19"/>
      <c r="D10" s="13"/>
      <c r="E10" s="13"/>
      <c r="F10" s="14">
        <v>37486</v>
      </c>
      <c r="G10" s="15"/>
      <c r="H10" s="15" t="s">
        <v>142</v>
      </c>
      <c r="I10" s="16">
        <v>3600</v>
      </c>
      <c r="J10" s="15">
        <v>3600</v>
      </c>
      <c r="K10" s="15"/>
      <c r="L10" s="15"/>
      <c r="M10" s="17"/>
      <c r="N10" s="18">
        <f t="shared" si="0"/>
        <v>3600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330100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77500</v>
      </c>
      <c r="H43" s="15"/>
      <c r="I43" s="34">
        <f>SUM(I9:I41)</f>
        <v>3600</v>
      </c>
      <c r="J43" s="34">
        <f>SUM(J6:J41)</f>
        <v>3600</v>
      </c>
      <c r="K43" s="34">
        <f>SUM(K6:K41)</f>
        <v>326500</v>
      </c>
      <c r="L43" s="34">
        <f>SUM(L6:L42)</f>
        <v>0</v>
      </c>
      <c r="M43" s="34">
        <f>SUM(M6:M42)</f>
        <v>0</v>
      </c>
      <c r="N43" s="34">
        <f>SUM(J43:M43)</f>
        <v>330100</v>
      </c>
    </row>
    <row r="44" spans="1:14">
      <c r="A44" s="1"/>
      <c r="B44" s="1"/>
      <c r="C44" s="1"/>
      <c r="D44" s="35"/>
      <c r="E44" s="1"/>
      <c r="F44" s="1"/>
      <c r="G44" s="1"/>
      <c r="H44" s="67" t="s">
        <v>22</v>
      </c>
      <c r="I44" s="36"/>
      <c r="J44" s="32"/>
      <c r="K44" s="68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68" t="s">
        <v>24</v>
      </c>
      <c r="F45" s="68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68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3600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3600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17" sqref="B17"/>
    </sheetView>
  </sheetViews>
  <sheetFormatPr baseColWidth="10" defaultRowHeight="15"/>
  <cols>
    <col min="1" max="1" width="6" style="4" customWidth="1"/>
    <col min="2" max="2" width="25.5703125" style="4" customWidth="1"/>
    <col min="3" max="3" width="30.5703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66"/>
      <c r="K3" s="168">
        <v>40640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6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137</v>
      </c>
      <c r="C6" s="12" t="s">
        <v>19</v>
      </c>
      <c r="D6" s="13">
        <v>40639</v>
      </c>
      <c r="E6" s="13">
        <v>40640</v>
      </c>
      <c r="F6" s="14">
        <v>37481</v>
      </c>
      <c r="G6" s="15">
        <v>56000</v>
      </c>
      <c r="H6" s="15"/>
      <c r="I6" s="16"/>
      <c r="J6" s="15"/>
      <c r="K6" s="15">
        <v>56000</v>
      </c>
      <c r="L6" s="15"/>
      <c r="M6" s="17"/>
      <c r="N6" s="18">
        <f t="shared" ref="N6:N41" si="0">SUM(G6+I6)</f>
        <v>56000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7"/>
      <c r="N7" s="18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7"/>
      <c r="N8" s="18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9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56000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0</v>
      </c>
      <c r="H43" s="15"/>
      <c r="I43" s="34">
        <f>SUM(I9:I41)</f>
        <v>0</v>
      </c>
      <c r="J43" s="34">
        <f>SUM(J6:J41)</f>
        <v>0</v>
      </c>
      <c r="K43" s="34">
        <f>SUM(K6:K41)</f>
        <v>56000</v>
      </c>
      <c r="L43" s="34">
        <f>SUM(L6:L42)</f>
        <v>0</v>
      </c>
      <c r="M43" s="34">
        <f>SUM(M6:M42)</f>
        <v>0</v>
      </c>
      <c r="N43" s="34">
        <f>SUM(J43:M43)</f>
        <v>56000</v>
      </c>
    </row>
    <row r="44" spans="1:14">
      <c r="A44" s="1"/>
      <c r="B44" s="1"/>
      <c r="C44" s="1"/>
      <c r="D44" s="35"/>
      <c r="E44" s="1"/>
      <c r="F44" s="1"/>
      <c r="G44" s="1"/>
      <c r="H44" s="65" t="s">
        <v>22</v>
      </c>
      <c r="I44" s="36"/>
      <c r="J44" s="32"/>
      <c r="K44" s="66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66" t="s">
        <v>24</v>
      </c>
      <c r="F45" s="66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66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" bottom="0.15748031496062992" header="0.31496062992125984" footer="0.31496062992125984"/>
  <pageSetup scale="70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11" sqref="B11"/>
    </sheetView>
  </sheetViews>
  <sheetFormatPr baseColWidth="10" defaultRowHeight="15"/>
  <cols>
    <col min="1" max="1" width="6" style="4" customWidth="1"/>
    <col min="2" max="2" width="25.5703125" style="4" customWidth="1"/>
    <col min="3" max="3" width="30.5703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126</v>
      </c>
      <c r="F3" s="8"/>
      <c r="G3" s="1"/>
      <c r="H3" s="1"/>
      <c r="I3" s="1"/>
      <c r="J3" s="64"/>
      <c r="K3" s="168">
        <v>40639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6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 t="s">
        <v>127</v>
      </c>
      <c r="B6" s="12" t="s">
        <v>128</v>
      </c>
      <c r="C6" s="12" t="s">
        <v>19</v>
      </c>
      <c r="D6" s="13">
        <v>40639</v>
      </c>
      <c r="E6" s="13">
        <v>40641</v>
      </c>
      <c r="F6" s="14">
        <v>37475</v>
      </c>
      <c r="G6" s="15">
        <v>66000</v>
      </c>
      <c r="H6" s="15"/>
      <c r="I6" s="16"/>
      <c r="J6" s="15"/>
      <c r="K6" s="15">
        <v>66000</v>
      </c>
      <c r="L6" s="15"/>
      <c r="M6" s="17"/>
      <c r="N6" s="18">
        <f t="shared" ref="N6:N41" si="0">SUM(G6+I6)</f>
        <v>66000</v>
      </c>
    </row>
    <row r="7" spans="1:14">
      <c r="A7" s="11" t="s">
        <v>129</v>
      </c>
      <c r="B7" s="12" t="s">
        <v>130</v>
      </c>
      <c r="C7" s="12" t="s">
        <v>19</v>
      </c>
      <c r="D7" s="13">
        <v>40639</v>
      </c>
      <c r="E7" s="13">
        <v>40640</v>
      </c>
      <c r="F7" s="14">
        <v>37476</v>
      </c>
      <c r="G7" s="15">
        <v>30000</v>
      </c>
      <c r="H7" s="15"/>
      <c r="I7" s="16"/>
      <c r="J7" s="15">
        <v>30000</v>
      </c>
      <c r="K7" s="15"/>
      <c r="L7" s="15"/>
      <c r="M7" s="17"/>
      <c r="N7" s="18">
        <f t="shared" si="0"/>
        <v>30000</v>
      </c>
    </row>
    <row r="8" spans="1:14">
      <c r="A8" s="11"/>
      <c r="B8" s="12" t="s">
        <v>125</v>
      </c>
      <c r="C8" s="12" t="s">
        <v>19</v>
      </c>
      <c r="D8" s="13"/>
      <c r="E8" s="13"/>
      <c r="F8" s="14">
        <v>347477</v>
      </c>
      <c r="G8" s="15"/>
      <c r="H8" s="15" t="s">
        <v>131</v>
      </c>
      <c r="I8" s="16">
        <v>50000</v>
      </c>
      <c r="J8" s="15">
        <v>50000</v>
      </c>
      <c r="K8" s="15"/>
      <c r="L8" s="15"/>
      <c r="M8" s="17"/>
      <c r="N8" s="18">
        <f t="shared" si="0"/>
        <v>50000</v>
      </c>
    </row>
    <row r="9" spans="1:14">
      <c r="A9" s="11" t="s">
        <v>132</v>
      </c>
      <c r="B9" s="12" t="s">
        <v>133</v>
      </c>
      <c r="C9" s="12" t="s">
        <v>19</v>
      </c>
      <c r="D9" s="13">
        <v>40639</v>
      </c>
      <c r="E9" s="13">
        <v>40641</v>
      </c>
      <c r="F9" s="14">
        <v>34748</v>
      </c>
      <c r="G9" s="15">
        <v>60000</v>
      </c>
      <c r="H9" s="15"/>
      <c r="I9" s="16"/>
      <c r="J9" s="15"/>
      <c r="K9" s="15">
        <v>60000</v>
      </c>
      <c r="L9" s="15"/>
      <c r="M9" s="17"/>
      <c r="N9" s="18">
        <f t="shared" si="0"/>
        <v>60000</v>
      </c>
    </row>
    <row r="10" spans="1:14">
      <c r="A10" s="11" t="s">
        <v>134</v>
      </c>
      <c r="B10" s="12" t="s">
        <v>135</v>
      </c>
      <c r="C10" s="19" t="s">
        <v>19</v>
      </c>
      <c r="D10" s="13">
        <v>40639</v>
      </c>
      <c r="E10" s="13">
        <v>40640</v>
      </c>
      <c r="F10" s="14">
        <v>34779</v>
      </c>
      <c r="G10" s="15">
        <v>30000</v>
      </c>
      <c r="H10" s="15"/>
      <c r="I10" s="16"/>
      <c r="J10" s="15"/>
      <c r="K10" s="15">
        <v>30000</v>
      </c>
      <c r="L10" s="15"/>
      <c r="M10" s="17"/>
      <c r="N10" s="18">
        <f t="shared" si="0"/>
        <v>30000</v>
      </c>
    </row>
    <row r="11" spans="1:14">
      <c r="A11" s="11"/>
      <c r="B11" s="12" t="s">
        <v>136</v>
      </c>
      <c r="C11" s="12"/>
      <c r="D11" s="13"/>
      <c r="E11" s="13"/>
      <c r="F11" s="14">
        <v>34780</v>
      </c>
      <c r="G11" s="15"/>
      <c r="H11" s="15" t="s">
        <v>20</v>
      </c>
      <c r="I11" s="16">
        <v>5400</v>
      </c>
      <c r="J11" s="15">
        <v>5400</v>
      </c>
      <c r="K11" s="15"/>
      <c r="L11" s="15"/>
      <c r="M11" s="17"/>
      <c r="N11" s="18">
        <f t="shared" si="0"/>
        <v>5400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241400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90000</v>
      </c>
      <c r="H43" s="15"/>
      <c r="I43" s="34">
        <f>SUM(I9:I41)</f>
        <v>5400</v>
      </c>
      <c r="J43" s="34">
        <f>SUM(J6:J41)</f>
        <v>85400</v>
      </c>
      <c r="K43" s="34">
        <f>SUM(K6:K41)</f>
        <v>156000</v>
      </c>
      <c r="L43" s="34">
        <f>SUM(L6:L42)</f>
        <v>0</v>
      </c>
      <c r="M43" s="34">
        <f>SUM(M6:M42)</f>
        <v>0</v>
      </c>
      <c r="N43" s="34">
        <f>SUM(J43:M43)</f>
        <v>241400</v>
      </c>
    </row>
    <row r="44" spans="1:14">
      <c r="A44" s="1"/>
      <c r="B44" s="1"/>
      <c r="C44" s="1"/>
      <c r="D44" s="35"/>
      <c r="E44" s="1"/>
      <c r="F44" s="1"/>
      <c r="G44" s="1"/>
      <c r="H44" s="63" t="s">
        <v>22</v>
      </c>
      <c r="I44" s="36"/>
      <c r="J44" s="32"/>
      <c r="K44" s="64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64" t="s">
        <v>24</v>
      </c>
      <c r="F45" s="64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64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110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55000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30400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85400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" bottom="0.15748031496062992" header="0.31496062992125984" footer="0.31496062992125984"/>
  <pageSetup scale="7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activeCell="C46" sqref="C46:F5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152"/>
      <c r="K3" s="168">
        <v>40661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5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371</v>
      </c>
      <c r="C6" s="12" t="s">
        <v>372</v>
      </c>
      <c r="D6" s="13">
        <v>40661</v>
      </c>
      <c r="E6" s="13">
        <v>40662</v>
      </c>
      <c r="F6" s="14">
        <v>37700</v>
      </c>
      <c r="G6" s="15">
        <v>17000</v>
      </c>
      <c r="H6" s="15"/>
      <c r="I6" s="16"/>
      <c r="J6" s="15">
        <v>17000</v>
      </c>
      <c r="K6" s="15"/>
      <c r="L6" s="15"/>
      <c r="M6" s="15"/>
      <c r="N6" s="18">
        <f t="shared" ref="N6:N41" si="0">SUM(G6+I6)</f>
        <v>17000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7"/>
      <c r="N7" s="18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7"/>
      <c r="N8" s="18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17000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17000</v>
      </c>
      <c r="H43" s="15"/>
      <c r="I43" s="34">
        <f>SUM(I9:I41)</f>
        <v>0</v>
      </c>
      <c r="J43" s="34">
        <f>SUM(J6:J41)</f>
        <v>17000</v>
      </c>
      <c r="K43" s="34">
        <f>SUM(K6:K41)</f>
        <v>0</v>
      </c>
      <c r="L43" s="34">
        <f>SUM(L6:L42)</f>
        <v>0</v>
      </c>
      <c r="M43" s="34">
        <f>SUM(M6:M42)</f>
        <v>0</v>
      </c>
      <c r="N43" s="34">
        <f>SUM(J43:M43)</f>
        <v>17000</v>
      </c>
    </row>
    <row r="44" spans="1:14">
      <c r="A44" s="1"/>
      <c r="B44" s="1"/>
      <c r="C44" s="1"/>
      <c r="D44" s="35"/>
      <c r="E44" s="1"/>
      <c r="F44" s="1"/>
      <c r="G44" s="1"/>
      <c r="H44" s="151" t="s">
        <v>22</v>
      </c>
      <c r="I44" s="36"/>
      <c r="J44" s="32"/>
      <c r="K44" s="152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52" t="s">
        <v>24</v>
      </c>
      <c r="F45" s="152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52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17000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17000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50"/>
  <sheetViews>
    <sheetView topLeftCell="C1" workbookViewId="0">
      <selection sqref="A1:N50"/>
    </sheetView>
  </sheetViews>
  <sheetFormatPr baseColWidth="10" defaultRowHeight="15"/>
  <cols>
    <col min="1" max="1" width="6" style="4" customWidth="1"/>
    <col min="2" max="2" width="25.5703125" style="4" customWidth="1"/>
    <col min="3" max="3" width="30.5703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62"/>
      <c r="K3" s="168">
        <v>40639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6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107</v>
      </c>
      <c r="C6" s="12" t="s">
        <v>19</v>
      </c>
      <c r="D6" s="13">
        <v>40638</v>
      </c>
      <c r="E6" s="13">
        <v>40639</v>
      </c>
      <c r="F6" s="14">
        <v>37461</v>
      </c>
      <c r="G6" s="15">
        <v>20000</v>
      </c>
      <c r="H6" s="15"/>
      <c r="I6" s="16"/>
      <c r="J6" s="15"/>
      <c r="K6" s="15">
        <v>20000</v>
      </c>
      <c r="L6" s="15"/>
      <c r="M6" s="17"/>
      <c r="N6" s="18">
        <f t="shared" ref="N6:N41" si="0">SUM(G6+I6)</f>
        <v>20000</v>
      </c>
    </row>
    <row r="7" spans="1:14">
      <c r="A7" s="11"/>
      <c r="B7" s="12" t="s">
        <v>108</v>
      </c>
      <c r="C7" s="12" t="s">
        <v>109</v>
      </c>
      <c r="D7" s="13">
        <v>40637</v>
      </c>
      <c r="E7" s="13">
        <v>40639</v>
      </c>
      <c r="F7" s="14">
        <v>37462</v>
      </c>
      <c r="G7" s="15">
        <v>42000</v>
      </c>
      <c r="H7" s="15"/>
      <c r="I7" s="16"/>
      <c r="J7" s="15">
        <v>42000</v>
      </c>
      <c r="K7" s="15"/>
      <c r="L7" s="15"/>
      <c r="M7" s="17"/>
      <c r="N7" s="18">
        <f t="shared" si="0"/>
        <v>42000</v>
      </c>
    </row>
    <row r="8" spans="1:14">
      <c r="A8" s="11"/>
      <c r="B8" s="12" t="s">
        <v>110</v>
      </c>
      <c r="C8" s="12" t="s">
        <v>111</v>
      </c>
      <c r="D8" s="13">
        <v>40613</v>
      </c>
      <c r="E8" s="13">
        <v>40615</v>
      </c>
      <c r="F8" s="14">
        <v>37463</v>
      </c>
      <c r="G8" s="15">
        <v>38000</v>
      </c>
      <c r="H8" s="15"/>
      <c r="I8" s="16"/>
      <c r="J8" s="15"/>
      <c r="K8" s="15"/>
      <c r="L8" s="15">
        <v>38000</v>
      </c>
      <c r="M8" s="17"/>
      <c r="N8" s="18">
        <f t="shared" si="0"/>
        <v>38000</v>
      </c>
    </row>
    <row r="9" spans="1:14">
      <c r="A9" s="11"/>
      <c r="B9" s="12" t="s">
        <v>112</v>
      </c>
      <c r="C9" s="12" t="s">
        <v>113</v>
      </c>
      <c r="D9" s="13">
        <v>40623</v>
      </c>
      <c r="E9" s="13">
        <v>40625</v>
      </c>
      <c r="F9" s="14">
        <v>37464</v>
      </c>
      <c r="G9" s="15">
        <v>50000</v>
      </c>
      <c r="H9" s="15"/>
      <c r="I9" s="16"/>
      <c r="J9" s="15"/>
      <c r="K9" s="15"/>
      <c r="L9" s="15">
        <v>50000</v>
      </c>
      <c r="M9" s="17"/>
      <c r="N9" s="18">
        <f t="shared" si="0"/>
        <v>50000</v>
      </c>
    </row>
    <row r="10" spans="1:14">
      <c r="A10" s="11"/>
      <c r="B10" s="12" t="s">
        <v>114</v>
      </c>
      <c r="C10" s="19" t="s">
        <v>115</v>
      </c>
      <c r="D10" s="13">
        <v>40622</v>
      </c>
      <c r="E10" s="13">
        <v>40624</v>
      </c>
      <c r="F10" s="14">
        <v>37465</v>
      </c>
      <c r="G10" s="15">
        <v>81000</v>
      </c>
      <c r="H10" s="15"/>
      <c r="I10" s="16"/>
      <c r="J10" s="15"/>
      <c r="K10" s="15"/>
      <c r="L10" s="15">
        <v>81000</v>
      </c>
      <c r="M10" s="17"/>
      <c r="N10" s="18">
        <f t="shared" si="0"/>
        <v>81000</v>
      </c>
    </row>
    <row r="11" spans="1:14">
      <c r="A11" s="11"/>
      <c r="B11" s="12" t="s">
        <v>116</v>
      </c>
      <c r="C11" s="12" t="s">
        <v>115</v>
      </c>
      <c r="D11" s="13">
        <v>40622</v>
      </c>
      <c r="E11" s="13">
        <v>40624</v>
      </c>
      <c r="F11" s="14">
        <v>37466</v>
      </c>
      <c r="G11" s="15">
        <v>73000</v>
      </c>
      <c r="H11" s="15"/>
      <c r="I11" s="16"/>
      <c r="J11" s="15"/>
      <c r="K11" s="15"/>
      <c r="L11" s="15">
        <v>73000</v>
      </c>
      <c r="M11" s="17"/>
      <c r="N11" s="18">
        <f t="shared" si="0"/>
        <v>73000</v>
      </c>
    </row>
    <row r="12" spans="1:14">
      <c r="A12" s="11"/>
      <c r="B12" s="12" t="s">
        <v>117</v>
      </c>
      <c r="C12" s="12" t="s">
        <v>115</v>
      </c>
      <c r="D12" s="13">
        <v>40625</v>
      </c>
      <c r="E12" s="13">
        <v>40627</v>
      </c>
      <c r="F12" s="14">
        <v>37467</v>
      </c>
      <c r="G12" s="15">
        <v>56000</v>
      </c>
      <c r="H12" s="15"/>
      <c r="I12" s="16"/>
      <c r="J12" s="15"/>
      <c r="K12" s="15"/>
      <c r="L12" s="15">
        <v>56000</v>
      </c>
      <c r="M12" s="17"/>
      <c r="N12" s="18">
        <f t="shared" si="0"/>
        <v>56000</v>
      </c>
    </row>
    <row r="13" spans="1:14">
      <c r="A13" s="11"/>
      <c r="B13" s="12" t="s">
        <v>118</v>
      </c>
      <c r="C13" s="12" t="s">
        <v>115</v>
      </c>
      <c r="D13" s="13">
        <v>40628</v>
      </c>
      <c r="E13" s="13" t="s">
        <v>119</v>
      </c>
      <c r="F13" s="14">
        <v>37468</v>
      </c>
      <c r="G13" s="15">
        <v>84000</v>
      </c>
      <c r="H13" s="15"/>
      <c r="I13" s="16"/>
      <c r="J13" s="15"/>
      <c r="K13" s="15"/>
      <c r="L13" s="15">
        <v>84000</v>
      </c>
      <c r="M13" s="17"/>
      <c r="N13" s="18">
        <f t="shared" si="0"/>
        <v>84000</v>
      </c>
    </row>
    <row r="14" spans="1:14">
      <c r="A14" s="11"/>
      <c r="B14" s="12" t="s">
        <v>112</v>
      </c>
      <c r="C14" s="12" t="s">
        <v>115</v>
      </c>
      <c r="D14" s="13">
        <v>40628</v>
      </c>
      <c r="E14" s="13">
        <v>40629</v>
      </c>
      <c r="F14" s="14">
        <v>37469</v>
      </c>
      <c r="G14" s="15">
        <v>60000</v>
      </c>
      <c r="H14" s="15"/>
      <c r="I14" s="16"/>
      <c r="J14" s="15"/>
      <c r="K14" s="15"/>
      <c r="L14" s="15">
        <v>60000</v>
      </c>
      <c r="M14" s="17"/>
      <c r="N14" s="18">
        <f t="shared" si="0"/>
        <v>60000</v>
      </c>
    </row>
    <row r="15" spans="1:14">
      <c r="A15" s="11"/>
      <c r="B15" s="12" t="s">
        <v>120</v>
      </c>
      <c r="C15" s="12" t="s">
        <v>115</v>
      </c>
      <c r="D15" s="13">
        <v>40629</v>
      </c>
      <c r="E15" s="13">
        <v>40631</v>
      </c>
      <c r="F15" s="14">
        <v>37470</v>
      </c>
      <c r="G15" s="15">
        <v>46000</v>
      </c>
      <c r="H15" s="15"/>
      <c r="I15" s="16"/>
      <c r="J15" s="15"/>
      <c r="K15" s="15"/>
      <c r="L15" s="15">
        <v>46000</v>
      </c>
      <c r="M15" s="17"/>
      <c r="N15" s="18">
        <f t="shared" si="0"/>
        <v>46000</v>
      </c>
    </row>
    <row r="16" spans="1:14">
      <c r="A16" s="11"/>
      <c r="B16" s="12" t="s">
        <v>121</v>
      </c>
      <c r="C16" s="12" t="s">
        <v>115</v>
      </c>
      <c r="D16" s="13">
        <v>40631</v>
      </c>
      <c r="E16" s="13">
        <v>40633</v>
      </c>
      <c r="F16" s="14">
        <v>37471</v>
      </c>
      <c r="G16" s="15">
        <v>56000</v>
      </c>
      <c r="H16" s="15"/>
      <c r="I16" s="16"/>
      <c r="J16" s="15"/>
      <c r="K16" s="15"/>
      <c r="L16" s="15">
        <v>56000</v>
      </c>
      <c r="M16" s="17"/>
      <c r="N16" s="18">
        <f t="shared" si="0"/>
        <v>56000</v>
      </c>
    </row>
    <row r="17" spans="1:14">
      <c r="A17" s="11"/>
      <c r="B17" s="12" t="s">
        <v>122</v>
      </c>
      <c r="C17" s="12" t="s">
        <v>115</v>
      </c>
      <c r="D17" s="13">
        <v>40633</v>
      </c>
      <c r="E17" s="13">
        <v>40636</v>
      </c>
      <c r="F17" s="14">
        <v>37472</v>
      </c>
      <c r="G17" s="15">
        <v>96000</v>
      </c>
      <c r="H17" s="15"/>
      <c r="I17" s="16"/>
      <c r="J17" s="15"/>
      <c r="K17" s="15"/>
      <c r="L17" s="15">
        <v>96000</v>
      </c>
      <c r="M17" s="17"/>
      <c r="N17" s="18">
        <f t="shared" si="0"/>
        <v>96000</v>
      </c>
    </row>
    <row r="18" spans="1:14">
      <c r="A18" s="11"/>
      <c r="B18" s="12" t="s">
        <v>123</v>
      </c>
      <c r="C18" s="12" t="s">
        <v>124</v>
      </c>
      <c r="D18" s="13">
        <v>40585</v>
      </c>
      <c r="E18" s="13">
        <v>40586</v>
      </c>
      <c r="F18" s="14">
        <v>37473</v>
      </c>
      <c r="G18" s="15">
        <v>24500</v>
      </c>
      <c r="H18" s="15"/>
      <c r="I18" s="16"/>
      <c r="J18" s="15"/>
      <c r="K18" s="15"/>
      <c r="L18" s="15"/>
      <c r="M18" s="17">
        <v>24500</v>
      </c>
      <c r="N18" s="18">
        <f t="shared" si="0"/>
        <v>24500</v>
      </c>
    </row>
    <row r="19" spans="1:14">
      <c r="A19" s="11"/>
      <c r="B19" s="12" t="s">
        <v>125</v>
      </c>
      <c r="C19" s="12" t="s">
        <v>19</v>
      </c>
      <c r="D19" s="13">
        <v>40639</v>
      </c>
      <c r="E19" s="13">
        <v>40641</v>
      </c>
      <c r="F19" s="14">
        <v>37474</v>
      </c>
      <c r="G19" s="15">
        <v>80000</v>
      </c>
      <c r="H19" s="15"/>
      <c r="I19" s="16"/>
      <c r="J19" s="15"/>
      <c r="K19" s="15">
        <v>80000</v>
      </c>
      <c r="L19" s="15"/>
      <c r="M19" s="17"/>
      <c r="N19" s="18">
        <f t="shared" si="0"/>
        <v>80000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806500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706500</v>
      </c>
      <c r="H43" s="15"/>
      <c r="I43" s="34">
        <f>SUM(I9:I41)</f>
        <v>0</v>
      </c>
      <c r="J43" s="34">
        <f>SUM(J6:J41)</f>
        <v>42000</v>
      </c>
      <c r="K43" s="34">
        <f>SUM(K6:K41)</f>
        <v>100000</v>
      </c>
      <c r="L43" s="34">
        <f>SUM(L6:L42)</f>
        <v>640000</v>
      </c>
      <c r="M43" s="34">
        <f>SUM(M6:M42)</f>
        <v>24500</v>
      </c>
      <c r="N43" s="34">
        <f>SUM(J43:M43)</f>
        <v>806500</v>
      </c>
    </row>
    <row r="44" spans="1:14">
      <c r="A44" s="1"/>
      <c r="B44" s="1"/>
      <c r="C44" s="1"/>
      <c r="D44" s="35"/>
      <c r="E44" s="1"/>
      <c r="F44" s="1"/>
      <c r="G44" s="1"/>
      <c r="H44" s="61" t="s">
        <v>22</v>
      </c>
      <c r="I44" s="36"/>
      <c r="J44" s="32"/>
      <c r="K44" s="62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62" t="s">
        <v>24</v>
      </c>
      <c r="F45" s="62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62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42000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42000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" bottom="0.15748031496062992" header="0.31496062992125984" footer="0.31496062992125984"/>
  <pageSetup scale="70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26" sqref="B26"/>
    </sheetView>
  </sheetViews>
  <sheetFormatPr baseColWidth="10" defaultRowHeight="15"/>
  <cols>
    <col min="1" max="1" width="6" style="4" customWidth="1"/>
    <col min="2" max="2" width="25.5703125" style="4" customWidth="1"/>
    <col min="3" max="3" width="29.42578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60"/>
      <c r="K3" s="168">
        <v>40638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6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92</v>
      </c>
      <c r="C6" s="12" t="s">
        <v>93</v>
      </c>
      <c r="D6" s="13">
        <v>40638</v>
      </c>
      <c r="E6" s="13">
        <v>40639</v>
      </c>
      <c r="F6" s="14">
        <v>37451</v>
      </c>
      <c r="G6" s="15">
        <v>30000</v>
      </c>
      <c r="H6" s="15"/>
      <c r="I6" s="16"/>
      <c r="J6" s="15"/>
      <c r="K6" s="15"/>
      <c r="L6" s="15"/>
      <c r="M6" s="17">
        <v>30000</v>
      </c>
      <c r="N6" s="18">
        <f t="shared" ref="N6:N41" si="0">SUM(G6+I6)</f>
        <v>30000</v>
      </c>
    </row>
    <row r="7" spans="1:14">
      <c r="A7" s="11"/>
      <c r="B7" s="12" t="s">
        <v>94</v>
      </c>
      <c r="C7" s="12" t="s">
        <v>96</v>
      </c>
      <c r="D7" s="13">
        <v>40615</v>
      </c>
      <c r="E7" s="13">
        <v>40616</v>
      </c>
      <c r="F7" s="14">
        <v>37452</v>
      </c>
      <c r="G7" s="15">
        <v>30000</v>
      </c>
      <c r="H7" s="15"/>
      <c r="I7" s="16"/>
      <c r="J7" s="15">
        <v>30000</v>
      </c>
      <c r="K7" s="15"/>
      <c r="L7" s="15"/>
      <c r="M7" s="17"/>
      <c r="N7" s="18">
        <f t="shared" si="0"/>
        <v>30000</v>
      </c>
    </row>
    <row r="8" spans="1:14">
      <c r="A8" s="11"/>
      <c r="B8" s="12" t="s">
        <v>95</v>
      </c>
      <c r="C8" s="12" t="s">
        <v>97</v>
      </c>
      <c r="D8" s="13">
        <v>40627</v>
      </c>
      <c r="E8" s="13">
        <v>40629</v>
      </c>
      <c r="F8" s="14">
        <v>37453</v>
      </c>
      <c r="G8" s="15">
        <v>196000</v>
      </c>
      <c r="H8" s="15"/>
      <c r="I8" s="16"/>
      <c r="J8" s="15"/>
      <c r="K8" s="15"/>
      <c r="L8" s="15"/>
      <c r="M8" s="17">
        <v>196000</v>
      </c>
      <c r="N8" s="18">
        <f t="shared" si="0"/>
        <v>196000</v>
      </c>
    </row>
    <row r="9" spans="1:14">
      <c r="A9" s="11"/>
      <c r="B9" s="12" t="s">
        <v>92</v>
      </c>
      <c r="C9" s="12"/>
      <c r="D9" s="13"/>
      <c r="E9" s="13"/>
      <c r="F9" s="14">
        <v>37454</v>
      </c>
      <c r="G9" s="15"/>
      <c r="H9" s="15" t="s">
        <v>98</v>
      </c>
      <c r="I9" s="16">
        <v>25000</v>
      </c>
      <c r="J9" s="15">
        <v>25000</v>
      </c>
      <c r="K9" s="15"/>
      <c r="L9" s="15"/>
      <c r="M9" s="17"/>
      <c r="N9" s="18">
        <f t="shared" si="0"/>
        <v>25000</v>
      </c>
    </row>
    <row r="10" spans="1:14">
      <c r="A10" s="11"/>
      <c r="B10" s="12" t="s">
        <v>99</v>
      </c>
      <c r="C10" s="19" t="s">
        <v>100</v>
      </c>
      <c r="D10" s="13">
        <v>40605</v>
      </c>
      <c r="E10" s="13">
        <v>40606</v>
      </c>
      <c r="F10" s="14">
        <v>37455</v>
      </c>
      <c r="G10" s="15">
        <v>28000</v>
      </c>
      <c r="H10" s="15"/>
      <c r="I10" s="16"/>
      <c r="J10" s="15"/>
      <c r="K10" s="15"/>
      <c r="L10" s="15"/>
      <c r="M10" s="17">
        <v>28000</v>
      </c>
      <c r="N10" s="18">
        <f t="shared" si="0"/>
        <v>28000</v>
      </c>
    </row>
    <row r="11" spans="1:14">
      <c r="A11" s="11"/>
      <c r="B11" s="12" t="s">
        <v>101</v>
      </c>
      <c r="C11" s="12" t="s">
        <v>102</v>
      </c>
      <c r="D11" s="13">
        <v>40638</v>
      </c>
      <c r="E11" s="13">
        <v>40639</v>
      </c>
      <c r="F11" s="14">
        <v>37456</v>
      </c>
      <c r="G11" s="15">
        <v>17699</v>
      </c>
      <c r="H11" s="15"/>
      <c r="I11" s="16"/>
      <c r="J11" s="15">
        <v>17699</v>
      </c>
      <c r="K11" s="15"/>
      <c r="L11" s="15"/>
      <c r="M11" s="17"/>
      <c r="N11" s="18">
        <f t="shared" si="0"/>
        <v>17699</v>
      </c>
    </row>
    <row r="12" spans="1:14">
      <c r="A12" s="11"/>
      <c r="B12" s="12" t="s">
        <v>103</v>
      </c>
      <c r="C12" s="12" t="s">
        <v>100</v>
      </c>
      <c r="D12" s="13">
        <v>40617</v>
      </c>
      <c r="E12" s="13">
        <v>40618</v>
      </c>
      <c r="F12" s="14">
        <v>37457</v>
      </c>
      <c r="G12" s="15">
        <v>28000</v>
      </c>
      <c r="H12" s="15"/>
      <c r="I12" s="16"/>
      <c r="J12" s="15"/>
      <c r="K12" s="15"/>
      <c r="L12" s="15"/>
      <c r="M12" s="17">
        <v>28000</v>
      </c>
      <c r="N12" s="18">
        <f t="shared" si="0"/>
        <v>28000</v>
      </c>
    </row>
    <row r="13" spans="1:14">
      <c r="A13" s="11"/>
      <c r="B13" s="12" t="s">
        <v>104</v>
      </c>
      <c r="C13" s="12" t="s">
        <v>100</v>
      </c>
      <c r="D13" s="13">
        <v>40628</v>
      </c>
      <c r="E13" s="13">
        <v>40629</v>
      </c>
      <c r="F13" s="14">
        <v>37458</v>
      </c>
      <c r="G13" s="15">
        <v>28000</v>
      </c>
      <c r="H13" s="15"/>
      <c r="I13" s="16"/>
      <c r="J13" s="15"/>
      <c r="K13" s="15"/>
      <c r="L13" s="15"/>
      <c r="M13" s="17">
        <v>28000</v>
      </c>
      <c r="N13" s="18">
        <f t="shared" si="0"/>
        <v>28000</v>
      </c>
    </row>
    <row r="14" spans="1:14">
      <c r="A14" s="11"/>
      <c r="B14" s="12" t="s">
        <v>105</v>
      </c>
      <c r="C14" s="12" t="s">
        <v>106</v>
      </c>
      <c r="D14" s="13">
        <v>40638</v>
      </c>
      <c r="E14" s="13">
        <v>40639</v>
      </c>
      <c r="F14" s="14">
        <v>37459</v>
      </c>
      <c r="G14" s="15">
        <v>27000</v>
      </c>
      <c r="H14" s="15"/>
      <c r="I14" s="16"/>
      <c r="J14" s="15">
        <v>27000</v>
      </c>
      <c r="K14" s="15"/>
      <c r="L14" s="15"/>
      <c r="M14" s="17"/>
      <c r="N14" s="18">
        <f t="shared" si="0"/>
        <v>27000</v>
      </c>
    </row>
    <row r="15" spans="1:14">
      <c r="A15" s="11"/>
      <c r="B15" s="12" t="s">
        <v>73</v>
      </c>
      <c r="C15" s="12"/>
      <c r="D15" s="13"/>
      <c r="E15" s="13"/>
      <c r="F15" s="14">
        <v>37460</v>
      </c>
      <c r="G15" s="15"/>
      <c r="H15" s="15" t="s">
        <v>20</v>
      </c>
      <c r="I15" s="16">
        <v>6300</v>
      </c>
      <c r="J15" s="15">
        <v>6300</v>
      </c>
      <c r="K15" s="15"/>
      <c r="L15" s="15"/>
      <c r="M15" s="17"/>
      <c r="N15" s="18">
        <f t="shared" si="0"/>
        <v>6300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415999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128699</v>
      </c>
      <c r="H43" s="15"/>
      <c r="I43" s="34">
        <f>SUM(I9:I41)</f>
        <v>31300</v>
      </c>
      <c r="J43" s="34">
        <f>SUM(J6:J41)</f>
        <v>105999</v>
      </c>
      <c r="K43" s="34">
        <f>SUM(K6:K41)</f>
        <v>0</v>
      </c>
      <c r="L43" s="34">
        <f>SUM(L6:L42)</f>
        <v>0</v>
      </c>
      <c r="M43" s="34">
        <f>SUM(M6:M42)</f>
        <v>310000</v>
      </c>
      <c r="N43" s="34">
        <f>SUM(J43:M43)</f>
        <v>415999</v>
      </c>
    </row>
    <row r="44" spans="1:14">
      <c r="A44" s="1"/>
      <c r="B44" s="1"/>
      <c r="C44" s="1"/>
      <c r="D44" s="35"/>
      <c r="E44" s="1"/>
      <c r="F44" s="1"/>
      <c r="G44" s="1"/>
      <c r="H44" s="59" t="s">
        <v>22</v>
      </c>
      <c r="I44" s="36"/>
      <c r="J44" s="32"/>
      <c r="K44" s="60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60" t="s">
        <v>24</v>
      </c>
      <c r="F45" s="60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60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70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35000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71000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106000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" bottom="0.15748031496062992" header="0.31496062992125984" footer="0.31496062992125984"/>
  <pageSetup scale="75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C53" sqref="C53"/>
    </sheetView>
  </sheetViews>
  <sheetFormatPr baseColWidth="10" defaultRowHeight="15"/>
  <cols>
    <col min="1" max="1" width="6" style="4" customWidth="1"/>
    <col min="2" max="2" width="25.5703125" style="4" customWidth="1"/>
    <col min="3" max="3" width="29.42578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88</v>
      </c>
      <c r="F3" s="8"/>
      <c r="G3" s="1"/>
      <c r="H3" s="1"/>
      <c r="I3" s="1"/>
      <c r="J3" s="58"/>
      <c r="K3" s="168">
        <v>40638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5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89</v>
      </c>
      <c r="C6" s="12" t="s">
        <v>19</v>
      </c>
      <c r="D6" s="13">
        <v>40637</v>
      </c>
      <c r="E6" s="13">
        <v>40638</v>
      </c>
      <c r="F6" s="14">
        <v>37449</v>
      </c>
      <c r="G6" s="15">
        <v>30000</v>
      </c>
      <c r="H6" s="15"/>
      <c r="I6" s="16"/>
      <c r="J6" s="15">
        <v>30000</v>
      </c>
      <c r="K6" s="15"/>
      <c r="L6" s="15"/>
      <c r="M6" s="17"/>
      <c r="N6" s="18">
        <f t="shared" ref="N6:N41" si="0">SUM(G6+I6)</f>
        <v>30000</v>
      </c>
    </row>
    <row r="7" spans="1:14">
      <c r="A7" s="11"/>
      <c r="B7" s="12" t="s">
        <v>90</v>
      </c>
      <c r="C7" s="12" t="s">
        <v>91</v>
      </c>
      <c r="D7" s="13">
        <v>40638</v>
      </c>
      <c r="E7" s="13">
        <v>40639</v>
      </c>
      <c r="F7" s="14">
        <v>37450</v>
      </c>
      <c r="G7" s="15">
        <v>21000</v>
      </c>
      <c r="H7" s="15"/>
      <c r="I7" s="16"/>
      <c r="J7" s="15"/>
      <c r="K7" s="15">
        <v>21000</v>
      </c>
      <c r="L7" s="15"/>
      <c r="M7" s="17"/>
      <c r="N7" s="18">
        <f t="shared" si="0"/>
        <v>21000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7"/>
      <c r="N8" s="18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9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51000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0</v>
      </c>
      <c r="H43" s="15"/>
      <c r="I43" s="34">
        <f>SUM(I9:I41)</f>
        <v>0</v>
      </c>
      <c r="J43" s="34">
        <f>SUM(J6:J41)</f>
        <v>30000</v>
      </c>
      <c r="K43" s="34">
        <f>SUM(K6:K41)</f>
        <v>21000</v>
      </c>
      <c r="L43" s="34">
        <f>SUM(L6:L42)</f>
        <v>0</v>
      </c>
      <c r="M43" s="34">
        <f>SUM(M6:M42)</f>
        <v>0</v>
      </c>
      <c r="N43" s="34">
        <f>SUM(J43:M43)</f>
        <v>51000</v>
      </c>
    </row>
    <row r="44" spans="1:14">
      <c r="A44" s="1"/>
      <c r="B44" s="1"/>
      <c r="C44" s="1"/>
      <c r="D44" s="35"/>
      <c r="E44" s="1"/>
      <c r="F44" s="1"/>
      <c r="G44" s="1"/>
      <c r="H44" s="57" t="s">
        <v>22</v>
      </c>
      <c r="I44" s="36"/>
      <c r="J44" s="32"/>
      <c r="K44" s="58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58" t="s">
        <v>24</v>
      </c>
      <c r="F45" s="58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58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/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30000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30000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" bottom="0.15748031496062992" header="0.31496062992125984" footer="0.31496062992125984"/>
  <pageSetup scale="75" orientation="landscape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C46" sqref="C46:F50"/>
    </sheetView>
  </sheetViews>
  <sheetFormatPr baseColWidth="10" defaultRowHeight="15"/>
  <cols>
    <col min="1" max="1" width="6" style="4" customWidth="1"/>
    <col min="2" max="2" width="25.5703125" style="4" customWidth="1"/>
    <col min="3" max="3" width="29.42578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85</v>
      </c>
      <c r="F3" s="8"/>
      <c r="G3" s="1"/>
      <c r="H3" s="1"/>
      <c r="I3" s="1"/>
      <c r="J3" s="56"/>
      <c r="K3" s="168">
        <v>40637</v>
      </c>
      <c r="L3" s="168"/>
      <c r="M3" s="168"/>
      <c r="N3" s="7" t="s">
        <v>86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5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81</v>
      </c>
      <c r="C6" s="12" t="s">
        <v>82</v>
      </c>
      <c r="D6" s="13">
        <v>40637</v>
      </c>
      <c r="E6" s="13">
        <v>40638</v>
      </c>
      <c r="F6" s="14">
        <v>37443</v>
      </c>
      <c r="G6" s="15">
        <v>17000</v>
      </c>
      <c r="H6" s="15"/>
      <c r="I6" s="16"/>
      <c r="J6" s="15">
        <v>17000</v>
      </c>
      <c r="K6" s="15"/>
      <c r="L6" s="15"/>
      <c r="M6" s="17"/>
      <c r="N6" s="18">
        <f t="shared" ref="N6:N41" si="0">SUM(G6+I6)</f>
        <v>17000</v>
      </c>
    </row>
    <row r="7" spans="1:14">
      <c r="A7" s="11"/>
      <c r="B7" s="12" t="s">
        <v>83</v>
      </c>
      <c r="C7" s="12" t="s">
        <v>19</v>
      </c>
      <c r="D7" s="13">
        <v>40637</v>
      </c>
      <c r="E7" s="13">
        <v>40639</v>
      </c>
      <c r="F7" s="14">
        <v>37444</v>
      </c>
      <c r="G7" s="15">
        <v>80000</v>
      </c>
      <c r="H7" s="15"/>
      <c r="I7" s="16"/>
      <c r="J7" s="15">
        <v>80000</v>
      </c>
      <c r="K7" s="15"/>
      <c r="L7" s="15"/>
      <c r="M7" s="17"/>
      <c r="N7" s="18">
        <f t="shared" si="0"/>
        <v>80000</v>
      </c>
    </row>
    <row r="8" spans="1:14">
      <c r="A8" s="11"/>
      <c r="B8" s="12" t="s">
        <v>84</v>
      </c>
      <c r="C8" s="12" t="s">
        <v>19</v>
      </c>
      <c r="D8" s="13">
        <v>40637</v>
      </c>
      <c r="E8" s="13">
        <v>40639</v>
      </c>
      <c r="F8" s="14">
        <v>37445</v>
      </c>
      <c r="G8" s="15">
        <v>60000</v>
      </c>
      <c r="H8" s="15"/>
      <c r="I8" s="16"/>
      <c r="J8" s="15"/>
      <c r="K8" s="15">
        <v>60000</v>
      </c>
      <c r="L8" s="15"/>
      <c r="M8" s="17"/>
      <c r="N8" s="18">
        <f t="shared" si="0"/>
        <v>60000</v>
      </c>
    </row>
    <row r="9" spans="1:14">
      <c r="A9" s="11"/>
      <c r="B9" s="12" t="s">
        <v>73</v>
      </c>
      <c r="C9" s="12"/>
      <c r="D9" s="13"/>
      <c r="E9" s="13"/>
      <c r="F9" s="14">
        <v>37446</v>
      </c>
      <c r="G9" s="15"/>
      <c r="H9" s="15" t="s">
        <v>20</v>
      </c>
      <c r="I9" s="16">
        <v>4300</v>
      </c>
      <c r="J9" s="15">
        <v>4300</v>
      </c>
      <c r="K9" s="15"/>
      <c r="L9" s="15"/>
      <c r="M9" s="17"/>
      <c r="N9" s="18">
        <f t="shared" si="0"/>
        <v>4300</v>
      </c>
    </row>
    <row r="10" spans="1:14">
      <c r="A10" s="11"/>
      <c r="B10" s="12" t="s">
        <v>87</v>
      </c>
      <c r="C10" s="19" t="s">
        <v>19</v>
      </c>
      <c r="D10" s="13">
        <v>40637</v>
      </c>
      <c r="E10" s="13">
        <v>40638</v>
      </c>
      <c r="F10" s="14">
        <v>37447</v>
      </c>
      <c r="G10" s="15">
        <v>30000</v>
      </c>
      <c r="H10" s="15"/>
      <c r="I10" s="16"/>
      <c r="J10" s="15"/>
      <c r="K10" s="15">
        <v>30000</v>
      </c>
      <c r="L10" s="15"/>
      <c r="M10" s="17"/>
      <c r="N10" s="18">
        <f t="shared" si="0"/>
        <v>30000</v>
      </c>
    </row>
    <row r="11" spans="1:14">
      <c r="A11" s="11"/>
      <c r="B11" s="12" t="s">
        <v>77</v>
      </c>
      <c r="C11" s="12"/>
      <c r="D11" s="13"/>
      <c r="E11" s="13"/>
      <c r="F11" s="14">
        <v>37448</v>
      </c>
      <c r="G11" s="15"/>
      <c r="H11" s="15" t="s">
        <v>20</v>
      </c>
      <c r="I11" s="16">
        <v>2200</v>
      </c>
      <c r="J11" s="15">
        <v>2200</v>
      </c>
      <c r="K11" s="15"/>
      <c r="L11" s="15"/>
      <c r="M11" s="17"/>
      <c r="N11" s="18">
        <f t="shared" si="0"/>
        <v>2200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193500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30000</v>
      </c>
      <c r="H43" s="15"/>
      <c r="I43" s="34">
        <f>SUM(I9:I41)</f>
        <v>6500</v>
      </c>
      <c r="J43" s="34">
        <f>SUM(J6:J41)</f>
        <v>103500</v>
      </c>
      <c r="K43" s="34">
        <f>SUM(K6:K41)</f>
        <v>90000</v>
      </c>
      <c r="L43" s="34">
        <f>SUM(L6:L42)</f>
        <v>0</v>
      </c>
      <c r="M43" s="34">
        <f>SUM(M6:M42)</f>
        <v>0</v>
      </c>
      <c r="N43" s="34">
        <f>SUM(J43:M43)</f>
        <v>193500</v>
      </c>
    </row>
    <row r="44" spans="1:14">
      <c r="A44" s="1"/>
      <c r="B44" s="1"/>
      <c r="C44" s="1"/>
      <c r="D44" s="35"/>
      <c r="E44" s="1"/>
      <c r="F44" s="1"/>
      <c r="G44" s="1"/>
      <c r="H44" s="55" t="s">
        <v>22</v>
      </c>
      <c r="I44" s="36"/>
      <c r="J44" s="32"/>
      <c r="K44" s="56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56" t="s">
        <v>24</v>
      </c>
      <c r="F45" s="56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56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160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80000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23500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103500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" bottom="0.15748031496062992" header="0.31496062992125984" footer="0.31496062992125984"/>
  <pageSetup scale="75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C14" sqref="C14"/>
    </sheetView>
  </sheetViews>
  <sheetFormatPr baseColWidth="10" defaultRowHeight="15"/>
  <cols>
    <col min="1" max="1" width="6" style="4" customWidth="1"/>
    <col min="2" max="2" width="25.5703125" style="4" customWidth="1"/>
    <col min="3" max="3" width="29.42578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54"/>
      <c r="K3" s="168">
        <v>40636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5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78</v>
      </c>
      <c r="C6" s="12" t="s">
        <v>19</v>
      </c>
      <c r="D6" s="13">
        <v>40636</v>
      </c>
      <c r="E6" s="13">
        <v>40637</v>
      </c>
      <c r="F6" s="14">
        <v>37440</v>
      </c>
      <c r="G6" s="15">
        <v>34500</v>
      </c>
      <c r="H6" s="15"/>
      <c r="I6" s="16"/>
      <c r="J6" s="15">
        <v>34500</v>
      </c>
      <c r="K6" s="15"/>
      <c r="L6" s="15"/>
      <c r="M6" s="17"/>
      <c r="N6" s="18">
        <f t="shared" ref="N6:N41" si="0">SUM(G6+I6)</f>
        <v>34500</v>
      </c>
    </row>
    <row r="7" spans="1:14">
      <c r="A7" s="11"/>
      <c r="B7" s="12" t="s">
        <v>79</v>
      </c>
      <c r="C7" s="12" t="s">
        <v>80</v>
      </c>
      <c r="D7" s="13">
        <v>40636</v>
      </c>
      <c r="E7" s="13">
        <v>40638</v>
      </c>
      <c r="F7" s="14">
        <v>37441</v>
      </c>
      <c r="G7" s="15">
        <v>66000</v>
      </c>
      <c r="H7" s="15"/>
      <c r="I7" s="16"/>
      <c r="J7" s="15"/>
      <c r="K7" s="15">
        <v>66000</v>
      </c>
      <c r="L7" s="15"/>
      <c r="M7" s="17"/>
      <c r="N7" s="18">
        <f t="shared" si="0"/>
        <v>66000</v>
      </c>
    </row>
    <row r="8" spans="1:14">
      <c r="A8" s="11"/>
      <c r="B8" s="12" t="s">
        <v>73</v>
      </c>
      <c r="C8" s="12"/>
      <c r="D8" s="13"/>
      <c r="E8" s="13"/>
      <c r="F8" s="14">
        <v>37442</v>
      </c>
      <c r="G8" s="15"/>
      <c r="H8" s="15" t="s">
        <v>20</v>
      </c>
      <c r="I8" s="16">
        <v>600</v>
      </c>
      <c r="J8" s="15">
        <v>600</v>
      </c>
      <c r="K8" s="15"/>
      <c r="L8" s="15"/>
      <c r="M8" s="17"/>
      <c r="N8" s="18">
        <f t="shared" si="0"/>
        <v>600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9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101100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0</v>
      </c>
      <c r="H43" s="15"/>
      <c r="I43" s="34">
        <f>SUM(I9:I41)</f>
        <v>0</v>
      </c>
      <c r="J43" s="34">
        <f>SUM(J6:J41)</f>
        <v>35100</v>
      </c>
      <c r="K43" s="34">
        <f>SUM(K6:K41)</f>
        <v>66000</v>
      </c>
      <c r="L43" s="34">
        <f>SUM(L6:L42)</f>
        <v>0</v>
      </c>
      <c r="M43" s="34">
        <f>SUM(M6:M42)</f>
        <v>0</v>
      </c>
      <c r="N43" s="34">
        <f>SUM(J43:M43)</f>
        <v>101100</v>
      </c>
    </row>
    <row r="44" spans="1:14">
      <c r="A44" s="1"/>
      <c r="B44" s="1"/>
      <c r="C44" s="1"/>
      <c r="D44" s="35"/>
      <c r="E44" s="1"/>
      <c r="F44" s="1"/>
      <c r="G44" s="1"/>
      <c r="H44" s="53" t="s">
        <v>22</v>
      </c>
      <c r="I44" s="36"/>
      <c r="J44" s="32"/>
      <c r="K44" s="54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54" t="s">
        <v>24</v>
      </c>
      <c r="F45" s="54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54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35100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35100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" bottom="0.15748031496062992" header="0.31496062992125984" footer="0.31496062992125984"/>
  <pageSetup scale="75" orientation="landscape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C14" sqref="C14"/>
    </sheetView>
  </sheetViews>
  <sheetFormatPr baseColWidth="10" defaultRowHeight="15"/>
  <cols>
    <col min="1" max="1" width="6" style="4" customWidth="1"/>
    <col min="2" max="2" width="25.5703125" style="4" customWidth="1"/>
    <col min="3" max="3" width="29.42578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5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51"/>
      <c r="K3" s="168">
        <v>40636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5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75</v>
      </c>
      <c r="C6" s="12" t="s">
        <v>76</v>
      </c>
      <c r="D6" s="13">
        <v>40634</v>
      </c>
      <c r="E6" s="13">
        <v>40636</v>
      </c>
      <c r="F6" s="14">
        <v>37438</v>
      </c>
      <c r="G6" s="15">
        <v>60000</v>
      </c>
      <c r="H6" s="15"/>
      <c r="I6" s="16"/>
      <c r="J6" s="15"/>
      <c r="K6" s="15">
        <v>60000</v>
      </c>
      <c r="L6" s="15"/>
      <c r="M6" s="17"/>
      <c r="N6" s="18">
        <f t="shared" ref="N6:N41" si="0">SUM(G6+I6)</f>
        <v>60000</v>
      </c>
    </row>
    <row r="7" spans="1:14">
      <c r="A7" s="11"/>
      <c r="B7" s="12" t="s">
        <v>77</v>
      </c>
      <c r="C7" s="12"/>
      <c r="D7" s="13"/>
      <c r="E7" s="13"/>
      <c r="F7" s="14">
        <v>37439</v>
      </c>
      <c r="G7" s="15"/>
      <c r="H7" s="15" t="s">
        <v>20</v>
      </c>
      <c r="I7" s="16">
        <v>2200</v>
      </c>
      <c r="J7" s="15">
        <v>2200</v>
      </c>
      <c r="K7" s="15"/>
      <c r="L7" s="15"/>
      <c r="M7" s="17"/>
      <c r="N7" s="18">
        <f t="shared" si="0"/>
        <v>2200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7"/>
      <c r="N8" s="18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9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62200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0</v>
      </c>
      <c r="H43" s="15"/>
      <c r="I43" s="34">
        <f>SUM(I9:I41)</f>
        <v>0</v>
      </c>
      <c r="J43" s="34">
        <f>SUM(J6:J41)</f>
        <v>2200</v>
      </c>
      <c r="K43" s="34">
        <f>SUM(K6:K41)</f>
        <v>60000</v>
      </c>
      <c r="L43" s="34">
        <f>SUM(L6:L42)</f>
        <v>0</v>
      </c>
      <c r="M43" s="34">
        <f>SUM(M6:M42)</f>
        <v>0</v>
      </c>
      <c r="N43" s="34">
        <f>SUM(J43:M43)</f>
        <v>62200</v>
      </c>
    </row>
    <row r="44" spans="1:14">
      <c r="A44" s="1"/>
      <c r="B44" s="1"/>
      <c r="C44" s="1"/>
      <c r="D44" s="35"/>
      <c r="E44" s="1"/>
      <c r="F44" s="1"/>
      <c r="G44" s="1"/>
      <c r="H44" s="52" t="s">
        <v>22</v>
      </c>
      <c r="I44" s="36"/>
      <c r="J44" s="32"/>
      <c r="K44" s="51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51" t="s">
        <v>24</v>
      </c>
      <c r="F45" s="51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51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/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2200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2200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" bottom="0.15748031496062992" header="0.31496062992125984" footer="0.31496062992125984"/>
  <pageSetup scale="75" orientation="landscape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C46" sqref="C46:F50"/>
    </sheetView>
  </sheetViews>
  <sheetFormatPr baseColWidth="10" defaultRowHeight="15"/>
  <cols>
    <col min="1" max="1" width="6" style="4" customWidth="1"/>
    <col min="2" max="2" width="25.5703125" style="4" customWidth="1"/>
    <col min="3" max="3" width="29.42578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49"/>
      <c r="K3" s="168">
        <v>40635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4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71</v>
      </c>
      <c r="C6" s="12" t="s">
        <v>19</v>
      </c>
      <c r="D6" s="13">
        <v>40635</v>
      </c>
      <c r="E6" s="13">
        <v>40636</v>
      </c>
      <c r="F6" s="14">
        <v>37474</v>
      </c>
      <c r="G6" s="15">
        <v>30000</v>
      </c>
      <c r="H6" s="15"/>
      <c r="I6" s="16"/>
      <c r="J6" s="15"/>
      <c r="K6" s="15">
        <v>30000</v>
      </c>
      <c r="L6" s="15"/>
      <c r="M6" s="17"/>
      <c r="N6" s="18">
        <f t="shared" ref="N6:N41" si="0">SUM(G6+I6)</f>
        <v>30000</v>
      </c>
    </row>
    <row r="7" spans="1:14">
      <c r="A7" s="11"/>
      <c r="B7" s="12" t="s">
        <v>71</v>
      </c>
      <c r="C7" s="12"/>
      <c r="D7" s="13"/>
      <c r="E7" s="13"/>
      <c r="F7" s="14">
        <v>37435</v>
      </c>
      <c r="G7" s="15"/>
      <c r="H7" s="15" t="s">
        <v>72</v>
      </c>
      <c r="I7" s="16">
        <v>25000</v>
      </c>
      <c r="J7" s="15">
        <v>25000</v>
      </c>
      <c r="K7" s="15"/>
      <c r="L7" s="15"/>
      <c r="M7" s="17"/>
      <c r="N7" s="18">
        <f t="shared" si="0"/>
        <v>25000</v>
      </c>
    </row>
    <row r="8" spans="1:14">
      <c r="A8" s="11"/>
      <c r="B8" s="12" t="s">
        <v>73</v>
      </c>
      <c r="C8" s="12"/>
      <c r="D8" s="13"/>
      <c r="E8" s="13"/>
      <c r="F8" s="14">
        <v>37436</v>
      </c>
      <c r="G8" s="15"/>
      <c r="H8" s="15" t="s">
        <v>20</v>
      </c>
      <c r="I8" s="16">
        <v>3100</v>
      </c>
      <c r="J8" s="15">
        <v>3100</v>
      </c>
      <c r="K8" s="15"/>
      <c r="L8" s="15"/>
      <c r="M8" s="17"/>
      <c r="N8" s="18">
        <f t="shared" si="0"/>
        <v>3100</v>
      </c>
    </row>
    <row r="9" spans="1:14">
      <c r="A9" s="11"/>
      <c r="B9" s="12" t="s">
        <v>74</v>
      </c>
      <c r="C9" s="12" t="s">
        <v>19</v>
      </c>
      <c r="D9" s="13">
        <v>40634</v>
      </c>
      <c r="E9" s="13">
        <v>40636</v>
      </c>
      <c r="F9" s="14">
        <v>37437</v>
      </c>
      <c r="G9" s="15">
        <v>40000</v>
      </c>
      <c r="H9" s="15"/>
      <c r="I9" s="16"/>
      <c r="J9" s="15">
        <v>40000</v>
      </c>
      <c r="K9" s="15"/>
      <c r="L9" s="15"/>
      <c r="M9" s="17"/>
      <c r="N9" s="18">
        <f t="shared" si="0"/>
        <v>40000</v>
      </c>
    </row>
    <row r="10" spans="1:14">
      <c r="A10" s="11"/>
      <c r="B10" s="12"/>
      <c r="C10" s="19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98100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40000</v>
      </c>
      <c r="H43" s="15"/>
      <c r="I43" s="34">
        <f>SUM(I9:I41)</f>
        <v>0</v>
      </c>
      <c r="J43" s="34">
        <f>SUM(J6:J41)</f>
        <v>68100</v>
      </c>
      <c r="K43" s="34">
        <f>SUM(K6:K41)</f>
        <v>30000</v>
      </c>
      <c r="L43" s="34">
        <f>SUM(L6:L42)</f>
        <v>0</v>
      </c>
      <c r="M43" s="34">
        <f>SUM(M6:M42)</f>
        <v>0</v>
      </c>
      <c r="N43" s="34">
        <f>SUM(J43:M43)</f>
        <v>98100</v>
      </c>
    </row>
    <row r="44" spans="1:14">
      <c r="A44" s="1"/>
      <c r="B44" s="1"/>
      <c r="C44" s="1"/>
      <c r="D44" s="35"/>
      <c r="E44" s="1"/>
      <c r="F44" s="1"/>
      <c r="G44" s="1"/>
      <c r="H44" s="50" t="s">
        <v>22</v>
      </c>
      <c r="I44" s="36"/>
      <c r="J44" s="32"/>
      <c r="K44" s="49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49" t="s">
        <v>24</v>
      </c>
      <c r="F45" s="49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49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50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25000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43100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68100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" bottom="0.15748031496062992" header="0.31496062992125984" footer="0.31496062992125984"/>
  <pageSetup scale="75" orientation="landscape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50"/>
  <sheetViews>
    <sheetView topLeftCell="B31" workbookViewId="0">
      <selection activeCell="C54" sqref="C54"/>
    </sheetView>
  </sheetViews>
  <sheetFormatPr baseColWidth="10" defaultRowHeight="15"/>
  <cols>
    <col min="1" max="1" width="6" style="4" customWidth="1"/>
    <col min="2" max="2" width="25.5703125" style="4" customWidth="1"/>
    <col min="3" max="3" width="29.42578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49"/>
      <c r="K3" s="168">
        <v>40635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4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/>
      <c r="C6" s="12"/>
      <c r="D6" s="13"/>
      <c r="E6" s="13"/>
      <c r="F6" s="14"/>
      <c r="G6" s="15"/>
      <c r="H6" s="15"/>
      <c r="I6" s="16"/>
      <c r="J6" s="15"/>
      <c r="K6" s="15"/>
      <c r="L6" s="15"/>
      <c r="M6" s="17"/>
      <c r="N6" s="18">
        <f t="shared" ref="N6:N41" si="0">SUM(G6+I6)</f>
        <v>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7"/>
      <c r="N7" s="18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7"/>
      <c r="N8" s="18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9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0</v>
      </c>
      <c r="H43" s="15"/>
      <c r="I43" s="34">
        <f>SUM(I9:I41)</f>
        <v>0</v>
      </c>
      <c r="J43" s="34">
        <f>SUM(J6:J41)</f>
        <v>0</v>
      </c>
      <c r="K43" s="34">
        <f>SUM(K6:K41)</f>
        <v>0</v>
      </c>
      <c r="L43" s="34">
        <f>SUM(L6:L42)</f>
        <v>0</v>
      </c>
      <c r="M43" s="34">
        <f>SUM(M6:M42)</f>
        <v>0</v>
      </c>
      <c r="N43" s="34">
        <f>SUM(J43:M43)</f>
        <v>0</v>
      </c>
    </row>
    <row r="44" spans="1:14">
      <c r="A44" s="1"/>
      <c r="B44" s="1"/>
      <c r="C44" s="1"/>
      <c r="D44" s="35"/>
      <c r="E44" s="1"/>
      <c r="F44" s="1"/>
      <c r="G44" s="1"/>
      <c r="H44" s="50" t="s">
        <v>22</v>
      </c>
      <c r="I44" s="36"/>
      <c r="J44" s="32"/>
      <c r="K44" s="49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49" t="s">
        <v>24</v>
      </c>
      <c r="F45" s="49"/>
      <c r="G45" s="1" t="s">
        <v>25</v>
      </c>
      <c r="H45" s="179"/>
      <c r="I45" s="180"/>
      <c r="J45" s="38"/>
      <c r="K45" s="39"/>
      <c r="L45" s="39"/>
      <c r="M45" s="1"/>
      <c r="N45" s="1"/>
    </row>
    <row r="46" spans="1:14">
      <c r="A46" s="7" t="s">
        <v>26</v>
      </c>
      <c r="B46" s="49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C1:F1"/>
    <mergeCell ref="B3:D3"/>
    <mergeCell ref="K3:M3"/>
    <mergeCell ref="H4:I4"/>
    <mergeCell ref="H45:I45"/>
    <mergeCell ref="E46:F46"/>
  </mergeCells>
  <pageMargins left="0.19685039370078741" right="0.15748031496062992" top="0.43" bottom="0.15748031496062992" header="0.31496062992125984" footer="0.31496062992125984"/>
  <pageSetup scale="75" orientation="landscape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50"/>
  <sheetViews>
    <sheetView topLeftCell="A25" workbookViewId="0">
      <selection activeCell="B45" sqref="B45"/>
    </sheetView>
  </sheetViews>
  <sheetFormatPr baseColWidth="10" defaultRowHeight="15"/>
  <cols>
    <col min="1" max="1" width="6" style="4" customWidth="1"/>
    <col min="2" max="2" width="25.5703125" style="4" customWidth="1"/>
    <col min="3" max="3" width="29.42578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11.14062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4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10"/>
      <c r="K3" s="168">
        <v>40634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66</v>
      </c>
      <c r="C6" s="12" t="s">
        <v>65</v>
      </c>
      <c r="D6" s="13"/>
      <c r="E6" s="13"/>
      <c r="F6" s="14">
        <v>37431</v>
      </c>
      <c r="G6" s="15">
        <v>140000</v>
      </c>
      <c r="H6" s="15"/>
      <c r="I6" s="16"/>
      <c r="J6" s="15"/>
      <c r="K6" s="15"/>
      <c r="L6" s="15"/>
      <c r="M6" s="17">
        <v>140000</v>
      </c>
      <c r="N6" s="18">
        <f t="shared" ref="N6:N41" si="0">SUM(G6+I6)</f>
        <v>140000</v>
      </c>
    </row>
    <row r="7" spans="1:14">
      <c r="A7" s="11"/>
      <c r="B7" s="12" t="s">
        <v>67</v>
      </c>
      <c r="C7" s="12" t="s">
        <v>65</v>
      </c>
      <c r="D7" s="13">
        <v>40647</v>
      </c>
      <c r="E7" s="13">
        <v>40649</v>
      </c>
      <c r="F7" s="14">
        <v>37432</v>
      </c>
      <c r="G7" s="15">
        <v>46000</v>
      </c>
      <c r="H7" s="15"/>
      <c r="I7" s="16"/>
      <c r="J7" s="15"/>
      <c r="K7" s="15"/>
      <c r="L7" s="15"/>
      <c r="M7" s="17">
        <v>46000</v>
      </c>
      <c r="N7" s="18">
        <f t="shared" si="0"/>
        <v>46000</v>
      </c>
    </row>
    <row r="8" spans="1:14">
      <c r="A8" s="11"/>
      <c r="B8" s="12" t="s">
        <v>69</v>
      </c>
      <c r="C8" s="12" t="s">
        <v>70</v>
      </c>
      <c r="D8" s="13"/>
      <c r="E8" s="13"/>
      <c r="F8" s="14">
        <v>37433</v>
      </c>
      <c r="G8" s="15"/>
      <c r="H8" s="15"/>
      <c r="I8" s="16">
        <v>2600</v>
      </c>
      <c r="J8" s="15">
        <v>2600</v>
      </c>
      <c r="K8" s="15"/>
      <c r="L8" s="15"/>
      <c r="M8" s="17"/>
      <c r="N8" s="18">
        <f t="shared" si="0"/>
        <v>2600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9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188600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0</v>
      </c>
      <c r="H43" s="15"/>
      <c r="I43" s="34">
        <f>SUM(I9:I41)</f>
        <v>0</v>
      </c>
      <c r="J43" s="34">
        <f>SUM(J6:J41)</f>
        <v>2600</v>
      </c>
      <c r="K43" s="34">
        <f>SUM(K6:K41)</f>
        <v>0</v>
      </c>
      <c r="L43" s="34">
        <f>SUM(L6:L42)</f>
        <v>0</v>
      </c>
      <c r="M43" s="34">
        <f>SUM(M6:M42)</f>
        <v>186000</v>
      </c>
      <c r="N43" s="34">
        <f>SUM(J43:M43)</f>
        <v>188600</v>
      </c>
    </row>
    <row r="44" spans="1:14">
      <c r="A44" s="1"/>
      <c r="B44" s="1"/>
      <c r="C44" s="1"/>
      <c r="D44" s="35"/>
      <c r="E44" s="1"/>
      <c r="F44" s="1"/>
      <c r="G44" s="1"/>
      <c r="H44" s="48" t="s">
        <v>22</v>
      </c>
      <c r="I44" s="36"/>
      <c r="J44" s="32"/>
      <c r="K44" s="10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0" t="s">
        <v>24</v>
      </c>
      <c r="F45" s="10"/>
      <c r="G45" s="1" t="s">
        <v>25</v>
      </c>
      <c r="H45" s="179" t="s">
        <v>68</v>
      </c>
      <c r="I45" s="180"/>
      <c r="J45" s="38"/>
      <c r="K45" s="39"/>
      <c r="L45" s="39"/>
      <c r="M45" s="1"/>
      <c r="N45" s="1"/>
    </row>
    <row r="46" spans="1:14">
      <c r="A46" s="7" t="s">
        <v>26</v>
      </c>
      <c r="B46" s="10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2600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2600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7">
    <mergeCell ref="A50:B50"/>
    <mergeCell ref="H45:I45"/>
    <mergeCell ref="C1:F1"/>
    <mergeCell ref="B3:D3"/>
    <mergeCell ref="K3:M3"/>
    <mergeCell ref="H4:I4"/>
    <mergeCell ref="E46:F46"/>
  </mergeCells>
  <pageMargins left="0.19685039370078741" right="0.15748031496062992" top="0.43" bottom="0.15748031496062992" header="0.31496062992125984" footer="0.31496062992125984"/>
  <pageSetup scale="75" orientation="landscape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C22" sqref="C22"/>
    </sheetView>
  </sheetViews>
  <sheetFormatPr baseColWidth="10" defaultRowHeight="15"/>
  <cols>
    <col min="1" max="1" width="6" style="4" customWidth="1"/>
    <col min="2" max="2" width="25.5703125" style="4" customWidth="1"/>
    <col min="3" max="3" width="29.42578125" style="4" customWidth="1"/>
    <col min="4" max="5" width="11.42578125" style="4"/>
    <col min="6" max="6" width="9.42578125" style="4" customWidth="1"/>
    <col min="7" max="7" width="10.7109375" style="4" customWidth="1"/>
    <col min="8" max="8" width="9.71093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2851562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1"/>
      <c r="I3" s="1"/>
      <c r="J3" s="9"/>
      <c r="K3" s="168">
        <v>40634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59</v>
      </c>
      <c r="C6" s="12"/>
      <c r="D6" s="13">
        <v>40632</v>
      </c>
      <c r="E6" s="13">
        <v>40634</v>
      </c>
      <c r="F6" s="14">
        <v>37402</v>
      </c>
      <c r="G6" s="15">
        <v>32000</v>
      </c>
      <c r="H6" s="15"/>
      <c r="I6" s="16"/>
      <c r="J6" s="15">
        <v>32000</v>
      </c>
      <c r="K6" s="15"/>
      <c r="L6" s="15"/>
      <c r="M6" s="17"/>
      <c r="N6" s="18">
        <f t="shared" ref="N6:N41" si="0">SUM(G6+I6)</f>
        <v>32000</v>
      </c>
    </row>
    <row r="7" spans="1:14">
      <c r="A7" s="11"/>
      <c r="B7" s="12" t="s">
        <v>58</v>
      </c>
      <c r="C7" s="12"/>
      <c r="D7" s="13">
        <v>40633</v>
      </c>
      <c r="E7" s="13">
        <v>40634</v>
      </c>
      <c r="F7" s="14">
        <v>37403</v>
      </c>
      <c r="G7" s="15">
        <v>42000</v>
      </c>
      <c r="H7" s="15"/>
      <c r="I7" s="16"/>
      <c r="J7" s="15"/>
      <c r="K7" s="15">
        <v>42000</v>
      </c>
      <c r="L7" s="15"/>
      <c r="M7" s="17"/>
      <c r="N7" s="18">
        <f t="shared" si="0"/>
        <v>42000</v>
      </c>
    </row>
    <row r="8" spans="1:14">
      <c r="A8" s="11"/>
      <c r="B8" s="12" t="s">
        <v>57</v>
      </c>
      <c r="C8" s="12" t="s">
        <v>19</v>
      </c>
      <c r="D8" s="13">
        <v>40634</v>
      </c>
      <c r="E8" s="13">
        <v>40637</v>
      </c>
      <c r="F8" s="14">
        <v>37404</v>
      </c>
      <c r="G8" s="15">
        <v>193500</v>
      </c>
      <c r="H8" s="15"/>
      <c r="I8" s="16"/>
      <c r="J8" s="15"/>
      <c r="K8" s="15">
        <v>193500</v>
      </c>
      <c r="L8" s="15"/>
      <c r="M8" s="17"/>
      <c r="N8" s="18">
        <f t="shared" si="0"/>
        <v>193500</v>
      </c>
    </row>
    <row r="9" spans="1:14">
      <c r="A9" s="11"/>
      <c r="B9" s="12" t="s">
        <v>18</v>
      </c>
      <c r="C9" s="12" t="s">
        <v>56</v>
      </c>
      <c r="D9" s="13">
        <v>40626</v>
      </c>
      <c r="E9" s="13">
        <v>40627</v>
      </c>
      <c r="F9" s="14">
        <v>37405</v>
      </c>
      <c r="G9" s="15">
        <v>29355</v>
      </c>
      <c r="H9" s="15"/>
      <c r="I9" s="16"/>
      <c r="J9" s="15"/>
      <c r="K9" s="15"/>
      <c r="L9" s="15">
        <v>29355</v>
      </c>
      <c r="M9" s="17"/>
      <c r="N9" s="18">
        <f t="shared" si="0"/>
        <v>29355</v>
      </c>
    </row>
    <row r="10" spans="1:14">
      <c r="A10" s="11"/>
      <c r="B10" s="12" t="s">
        <v>18</v>
      </c>
      <c r="C10" s="19" t="s">
        <v>55</v>
      </c>
      <c r="D10" s="13">
        <v>40626</v>
      </c>
      <c r="E10" s="13">
        <v>40627</v>
      </c>
      <c r="F10" s="14">
        <v>37406</v>
      </c>
      <c r="G10" s="15">
        <v>29355</v>
      </c>
      <c r="H10" s="15"/>
      <c r="I10" s="16"/>
      <c r="J10" s="15"/>
      <c r="K10" s="15"/>
      <c r="L10" s="15">
        <v>29355</v>
      </c>
      <c r="M10" s="17"/>
      <c r="N10" s="18">
        <f t="shared" si="0"/>
        <v>29355</v>
      </c>
    </row>
    <row r="11" spans="1:14">
      <c r="A11" s="11"/>
      <c r="B11" s="12" t="s">
        <v>18</v>
      </c>
      <c r="C11" s="12" t="s">
        <v>54</v>
      </c>
      <c r="D11" s="13">
        <v>40626</v>
      </c>
      <c r="E11" s="13">
        <v>40627</v>
      </c>
      <c r="F11" s="14">
        <v>37407</v>
      </c>
      <c r="G11" s="15">
        <v>29355</v>
      </c>
      <c r="H11" s="15"/>
      <c r="I11" s="16"/>
      <c r="J11" s="15"/>
      <c r="K11" s="15"/>
      <c r="L11" s="15">
        <v>29355</v>
      </c>
      <c r="M11" s="17"/>
      <c r="N11" s="18">
        <f t="shared" si="0"/>
        <v>29355</v>
      </c>
    </row>
    <row r="12" spans="1:14">
      <c r="A12" s="11"/>
      <c r="B12" s="12" t="s">
        <v>18</v>
      </c>
      <c r="C12" s="12" t="s">
        <v>53</v>
      </c>
      <c r="D12" s="13">
        <v>40626</v>
      </c>
      <c r="E12" s="13">
        <v>40627</v>
      </c>
      <c r="F12" s="14">
        <v>37408</v>
      </c>
      <c r="G12" s="15">
        <v>36335</v>
      </c>
      <c r="H12" s="15"/>
      <c r="I12" s="16"/>
      <c r="J12" s="15"/>
      <c r="K12" s="15"/>
      <c r="L12" s="15">
        <v>36335</v>
      </c>
      <c r="M12" s="17"/>
      <c r="N12" s="18">
        <f t="shared" si="0"/>
        <v>36335</v>
      </c>
    </row>
    <row r="13" spans="1:14">
      <c r="A13" s="11"/>
      <c r="B13" s="12" t="s">
        <v>18</v>
      </c>
      <c r="C13" s="12" t="s">
        <v>52</v>
      </c>
      <c r="D13" s="13">
        <v>40627</v>
      </c>
      <c r="E13" s="13">
        <v>40629</v>
      </c>
      <c r="F13" s="14">
        <v>37409</v>
      </c>
      <c r="G13" s="15">
        <v>58710</v>
      </c>
      <c r="H13" s="15"/>
      <c r="I13" s="16"/>
      <c r="J13" s="15"/>
      <c r="K13" s="15"/>
      <c r="L13" s="15">
        <v>58710</v>
      </c>
      <c r="M13" s="17"/>
      <c r="N13" s="18">
        <f t="shared" si="0"/>
        <v>58710</v>
      </c>
    </row>
    <row r="14" spans="1:14">
      <c r="A14" s="11"/>
      <c r="B14" s="12" t="s">
        <v>18</v>
      </c>
      <c r="C14" s="12" t="s">
        <v>51</v>
      </c>
      <c r="D14" s="13">
        <v>40628</v>
      </c>
      <c r="E14" s="13">
        <v>40630</v>
      </c>
      <c r="F14" s="14">
        <v>37410</v>
      </c>
      <c r="G14" s="15">
        <v>58710</v>
      </c>
      <c r="H14" s="15"/>
      <c r="I14" s="16"/>
      <c r="J14" s="15"/>
      <c r="K14" s="15"/>
      <c r="L14" s="15">
        <v>58710</v>
      </c>
      <c r="M14" s="17"/>
      <c r="N14" s="18">
        <f t="shared" si="0"/>
        <v>58710</v>
      </c>
    </row>
    <row r="15" spans="1:14">
      <c r="A15" s="11"/>
      <c r="B15" s="12" t="s">
        <v>18</v>
      </c>
      <c r="C15" s="12" t="s">
        <v>50</v>
      </c>
      <c r="D15" s="13">
        <v>40629</v>
      </c>
      <c r="E15" s="13">
        <v>40632</v>
      </c>
      <c r="F15" s="14">
        <v>37411</v>
      </c>
      <c r="G15" s="15">
        <v>109005</v>
      </c>
      <c r="H15" s="15"/>
      <c r="I15" s="16"/>
      <c r="J15" s="15"/>
      <c r="K15" s="15"/>
      <c r="L15" s="15">
        <v>109005</v>
      </c>
      <c r="M15" s="17"/>
      <c r="N15" s="18">
        <f t="shared" si="0"/>
        <v>109005</v>
      </c>
    </row>
    <row r="16" spans="1:14">
      <c r="A16" s="11"/>
      <c r="B16" s="12" t="s">
        <v>18</v>
      </c>
      <c r="C16" s="12" t="s">
        <v>49</v>
      </c>
      <c r="D16" s="13">
        <v>40629</v>
      </c>
      <c r="E16" s="13">
        <v>40632</v>
      </c>
      <c r="F16" s="14">
        <v>37412</v>
      </c>
      <c r="G16" s="15">
        <v>88065</v>
      </c>
      <c r="H16" s="15"/>
      <c r="I16" s="16"/>
      <c r="J16" s="15"/>
      <c r="K16" s="15"/>
      <c r="L16" s="15">
        <v>88065</v>
      </c>
      <c r="M16" s="17"/>
      <c r="N16" s="18">
        <f t="shared" si="0"/>
        <v>88065</v>
      </c>
    </row>
    <row r="17" spans="1:14">
      <c r="A17" s="11"/>
      <c r="B17" s="12" t="s">
        <v>18</v>
      </c>
      <c r="C17" s="12" t="s">
        <v>48</v>
      </c>
      <c r="D17" s="13">
        <v>40629</v>
      </c>
      <c r="E17" s="13">
        <v>40632</v>
      </c>
      <c r="F17" s="14">
        <v>37413</v>
      </c>
      <c r="G17" s="15">
        <v>88065</v>
      </c>
      <c r="H17" s="15"/>
      <c r="I17" s="16"/>
      <c r="J17" s="15"/>
      <c r="K17" s="15"/>
      <c r="L17" s="15">
        <v>88065</v>
      </c>
      <c r="M17" s="17"/>
      <c r="N17" s="18">
        <f t="shared" si="0"/>
        <v>88065</v>
      </c>
    </row>
    <row r="18" spans="1:14">
      <c r="A18" s="11"/>
      <c r="B18" s="12" t="s">
        <v>18</v>
      </c>
      <c r="C18" s="12" t="s">
        <v>47</v>
      </c>
      <c r="D18" s="13">
        <v>40633</v>
      </c>
      <c r="E18" s="13">
        <v>40634</v>
      </c>
      <c r="F18" s="14">
        <v>37414</v>
      </c>
      <c r="G18" s="15">
        <v>29355</v>
      </c>
      <c r="H18" s="15"/>
      <c r="I18" s="16"/>
      <c r="J18" s="15"/>
      <c r="K18" s="15"/>
      <c r="L18" s="15">
        <v>29355</v>
      </c>
      <c r="M18" s="17"/>
      <c r="N18" s="18">
        <f t="shared" si="0"/>
        <v>29355</v>
      </c>
    </row>
    <row r="19" spans="1:14">
      <c r="A19" s="11"/>
      <c r="B19" s="12" t="s">
        <v>45</v>
      </c>
      <c r="C19" s="12" t="s">
        <v>46</v>
      </c>
      <c r="D19" s="13">
        <v>40616</v>
      </c>
      <c r="E19" s="13">
        <v>40617</v>
      </c>
      <c r="F19" s="14">
        <v>37415</v>
      </c>
      <c r="G19" s="15">
        <v>23000</v>
      </c>
      <c r="H19" s="15"/>
      <c r="I19" s="16"/>
      <c r="J19" s="15"/>
      <c r="K19" s="15"/>
      <c r="L19" s="15">
        <v>23000</v>
      </c>
      <c r="M19" s="17"/>
      <c r="N19" s="18">
        <f t="shared" si="0"/>
        <v>23000</v>
      </c>
    </row>
    <row r="20" spans="1:14">
      <c r="A20" s="11"/>
      <c r="B20" s="12" t="s">
        <v>43</v>
      </c>
      <c r="C20" s="12" t="s">
        <v>44</v>
      </c>
      <c r="D20" s="13">
        <v>40617</v>
      </c>
      <c r="E20" s="13">
        <v>40618</v>
      </c>
      <c r="F20" s="14">
        <v>37416</v>
      </c>
      <c r="G20" s="15">
        <v>28000</v>
      </c>
      <c r="H20" s="15"/>
      <c r="I20" s="16"/>
      <c r="J20" s="15"/>
      <c r="K20" s="15"/>
      <c r="L20" s="15">
        <v>28000</v>
      </c>
      <c r="M20" s="17"/>
      <c r="N20" s="18">
        <f t="shared" si="0"/>
        <v>28000</v>
      </c>
    </row>
    <row r="21" spans="1:14">
      <c r="A21" s="11"/>
      <c r="B21" s="12" t="s">
        <v>43</v>
      </c>
      <c r="C21" s="12" t="s">
        <v>44</v>
      </c>
      <c r="D21" s="13">
        <v>40619</v>
      </c>
      <c r="E21" s="13">
        <v>40621</v>
      </c>
      <c r="F21" s="14">
        <v>37417</v>
      </c>
      <c r="G21" s="15">
        <v>56000</v>
      </c>
      <c r="H21" s="15"/>
      <c r="I21" s="16"/>
      <c r="J21" s="15"/>
      <c r="K21" s="15"/>
      <c r="L21" s="15">
        <v>56000</v>
      </c>
      <c r="M21" s="17"/>
      <c r="N21" s="18">
        <f t="shared" si="0"/>
        <v>56000</v>
      </c>
    </row>
    <row r="22" spans="1:14">
      <c r="A22" s="11"/>
      <c r="B22" s="12" t="s">
        <v>40</v>
      </c>
      <c r="C22" s="12" t="s">
        <v>42</v>
      </c>
      <c r="D22" s="13">
        <v>40625</v>
      </c>
      <c r="E22" s="13">
        <v>40627</v>
      </c>
      <c r="F22" s="14">
        <v>37418</v>
      </c>
      <c r="G22" s="15">
        <v>56000</v>
      </c>
      <c r="H22" s="15"/>
      <c r="I22" s="16"/>
      <c r="J22" s="15"/>
      <c r="K22" s="15"/>
      <c r="L22" s="15">
        <v>56000</v>
      </c>
      <c r="M22" s="17"/>
      <c r="N22" s="18">
        <f t="shared" si="0"/>
        <v>56000</v>
      </c>
    </row>
    <row r="23" spans="1:14">
      <c r="A23" s="11"/>
      <c r="B23" s="12" t="s">
        <v>40</v>
      </c>
      <c r="C23" s="19" t="s">
        <v>41</v>
      </c>
      <c r="D23" s="13">
        <v>40625</v>
      </c>
      <c r="E23" s="13">
        <v>40627</v>
      </c>
      <c r="F23" s="14">
        <v>37419</v>
      </c>
      <c r="G23" s="15">
        <v>56000</v>
      </c>
      <c r="H23" s="15"/>
      <c r="I23" s="15"/>
      <c r="J23" s="16"/>
      <c r="K23" s="15"/>
      <c r="L23" s="15">
        <v>56000</v>
      </c>
      <c r="M23" s="17"/>
      <c r="N23" s="18">
        <f t="shared" si="0"/>
        <v>56000</v>
      </c>
    </row>
    <row r="24" spans="1:14">
      <c r="A24" s="11"/>
      <c r="B24" s="12" t="s">
        <v>36</v>
      </c>
      <c r="C24" s="19" t="s">
        <v>39</v>
      </c>
      <c r="D24" s="13">
        <v>40622</v>
      </c>
      <c r="E24" s="13">
        <v>40624</v>
      </c>
      <c r="F24" s="14">
        <v>37420</v>
      </c>
      <c r="G24" s="15">
        <v>56000</v>
      </c>
      <c r="H24" s="15"/>
      <c r="I24" s="15"/>
      <c r="J24" s="16"/>
      <c r="K24" s="15"/>
      <c r="L24" s="15">
        <v>56000</v>
      </c>
      <c r="M24" s="17"/>
      <c r="N24" s="18">
        <f t="shared" si="0"/>
        <v>56000</v>
      </c>
    </row>
    <row r="25" spans="1:14">
      <c r="A25" s="11"/>
      <c r="B25" s="12" t="s">
        <v>36</v>
      </c>
      <c r="C25" s="12" t="s">
        <v>38</v>
      </c>
      <c r="D25" s="13">
        <v>40628</v>
      </c>
      <c r="E25" s="13">
        <v>40630</v>
      </c>
      <c r="F25" s="14">
        <v>37421</v>
      </c>
      <c r="G25" s="15">
        <v>56000</v>
      </c>
      <c r="H25" s="15"/>
      <c r="I25" s="16"/>
      <c r="J25" s="15"/>
      <c r="K25" s="15"/>
      <c r="L25" s="15">
        <v>56000</v>
      </c>
      <c r="M25" s="17"/>
      <c r="N25" s="18">
        <f t="shared" si="0"/>
        <v>56000</v>
      </c>
    </row>
    <row r="26" spans="1:14">
      <c r="A26" s="20"/>
      <c r="B26" s="12" t="s">
        <v>36</v>
      </c>
      <c r="C26" s="19" t="s">
        <v>37</v>
      </c>
      <c r="D26" s="13">
        <v>40630</v>
      </c>
      <c r="E26" s="13">
        <v>40632</v>
      </c>
      <c r="F26" s="14">
        <v>37422</v>
      </c>
      <c r="G26" s="15">
        <v>344000</v>
      </c>
      <c r="H26" s="15"/>
      <c r="I26" s="15"/>
      <c r="J26" s="16"/>
      <c r="K26" s="15"/>
      <c r="L26" s="15">
        <v>344000</v>
      </c>
      <c r="M26" s="17"/>
      <c r="N26" s="18">
        <f t="shared" si="0"/>
        <v>344000</v>
      </c>
    </row>
    <row r="27" spans="1:14">
      <c r="A27" s="20"/>
      <c r="B27" s="21" t="s">
        <v>32</v>
      </c>
      <c r="C27" s="19" t="s">
        <v>35</v>
      </c>
      <c r="D27" s="13">
        <v>40615</v>
      </c>
      <c r="E27" s="13">
        <v>40616</v>
      </c>
      <c r="F27" s="14">
        <v>37423</v>
      </c>
      <c r="G27" s="15">
        <v>237000</v>
      </c>
      <c r="H27" s="15"/>
      <c r="I27" s="16"/>
      <c r="J27" s="15"/>
      <c r="K27" s="15"/>
      <c r="L27" s="15">
        <v>237000</v>
      </c>
      <c r="M27" s="17"/>
      <c r="N27" s="18">
        <f t="shared" si="0"/>
        <v>237000</v>
      </c>
    </row>
    <row r="28" spans="1:14">
      <c r="A28" s="20"/>
      <c r="B28" s="21" t="s">
        <v>32</v>
      </c>
      <c r="C28" s="19" t="s">
        <v>34</v>
      </c>
      <c r="D28" s="13">
        <v>40629</v>
      </c>
      <c r="E28" s="13">
        <v>40630</v>
      </c>
      <c r="F28" s="14">
        <v>37424</v>
      </c>
      <c r="G28" s="15">
        <v>168000</v>
      </c>
      <c r="H28" s="15"/>
      <c r="I28" s="16"/>
      <c r="J28" s="16"/>
      <c r="K28" s="15"/>
      <c r="L28" s="15">
        <v>168000</v>
      </c>
      <c r="M28" s="17"/>
      <c r="N28" s="18">
        <f t="shared" si="0"/>
        <v>168000</v>
      </c>
    </row>
    <row r="29" spans="1:14">
      <c r="A29" s="20"/>
      <c r="B29" s="20" t="s">
        <v>32</v>
      </c>
      <c r="C29" s="19" t="s">
        <v>33</v>
      </c>
      <c r="D29" s="13">
        <v>40622</v>
      </c>
      <c r="E29" s="13">
        <v>40624</v>
      </c>
      <c r="F29" s="14">
        <v>37425</v>
      </c>
      <c r="G29" s="15">
        <v>56000</v>
      </c>
      <c r="H29" s="15"/>
      <c r="I29" s="16"/>
      <c r="J29" s="16"/>
      <c r="K29" s="15"/>
      <c r="L29" s="15">
        <v>56000</v>
      </c>
      <c r="M29" s="17"/>
      <c r="N29" s="18">
        <f t="shared" si="0"/>
        <v>56000</v>
      </c>
    </row>
    <row r="30" spans="1:14">
      <c r="A30" s="20"/>
      <c r="B30" s="21" t="s">
        <v>30</v>
      </c>
      <c r="C30" s="19" t="s">
        <v>31</v>
      </c>
      <c r="D30" s="13">
        <v>40613</v>
      </c>
      <c r="E30" s="13">
        <v>40614</v>
      </c>
      <c r="F30" s="14">
        <v>37426</v>
      </c>
      <c r="G30" s="15">
        <v>28000</v>
      </c>
      <c r="H30" s="15"/>
      <c r="I30" s="15"/>
      <c r="J30" s="15"/>
      <c r="K30" s="15"/>
      <c r="L30" s="15">
        <v>28000</v>
      </c>
      <c r="M30" s="17"/>
      <c r="N30" s="18">
        <f t="shared" si="0"/>
        <v>28000</v>
      </c>
    </row>
    <row r="31" spans="1:14">
      <c r="A31" s="22"/>
      <c r="B31" s="21" t="s">
        <v>30</v>
      </c>
      <c r="C31" s="19" t="s">
        <v>60</v>
      </c>
      <c r="D31" s="13">
        <v>40619</v>
      </c>
      <c r="E31" s="13">
        <v>40620</v>
      </c>
      <c r="F31" s="14">
        <v>37427</v>
      </c>
      <c r="G31" s="15">
        <v>28000</v>
      </c>
      <c r="H31" s="23"/>
      <c r="I31" s="24"/>
      <c r="J31" s="15"/>
      <c r="K31" s="25"/>
      <c r="L31" s="15">
        <v>28000</v>
      </c>
      <c r="M31" s="17"/>
      <c r="N31" s="18">
        <f t="shared" si="0"/>
        <v>28000</v>
      </c>
    </row>
    <row r="32" spans="1:14">
      <c r="A32" s="22"/>
      <c r="B32" s="26" t="s">
        <v>30</v>
      </c>
      <c r="C32" s="19" t="s">
        <v>61</v>
      </c>
      <c r="D32" s="13">
        <v>40633</v>
      </c>
      <c r="E32" s="13">
        <v>40634</v>
      </c>
      <c r="F32" s="14">
        <v>37428</v>
      </c>
      <c r="G32" s="23">
        <v>28000</v>
      </c>
      <c r="H32" s="23"/>
      <c r="I32" s="24"/>
      <c r="J32" s="23"/>
      <c r="K32" s="25"/>
      <c r="L32" s="23">
        <v>28000</v>
      </c>
      <c r="M32" s="17"/>
      <c r="N32" s="18">
        <f t="shared" si="0"/>
        <v>28000</v>
      </c>
    </row>
    <row r="33" spans="1:14">
      <c r="A33" s="22"/>
      <c r="B33" s="26" t="s">
        <v>62</v>
      </c>
      <c r="C33" s="27" t="s">
        <v>20</v>
      </c>
      <c r="D33" s="28"/>
      <c r="E33" s="28"/>
      <c r="F33" s="14">
        <v>37429</v>
      </c>
      <c r="G33" s="23"/>
      <c r="H33" s="23" t="s">
        <v>20</v>
      </c>
      <c r="I33" s="24">
        <v>3000</v>
      </c>
      <c r="J33" s="23">
        <v>3000</v>
      </c>
      <c r="K33" s="25"/>
      <c r="L33" s="23"/>
      <c r="M33" s="17"/>
      <c r="N33" s="18">
        <f t="shared" si="0"/>
        <v>3000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2046810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SUM(G9:G42)</f>
        <v>1776310</v>
      </c>
      <c r="H43" s="15"/>
      <c r="I43" s="34">
        <f>SUM(I9:I41)</f>
        <v>3000</v>
      </c>
      <c r="J43" s="34">
        <f>SUM(J6:J41)</f>
        <v>35000</v>
      </c>
      <c r="K43" s="34">
        <f>SUM(K6:K41)</f>
        <v>235500</v>
      </c>
      <c r="L43" s="34">
        <f>SUM(L6:L42)</f>
        <v>1776310</v>
      </c>
      <c r="M43" s="34">
        <f>SUM(M6:M42)</f>
        <v>0</v>
      </c>
      <c r="N43" s="34">
        <f>SUM(J43:M43)</f>
        <v>2046810</v>
      </c>
    </row>
    <row r="44" spans="1:14">
      <c r="A44" s="1"/>
      <c r="B44" s="1"/>
      <c r="C44" s="1"/>
      <c r="D44" s="35"/>
      <c r="E44" s="1"/>
      <c r="F44" s="1"/>
      <c r="G44" s="1"/>
      <c r="H44" s="3" t="s">
        <v>22</v>
      </c>
      <c r="I44" s="36"/>
      <c r="J44" s="32"/>
      <c r="K44" s="9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9" t="s">
        <v>24</v>
      </c>
      <c r="F45" s="9"/>
      <c r="G45" s="1" t="s">
        <v>25</v>
      </c>
      <c r="H45" s="37"/>
      <c r="I45" s="37"/>
      <c r="J45" s="38"/>
      <c r="K45" s="39"/>
      <c r="L45" s="39"/>
      <c r="M45" s="1"/>
      <c r="N45" s="1"/>
    </row>
    <row r="46" spans="1:14">
      <c r="A46" s="7" t="s">
        <v>26</v>
      </c>
      <c r="B46" s="9"/>
      <c r="C46" s="40"/>
      <c r="D46" s="1"/>
      <c r="E46" s="172">
        <v>500</v>
      </c>
      <c r="F46" s="173"/>
      <c r="G46" s="1"/>
      <c r="H46" s="41"/>
      <c r="I46" s="42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>
        <v>2</v>
      </c>
      <c r="C49" s="47">
        <v>35000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35000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6">
    <mergeCell ref="A50:B50"/>
    <mergeCell ref="C1:F1"/>
    <mergeCell ref="B3:D3"/>
    <mergeCell ref="K3:M3"/>
    <mergeCell ref="H4:I4"/>
    <mergeCell ref="E46:F46"/>
  </mergeCells>
  <pageMargins left="0.19685039370078741" right="0.15748031496062992" top="0.43" bottom="0.15748031496062992" header="0.31496062992125984" footer="0.31496062992125984"/>
  <pageSetup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5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4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73</v>
      </c>
      <c r="F3" s="8"/>
      <c r="G3" s="1"/>
      <c r="H3" s="1"/>
      <c r="I3" s="1"/>
      <c r="J3" s="150"/>
      <c r="K3" s="168">
        <v>40661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5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368</v>
      </c>
      <c r="C6" s="12" t="s">
        <v>369</v>
      </c>
      <c r="D6" s="13">
        <v>40690</v>
      </c>
      <c r="E6" s="13">
        <v>40692</v>
      </c>
      <c r="F6" s="14">
        <v>37698</v>
      </c>
      <c r="G6" s="15">
        <v>45494</v>
      </c>
      <c r="H6" s="15"/>
      <c r="I6" s="16"/>
      <c r="J6" s="15"/>
      <c r="K6" s="15"/>
      <c r="L6" s="15"/>
      <c r="M6" s="15">
        <v>45494</v>
      </c>
      <c r="N6" s="18">
        <f t="shared" ref="N6:N41" si="0">SUM(G6+I6)</f>
        <v>45494</v>
      </c>
    </row>
    <row r="7" spans="1:14">
      <c r="A7" s="11"/>
      <c r="B7" s="12" t="s">
        <v>370</v>
      </c>
      <c r="C7" s="12" t="s">
        <v>163</v>
      </c>
      <c r="D7" s="13">
        <v>40661</v>
      </c>
      <c r="E7" s="13">
        <v>40663</v>
      </c>
      <c r="F7" s="14">
        <v>37699</v>
      </c>
      <c r="G7" s="15">
        <v>56430</v>
      </c>
      <c r="H7" s="15"/>
      <c r="I7" s="16"/>
      <c r="J7" s="15"/>
      <c r="K7" s="15"/>
      <c r="L7" s="15">
        <v>56430</v>
      </c>
      <c r="M7" s="17"/>
      <c r="N7" s="18">
        <f t="shared" si="0"/>
        <v>56430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7"/>
      <c r="N8" s="18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101924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101924</v>
      </c>
      <c r="H43" s="15"/>
      <c r="I43" s="34">
        <f>SUM(I9:I41)</f>
        <v>0</v>
      </c>
      <c r="J43" s="34">
        <f>SUM(J6:J41)</f>
        <v>0</v>
      </c>
      <c r="K43" s="34">
        <f>SUM(K6:K41)</f>
        <v>0</v>
      </c>
      <c r="L43" s="34">
        <f>SUM(L6:L42)</f>
        <v>56430</v>
      </c>
      <c r="M43" s="34">
        <f>SUM(M6:M42)</f>
        <v>45494</v>
      </c>
      <c r="N43" s="34">
        <f>SUM(J43:M43)</f>
        <v>101924</v>
      </c>
    </row>
    <row r="44" spans="1:14">
      <c r="A44" s="1"/>
      <c r="B44" s="1"/>
      <c r="C44" s="1"/>
      <c r="D44" s="35"/>
      <c r="E44" s="1"/>
      <c r="F44" s="1"/>
      <c r="G44" s="1"/>
      <c r="H44" s="149" t="s">
        <v>22</v>
      </c>
      <c r="I44" s="36"/>
      <c r="J44" s="32"/>
      <c r="K44" s="150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50" t="s">
        <v>24</v>
      </c>
      <c r="F45" s="150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50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0"/>
  <sheetViews>
    <sheetView topLeftCell="A7" workbookViewId="0">
      <selection sqref="A1:N5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4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63</v>
      </c>
      <c r="F3" s="8"/>
      <c r="G3" s="1"/>
      <c r="H3" s="1"/>
      <c r="I3" s="1"/>
      <c r="J3" s="148"/>
      <c r="K3" s="168">
        <v>40660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4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366</v>
      </c>
      <c r="C6" s="12" t="s">
        <v>19</v>
      </c>
      <c r="D6" s="13">
        <v>40660</v>
      </c>
      <c r="E6" s="13">
        <v>40662</v>
      </c>
      <c r="F6" s="14">
        <v>37695</v>
      </c>
      <c r="G6" s="15">
        <v>59400</v>
      </c>
      <c r="H6" s="15"/>
      <c r="I6" s="16"/>
      <c r="J6" s="15">
        <v>59400</v>
      </c>
      <c r="K6" s="15"/>
      <c r="L6" s="15"/>
      <c r="M6" s="15"/>
      <c r="N6" s="18">
        <f t="shared" ref="N6:N41" si="0">SUM(G6+I6)</f>
        <v>59400</v>
      </c>
    </row>
    <row r="7" spans="1:14">
      <c r="A7" s="11"/>
      <c r="B7" s="12" t="s">
        <v>367</v>
      </c>
      <c r="C7" s="12" t="s">
        <v>19</v>
      </c>
      <c r="D7" s="13">
        <v>40660</v>
      </c>
      <c r="E7" s="13">
        <v>40661</v>
      </c>
      <c r="F7" s="14">
        <v>37696</v>
      </c>
      <c r="G7" s="15">
        <v>29700</v>
      </c>
      <c r="H7" s="15"/>
      <c r="I7" s="16"/>
      <c r="J7" s="15"/>
      <c r="K7" s="15">
        <v>29700</v>
      </c>
      <c r="L7" s="15"/>
      <c r="M7" s="17"/>
      <c r="N7" s="18">
        <f t="shared" si="0"/>
        <v>29700</v>
      </c>
    </row>
    <row r="8" spans="1:14">
      <c r="A8" s="11"/>
      <c r="B8" s="12" t="s">
        <v>63</v>
      </c>
      <c r="C8" s="12"/>
      <c r="D8" s="13"/>
      <c r="E8" s="13"/>
      <c r="F8" s="14">
        <v>37697</v>
      </c>
      <c r="G8" s="15"/>
      <c r="H8" s="15" t="s">
        <v>20</v>
      </c>
      <c r="I8" s="16">
        <v>1600</v>
      </c>
      <c r="J8" s="15">
        <v>1600</v>
      </c>
      <c r="K8" s="15"/>
      <c r="L8" s="15"/>
      <c r="M8" s="17"/>
      <c r="N8" s="18">
        <f t="shared" si="0"/>
        <v>1600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90700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89100</v>
      </c>
      <c r="H43" s="15"/>
      <c r="I43" s="34">
        <f>SUM(I9:I41)</f>
        <v>0</v>
      </c>
      <c r="J43" s="34">
        <f>SUM(J6:J41)</f>
        <v>61000</v>
      </c>
      <c r="K43" s="34">
        <f>SUM(K6:K41)</f>
        <v>29700</v>
      </c>
      <c r="L43" s="34">
        <f>SUM(L6:L42)</f>
        <v>0</v>
      </c>
      <c r="M43" s="34">
        <f>SUM(M6:M42)</f>
        <v>0</v>
      </c>
      <c r="N43" s="34">
        <f>SUM(J43:M43)</f>
        <v>90700</v>
      </c>
    </row>
    <row r="44" spans="1:14">
      <c r="A44" s="1"/>
      <c r="B44" s="1"/>
      <c r="C44" s="1"/>
      <c r="D44" s="35"/>
      <c r="E44" s="1"/>
      <c r="F44" s="1"/>
      <c r="G44" s="1"/>
      <c r="H44" s="147" t="s">
        <v>22</v>
      </c>
      <c r="I44" s="36"/>
      <c r="J44" s="32"/>
      <c r="K44" s="148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48" t="s">
        <v>24</v>
      </c>
      <c r="F45" s="148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48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61000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61000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0"/>
  <sheetViews>
    <sheetView topLeftCell="A38" workbookViewId="0">
      <selection activeCell="A50" sqref="A1:N50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4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1"/>
      <c r="I3" s="1"/>
      <c r="J3" s="146"/>
      <c r="K3" s="168">
        <v>40660</v>
      </c>
      <c r="L3" s="168"/>
      <c r="M3" s="168"/>
      <c r="N3" s="7" t="s">
        <v>29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4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109</v>
      </c>
      <c r="C6" s="12"/>
      <c r="D6" s="13">
        <v>40658</v>
      </c>
      <c r="E6" s="13">
        <v>40660</v>
      </c>
      <c r="F6" s="14">
        <v>37689</v>
      </c>
      <c r="G6" s="15">
        <v>42000</v>
      </c>
      <c r="H6" s="15"/>
      <c r="I6" s="16"/>
      <c r="J6" s="15">
        <v>42000</v>
      </c>
      <c r="K6" s="15"/>
      <c r="L6" s="15"/>
      <c r="M6" s="15"/>
      <c r="N6" s="18">
        <f t="shared" ref="N6:N41" si="0">SUM(G6+I6)</f>
        <v>42000</v>
      </c>
    </row>
    <row r="7" spans="1:14">
      <c r="A7" s="11"/>
      <c r="B7" s="12" t="s">
        <v>362</v>
      </c>
      <c r="C7" s="12"/>
      <c r="D7" s="13">
        <v>40659</v>
      </c>
      <c r="E7" s="13">
        <v>40660</v>
      </c>
      <c r="F7" s="14">
        <v>37691</v>
      </c>
      <c r="G7" s="15">
        <v>17699.12</v>
      </c>
      <c r="H7" s="15"/>
      <c r="I7" s="16"/>
      <c r="J7" s="15">
        <v>17699.12</v>
      </c>
      <c r="K7" s="15"/>
      <c r="L7" s="15"/>
      <c r="M7" s="17"/>
      <c r="N7" s="18">
        <f t="shared" si="0"/>
        <v>17699.12</v>
      </c>
    </row>
    <row r="8" spans="1:14">
      <c r="A8" s="11"/>
      <c r="B8" s="12" t="s">
        <v>363</v>
      </c>
      <c r="C8" s="12" t="s">
        <v>216</v>
      </c>
      <c r="D8" s="13">
        <v>40659</v>
      </c>
      <c r="E8" s="13">
        <v>40660</v>
      </c>
      <c r="F8" s="14">
        <v>37692</v>
      </c>
      <c r="G8" s="15">
        <v>20000</v>
      </c>
      <c r="H8" s="15"/>
      <c r="I8" s="16"/>
      <c r="J8" s="15"/>
      <c r="K8" s="15">
        <v>20000</v>
      </c>
      <c r="L8" s="15"/>
      <c r="M8" s="17"/>
      <c r="N8" s="18">
        <f t="shared" si="0"/>
        <v>20000</v>
      </c>
    </row>
    <row r="9" spans="1:14">
      <c r="A9" s="11"/>
      <c r="B9" s="12" t="s">
        <v>365</v>
      </c>
      <c r="C9" s="12" t="s">
        <v>216</v>
      </c>
      <c r="D9" s="13">
        <v>40659</v>
      </c>
      <c r="E9" s="13">
        <v>40660</v>
      </c>
      <c r="F9" s="14">
        <v>37694</v>
      </c>
      <c r="G9" s="15">
        <v>20000</v>
      </c>
      <c r="H9" s="15"/>
      <c r="I9" s="16"/>
      <c r="J9" s="15"/>
      <c r="K9" s="15">
        <v>20000</v>
      </c>
      <c r="L9" s="15"/>
      <c r="M9" s="17"/>
      <c r="N9" s="18">
        <f t="shared" si="0"/>
        <v>20000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99699.12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99699.12</v>
      </c>
      <c r="H43" s="15"/>
      <c r="I43" s="34">
        <f>SUM(I9:I41)</f>
        <v>0</v>
      </c>
      <c r="J43" s="34">
        <f>SUM(J6:J41)</f>
        <v>59699.119999999995</v>
      </c>
      <c r="K43" s="34">
        <f>SUM(K6:K41)</f>
        <v>40000</v>
      </c>
      <c r="L43" s="34">
        <f>SUM(L6:L42)</f>
        <v>0</v>
      </c>
      <c r="M43" s="34">
        <f>SUM(M6:M42)</f>
        <v>0</v>
      </c>
      <c r="N43" s="34">
        <f>SUM(J43:M43)</f>
        <v>99699.12</v>
      </c>
    </row>
    <row r="44" spans="1:14">
      <c r="A44" s="1"/>
      <c r="B44" s="1"/>
      <c r="C44" s="1"/>
      <c r="D44" s="35"/>
      <c r="E44" s="1"/>
      <c r="F44" s="1"/>
      <c r="G44" s="1"/>
      <c r="H44" s="145" t="s">
        <v>22</v>
      </c>
      <c r="I44" s="36"/>
      <c r="J44" s="32"/>
      <c r="K44" s="146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46" t="s">
        <v>24</v>
      </c>
      <c r="F45" s="146"/>
      <c r="G45" s="1"/>
      <c r="H45" s="170" t="s">
        <v>364</v>
      </c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46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>
        <v>59700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59700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3" sqref="B3:D3"/>
    </sheetView>
  </sheetViews>
  <sheetFormatPr baseColWidth="10" defaultRowHeight="15"/>
  <cols>
    <col min="1" max="1" width="8.42578125" style="4" customWidth="1"/>
    <col min="2" max="2" width="26" style="4" customWidth="1"/>
    <col min="3" max="3" width="22.42578125" style="4" customWidth="1"/>
    <col min="4" max="5" width="11.42578125" style="4"/>
    <col min="6" max="6" width="9.42578125" style="4" customWidth="1"/>
    <col min="7" max="7" width="10.7109375" style="4" customWidth="1"/>
    <col min="8" max="8" width="11.85546875" style="4" customWidth="1"/>
    <col min="9" max="9" width="9.85546875" style="4" customWidth="1"/>
    <col min="10" max="10" width="11.42578125" style="4"/>
    <col min="11" max="11" width="10.5703125" style="4" customWidth="1"/>
    <col min="12" max="12" width="11.7109375" style="4" customWidth="1"/>
    <col min="13" max="13" width="10.7109375" style="4" customWidth="1"/>
    <col min="14" max="14" width="11.5703125" style="4" customWidth="1"/>
    <col min="15" max="16384" width="11.42578125" style="4"/>
  </cols>
  <sheetData>
    <row r="1" spans="1:14">
      <c r="A1" s="1" t="s">
        <v>361</v>
      </c>
      <c r="B1" s="1"/>
      <c r="C1" s="162" t="s">
        <v>0</v>
      </c>
      <c r="D1" s="163"/>
      <c r="E1" s="163"/>
      <c r="F1" s="164"/>
      <c r="G1" s="1"/>
      <c r="H1" s="1"/>
      <c r="I1" s="1"/>
      <c r="J1" s="2" t="s">
        <v>1</v>
      </c>
      <c r="K1" s="14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62</v>
      </c>
      <c r="F3" s="8"/>
      <c r="G3" s="1"/>
      <c r="H3" s="1"/>
      <c r="I3" s="1"/>
      <c r="J3" s="144"/>
      <c r="K3" s="168">
        <v>40659</v>
      </c>
      <c r="L3" s="168"/>
      <c r="M3" s="168"/>
      <c r="N3" s="7" t="s">
        <v>64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4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1"/>
      <c r="B6" s="12" t="s">
        <v>319</v>
      </c>
      <c r="C6" s="12" t="s">
        <v>210</v>
      </c>
      <c r="D6" s="13">
        <v>40659</v>
      </c>
      <c r="E6" s="13">
        <v>40660</v>
      </c>
      <c r="F6" s="14">
        <v>37688</v>
      </c>
      <c r="G6" s="15"/>
      <c r="H6" s="15"/>
      <c r="I6" s="16"/>
      <c r="J6" s="15"/>
      <c r="K6" s="15">
        <v>42075</v>
      </c>
      <c r="L6" s="15"/>
      <c r="M6" s="15"/>
      <c r="N6" s="18">
        <f t="shared" ref="N6:N41" si="0">SUM(G6+I6)</f>
        <v>0</v>
      </c>
    </row>
    <row r="7" spans="1:14">
      <c r="A7" s="11"/>
      <c r="B7" s="12"/>
      <c r="C7" s="12"/>
      <c r="D7" s="13"/>
      <c r="E7" s="13"/>
      <c r="F7" s="14"/>
      <c r="G7" s="15"/>
      <c r="H7" s="15"/>
      <c r="I7" s="16"/>
      <c r="J7" s="15"/>
      <c r="K7" s="15"/>
      <c r="L7" s="15"/>
      <c r="M7" s="17"/>
      <c r="N7" s="18">
        <f t="shared" si="0"/>
        <v>0</v>
      </c>
    </row>
    <row r="8" spans="1:14">
      <c r="A8" s="11"/>
      <c r="B8" s="12"/>
      <c r="C8" s="12"/>
      <c r="D8" s="13"/>
      <c r="E8" s="13"/>
      <c r="F8" s="14"/>
      <c r="G8" s="15"/>
      <c r="H8" s="15"/>
      <c r="I8" s="16"/>
      <c r="J8" s="15"/>
      <c r="K8" s="15"/>
      <c r="L8" s="15"/>
      <c r="M8" s="17"/>
      <c r="N8" s="18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7"/>
      <c r="N9" s="18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7"/>
      <c r="N10" s="18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7"/>
      <c r="N11" s="18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7"/>
      <c r="N12" s="18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7"/>
      <c r="N13" s="18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7"/>
      <c r="N14" s="18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7"/>
      <c r="N15" s="18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7"/>
      <c r="N16" s="18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7"/>
      <c r="N17" s="18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7"/>
      <c r="N18" s="18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7"/>
      <c r="N19" s="18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7"/>
      <c r="N20" s="18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5"/>
      <c r="I21" s="16"/>
      <c r="J21" s="15"/>
      <c r="K21" s="15"/>
      <c r="L21" s="15"/>
      <c r="M21" s="17"/>
      <c r="N21" s="18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15"/>
      <c r="I22" s="16"/>
      <c r="J22" s="15"/>
      <c r="K22" s="15"/>
      <c r="L22" s="15"/>
      <c r="M22" s="17"/>
      <c r="N22" s="18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15"/>
      <c r="I23" s="15"/>
      <c r="J23" s="16"/>
      <c r="K23" s="15"/>
      <c r="L23" s="15"/>
      <c r="M23" s="17"/>
      <c r="N23" s="18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15"/>
      <c r="I24" s="15"/>
      <c r="J24" s="16"/>
      <c r="K24" s="15"/>
      <c r="L24" s="15"/>
      <c r="M24" s="17"/>
      <c r="N24" s="18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15"/>
      <c r="I25" s="16"/>
      <c r="J25" s="15"/>
      <c r="K25" s="15"/>
      <c r="L25" s="15"/>
      <c r="M25" s="17"/>
      <c r="N25" s="18">
        <f t="shared" si="0"/>
        <v>0</v>
      </c>
    </row>
    <row r="26" spans="1:14">
      <c r="A26" s="20"/>
      <c r="B26" s="12"/>
      <c r="C26" s="19"/>
      <c r="D26" s="13"/>
      <c r="E26" s="13"/>
      <c r="F26" s="14"/>
      <c r="G26" s="15"/>
      <c r="H26" s="15"/>
      <c r="I26" s="15"/>
      <c r="J26" s="16"/>
      <c r="K26" s="15"/>
      <c r="L26" s="15"/>
      <c r="M26" s="17"/>
      <c r="N26" s="18">
        <f t="shared" si="0"/>
        <v>0</v>
      </c>
    </row>
    <row r="27" spans="1:14">
      <c r="A27" s="20"/>
      <c r="B27" s="21"/>
      <c r="C27" s="19"/>
      <c r="D27" s="13"/>
      <c r="E27" s="13"/>
      <c r="F27" s="14"/>
      <c r="G27" s="15"/>
      <c r="H27" s="15"/>
      <c r="I27" s="16"/>
      <c r="J27" s="15"/>
      <c r="K27" s="15"/>
      <c r="L27" s="15"/>
      <c r="M27" s="17"/>
      <c r="N27" s="18">
        <f t="shared" si="0"/>
        <v>0</v>
      </c>
    </row>
    <row r="28" spans="1:14">
      <c r="A28" s="20"/>
      <c r="B28" s="21"/>
      <c r="C28" s="19"/>
      <c r="D28" s="13"/>
      <c r="E28" s="13"/>
      <c r="F28" s="14"/>
      <c r="G28" s="15"/>
      <c r="H28" s="15"/>
      <c r="I28" s="16"/>
      <c r="J28" s="16"/>
      <c r="K28" s="15"/>
      <c r="L28" s="15"/>
      <c r="M28" s="17"/>
      <c r="N28" s="18">
        <f t="shared" si="0"/>
        <v>0</v>
      </c>
    </row>
    <row r="29" spans="1:14">
      <c r="A29" s="20"/>
      <c r="B29" s="20"/>
      <c r="C29" s="19"/>
      <c r="D29" s="13"/>
      <c r="E29" s="13"/>
      <c r="F29" s="14"/>
      <c r="G29" s="15"/>
      <c r="H29" s="15"/>
      <c r="I29" s="16"/>
      <c r="J29" s="16"/>
      <c r="K29" s="15"/>
      <c r="L29" s="15"/>
      <c r="M29" s="17"/>
      <c r="N29" s="18">
        <f t="shared" si="0"/>
        <v>0</v>
      </c>
    </row>
    <row r="30" spans="1:14">
      <c r="A30" s="20"/>
      <c r="B30" s="21"/>
      <c r="C30" s="19"/>
      <c r="D30" s="13"/>
      <c r="E30" s="13"/>
      <c r="F30" s="14"/>
      <c r="G30" s="15"/>
      <c r="H30" s="15"/>
      <c r="I30" s="15"/>
      <c r="J30" s="15"/>
      <c r="K30" s="15"/>
      <c r="L30" s="15"/>
      <c r="M30" s="17"/>
      <c r="N30" s="18">
        <f t="shared" si="0"/>
        <v>0</v>
      </c>
    </row>
    <row r="31" spans="1:14">
      <c r="A31" s="22"/>
      <c r="B31" s="21"/>
      <c r="C31" s="19"/>
      <c r="D31" s="13"/>
      <c r="E31" s="13"/>
      <c r="F31" s="14"/>
      <c r="G31" s="15"/>
      <c r="H31" s="23"/>
      <c r="I31" s="24"/>
      <c r="J31" s="15"/>
      <c r="K31" s="25"/>
      <c r="L31" s="15"/>
      <c r="M31" s="17"/>
      <c r="N31" s="18">
        <f t="shared" si="0"/>
        <v>0</v>
      </c>
    </row>
    <row r="32" spans="1:14">
      <c r="A32" s="22"/>
      <c r="B32" s="26"/>
      <c r="C32" s="19"/>
      <c r="D32" s="13"/>
      <c r="E32" s="13"/>
      <c r="F32" s="14"/>
      <c r="G32" s="23"/>
      <c r="H32" s="23"/>
      <c r="I32" s="24"/>
      <c r="J32" s="23"/>
      <c r="K32" s="25"/>
      <c r="L32" s="23"/>
      <c r="M32" s="17"/>
      <c r="N32" s="18">
        <f t="shared" si="0"/>
        <v>0</v>
      </c>
    </row>
    <row r="33" spans="1:14">
      <c r="A33" s="22"/>
      <c r="B33" s="26"/>
      <c r="C33" s="27"/>
      <c r="D33" s="28"/>
      <c r="E33" s="28"/>
      <c r="F33" s="14"/>
      <c r="G33" s="23"/>
      <c r="H33" s="23"/>
      <c r="I33" s="24"/>
      <c r="J33" s="23"/>
      <c r="K33" s="25"/>
      <c r="L33" s="23"/>
      <c r="M33" s="17"/>
      <c r="N33" s="18">
        <f t="shared" si="0"/>
        <v>0</v>
      </c>
    </row>
    <row r="34" spans="1:14">
      <c r="A34" s="29"/>
      <c r="B34" s="30"/>
      <c r="C34" s="30"/>
      <c r="D34" s="28"/>
      <c r="E34" s="28"/>
      <c r="F34" s="14"/>
      <c r="G34" s="15"/>
      <c r="H34" s="23"/>
      <c r="I34" s="24"/>
      <c r="J34" s="15"/>
      <c r="K34" s="23"/>
      <c r="L34" s="15"/>
      <c r="M34" s="17"/>
      <c r="N34" s="18">
        <f t="shared" si="0"/>
        <v>0</v>
      </c>
    </row>
    <row r="35" spans="1:14">
      <c r="A35" s="29"/>
      <c r="B35" s="31"/>
      <c r="C35" s="31"/>
      <c r="D35" s="28"/>
      <c r="E35" s="28"/>
      <c r="F35" s="14"/>
      <c r="G35" s="15"/>
      <c r="H35" s="23"/>
      <c r="I35" s="24"/>
      <c r="J35" s="15"/>
      <c r="K35" s="23"/>
      <c r="L35" s="15"/>
      <c r="M35" s="17"/>
      <c r="N35" s="18">
        <f t="shared" si="0"/>
        <v>0</v>
      </c>
    </row>
    <row r="36" spans="1:14">
      <c r="A36" s="29"/>
      <c r="B36" s="31"/>
      <c r="C36" s="30"/>
      <c r="D36" s="28"/>
      <c r="E36" s="28"/>
      <c r="F36" s="14"/>
      <c r="G36" s="15"/>
      <c r="H36" s="23"/>
      <c r="I36" s="24"/>
      <c r="J36" s="15"/>
      <c r="K36" s="23"/>
      <c r="L36" s="15"/>
      <c r="M36" s="17"/>
      <c r="N36" s="18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3"/>
      <c r="L37" s="15"/>
      <c r="M37" s="17"/>
      <c r="N37" s="18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3"/>
      <c r="L38" s="15"/>
      <c r="M38" s="17"/>
      <c r="N38" s="18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3"/>
      <c r="L39" s="15"/>
      <c r="M39" s="17"/>
      <c r="N39" s="18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3"/>
      <c r="L40" s="15"/>
      <c r="M40" s="17"/>
      <c r="N40" s="18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5"/>
      <c r="H41" s="23"/>
      <c r="I41" s="24"/>
      <c r="J41" s="15"/>
      <c r="K41" s="23"/>
      <c r="L41" s="15"/>
      <c r="M41" s="17"/>
      <c r="N41" s="18">
        <f t="shared" si="0"/>
        <v>0</v>
      </c>
    </row>
    <row r="42" spans="1:14">
      <c r="A42" s="29"/>
      <c r="B42" s="31"/>
      <c r="C42" s="30"/>
      <c r="D42" s="28"/>
      <c r="E42" s="28"/>
      <c r="F42" s="30"/>
      <c r="G42" s="15"/>
      <c r="H42" s="23"/>
      <c r="I42" s="24"/>
      <c r="J42" s="15"/>
      <c r="K42" s="23"/>
      <c r="L42" s="15"/>
      <c r="M42" s="17"/>
      <c r="N42" s="18">
        <f>SUM(N6:N41)</f>
        <v>0</v>
      </c>
    </row>
    <row r="43" spans="1:14">
      <c r="A43" s="7" t="s">
        <v>21</v>
      </c>
      <c r="B43" s="7"/>
      <c r="C43" s="32"/>
      <c r="D43" s="33"/>
      <c r="E43" s="33"/>
      <c r="F43" s="33"/>
      <c r="G43" s="15">
        <f>SUM(G6:G42)</f>
        <v>0</v>
      </c>
      <c r="H43" s="15"/>
      <c r="I43" s="34">
        <f>SUM(I9:I41)</f>
        <v>0</v>
      </c>
      <c r="J43" s="34">
        <f>SUM(J6:J41)</f>
        <v>0</v>
      </c>
      <c r="K43" s="34">
        <f>SUM(K6:K41)</f>
        <v>42075</v>
      </c>
      <c r="L43" s="34">
        <f>SUM(L6:L42)</f>
        <v>0</v>
      </c>
      <c r="M43" s="34">
        <f>SUM(M6:M42)</f>
        <v>0</v>
      </c>
      <c r="N43" s="34">
        <f>SUM(J43:M43)</f>
        <v>42075</v>
      </c>
    </row>
    <row r="44" spans="1:14">
      <c r="A44" s="1"/>
      <c r="B44" s="1"/>
      <c r="C44" s="1"/>
      <c r="D44" s="35"/>
      <c r="E44" s="1"/>
      <c r="F44" s="1"/>
      <c r="G44" s="1"/>
      <c r="H44" s="143" t="s">
        <v>22</v>
      </c>
      <c r="I44" s="36"/>
      <c r="J44" s="32"/>
      <c r="K44" s="144"/>
      <c r="L44" s="32"/>
      <c r="M44" s="32"/>
      <c r="N44" s="1"/>
    </row>
    <row r="45" spans="1:14" ht="18.75">
      <c r="A45" s="7" t="s">
        <v>23</v>
      </c>
      <c r="B45" s="7"/>
      <c r="C45" s="1"/>
      <c r="D45" s="35"/>
      <c r="E45" s="144" t="s">
        <v>24</v>
      </c>
      <c r="F45" s="144"/>
      <c r="G45" s="1"/>
      <c r="H45" s="170"/>
      <c r="I45" s="171"/>
      <c r="J45" s="38"/>
      <c r="K45" s="39"/>
      <c r="L45" s="39"/>
      <c r="M45" s="1"/>
      <c r="N45" s="1"/>
    </row>
    <row r="46" spans="1:14" ht="15.75">
      <c r="A46" s="7" t="s">
        <v>26</v>
      </c>
      <c r="B46" s="144"/>
      <c r="C46" s="40"/>
      <c r="D46" s="1"/>
      <c r="E46" s="172">
        <v>495</v>
      </c>
      <c r="F46" s="173"/>
      <c r="G46" s="174"/>
      <c r="H46" s="175"/>
      <c r="I46" s="176"/>
      <c r="J46" s="39"/>
      <c r="K46" s="39"/>
      <c r="L46" s="39"/>
      <c r="M46" s="1"/>
      <c r="N46" s="43"/>
    </row>
    <row r="47" spans="1:14">
      <c r="A47" s="7" t="s">
        <v>27</v>
      </c>
      <c r="B47" s="1"/>
      <c r="C47" s="44">
        <v>0</v>
      </c>
      <c r="D47" s="1"/>
      <c r="E47" s="1"/>
      <c r="F47" s="1"/>
      <c r="G47" s="1"/>
      <c r="H47" s="45"/>
      <c r="I47" s="46"/>
      <c r="J47" s="1"/>
      <c r="K47" s="1"/>
      <c r="L47" s="1"/>
      <c r="M47" s="1"/>
      <c r="N47" s="43"/>
    </row>
    <row r="48" spans="1:14">
      <c r="A48" s="1"/>
      <c r="B48" s="1"/>
      <c r="C48" s="15">
        <f>((C46+C47)*E46)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43"/>
    </row>
    <row r="49" spans="1:14">
      <c r="A49" s="7" t="s">
        <v>28</v>
      </c>
      <c r="B49" s="1"/>
      <c r="C49" s="4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61" t="s">
        <v>17</v>
      </c>
      <c r="B50" s="161"/>
      <c r="C50" s="15">
        <f>SUM(C48+C49)</f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5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19685039370078741" right="0.15748031496062992" top="0.43307086614173229" bottom="0.15748031496062992" header="0.31496062992125984" footer="0.31496062992125984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61</vt:i4>
      </vt:variant>
      <vt:variant>
        <vt:lpstr>Rangos con nombre</vt:lpstr>
      </vt:variant>
      <vt:variant>
        <vt:i4>39</vt:i4>
      </vt:variant>
    </vt:vector>
  </HeadingPairs>
  <TitlesOfParts>
    <vt:vector size="100" baseType="lpstr">
      <vt:lpstr>ABRIL 30 PM </vt:lpstr>
      <vt:lpstr>ABRIL 30 AM</vt:lpstr>
      <vt:lpstr>ABRIL 29 PM </vt:lpstr>
      <vt:lpstr>ABRIL 29 AM </vt:lpstr>
      <vt:lpstr>ABRIL 28 PM</vt:lpstr>
      <vt:lpstr>ABRIL28 AM</vt:lpstr>
      <vt:lpstr>ABRIL27 PM</vt:lpstr>
      <vt:lpstr>ABRIL 27 AM </vt:lpstr>
      <vt:lpstr>ABRIL 26 PM </vt:lpstr>
      <vt:lpstr>ABRIL 26 AM</vt:lpstr>
      <vt:lpstr>ABRIL 25 PM</vt:lpstr>
      <vt:lpstr>ABRIL 25 AM </vt:lpstr>
      <vt:lpstr>ABRIL 24 PM</vt:lpstr>
      <vt:lpstr>ABRIL 24 AM </vt:lpstr>
      <vt:lpstr>ABRIL 23 PM</vt:lpstr>
      <vt:lpstr>ABRIL 23 AM</vt:lpstr>
      <vt:lpstr>ABRIL 22 PM</vt:lpstr>
      <vt:lpstr>ABRIL 22 AM </vt:lpstr>
      <vt:lpstr>ABRIL 21 PM</vt:lpstr>
      <vt:lpstr>ABRIL 21 AM </vt:lpstr>
      <vt:lpstr>ABRIL 20 PM</vt:lpstr>
      <vt:lpstr>ABRIL 20 AM</vt:lpstr>
      <vt:lpstr>ABRIL 19 PM</vt:lpstr>
      <vt:lpstr>ABRIL 19 AM</vt:lpstr>
      <vt:lpstr>ABRIL 18 PM</vt:lpstr>
      <vt:lpstr>ABRIL 18 AM</vt:lpstr>
      <vt:lpstr>ABRIL 17 PM</vt:lpstr>
      <vt:lpstr>ABRIL 17 AM</vt:lpstr>
      <vt:lpstr>ABRIL 16 PM</vt:lpstr>
      <vt:lpstr>ABRIL 16 AM </vt:lpstr>
      <vt:lpstr>ABRIL 15 PM </vt:lpstr>
      <vt:lpstr>ABRIL 15 AM</vt:lpstr>
      <vt:lpstr>ABRIL 14 PM </vt:lpstr>
      <vt:lpstr>ABRIL 14 am</vt:lpstr>
      <vt:lpstr>ABRIL 13 pm</vt:lpstr>
      <vt:lpstr>ABRIL 13 AM</vt:lpstr>
      <vt:lpstr>ABRIL 12 PM</vt:lpstr>
      <vt:lpstr>ABRIL 12 AM</vt:lpstr>
      <vt:lpstr>ABRIL 11 PM</vt:lpstr>
      <vt:lpstr>ABRIL 11 AM</vt:lpstr>
      <vt:lpstr>ABRIL 10 PM</vt:lpstr>
      <vt:lpstr>ABRIL 10 AM</vt:lpstr>
      <vt:lpstr>ABRIL 09 PM</vt:lpstr>
      <vt:lpstr>ABRIL 09 AM</vt:lpstr>
      <vt:lpstr>ABRIL 08 PM </vt:lpstr>
      <vt:lpstr>ABRIL 08 AM</vt:lpstr>
      <vt:lpstr>ABRIL 07 PM </vt:lpstr>
      <vt:lpstr>ABRIL 07 AM</vt:lpstr>
      <vt:lpstr>ABRIL 06 PM</vt:lpstr>
      <vt:lpstr>ABRIL 06 AM</vt:lpstr>
      <vt:lpstr>ABRIL 05 PM</vt:lpstr>
      <vt:lpstr>ABRIL 05 AM</vt:lpstr>
      <vt:lpstr>ABRIL 04 AM </vt:lpstr>
      <vt:lpstr>ABRIL 3 PM</vt:lpstr>
      <vt:lpstr>ABRIL 3 AM</vt:lpstr>
      <vt:lpstr>ABRIL 2 PM</vt:lpstr>
      <vt:lpstr>ABRIL 2 AM</vt:lpstr>
      <vt:lpstr>ABRIL 1PM</vt:lpstr>
      <vt:lpstr>ABRIL 1 AM</vt:lpstr>
      <vt:lpstr>Hoja2</vt:lpstr>
      <vt:lpstr>Hoja3</vt:lpstr>
      <vt:lpstr>'ABRIL 05 PM'!Área_de_impresión</vt:lpstr>
      <vt:lpstr>'ABRIL 06 AM'!Área_de_impresión</vt:lpstr>
      <vt:lpstr>'ABRIL 06 PM'!Área_de_impresión</vt:lpstr>
      <vt:lpstr>'ABRIL 07 AM'!Área_de_impresión</vt:lpstr>
      <vt:lpstr>'ABRIL 08 PM '!Área_de_impresión</vt:lpstr>
      <vt:lpstr>'ABRIL 09 AM'!Área_de_impresión</vt:lpstr>
      <vt:lpstr>'ABRIL 09 PM'!Área_de_impresión</vt:lpstr>
      <vt:lpstr>'ABRIL 1 AM'!Área_de_impresión</vt:lpstr>
      <vt:lpstr>'ABRIL 10 AM'!Área_de_impresión</vt:lpstr>
      <vt:lpstr>'ABRIL 10 PM'!Área_de_impresión</vt:lpstr>
      <vt:lpstr>'ABRIL 11 AM'!Área_de_impresión</vt:lpstr>
      <vt:lpstr>'ABRIL 12 PM'!Área_de_impresión</vt:lpstr>
      <vt:lpstr>'ABRIL 13 AM'!Área_de_impresión</vt:lpstr>
      <vt:lpstr>'ABRIL 13 pm'!Área_de_impresión</vt:lpstr>
      <vt:lpstr>'ABRIL 14 am'!Área_de_impresión</vt:lpstr>
      <vt:lpstr>'ABRIL 15 PM '!Área_de_impresión</vt:lpstr>
      <vt:lpstr>'ABRIL 16 AM '!Área_de_impresión</vt:lpstr>
      <vt:lpstr>'ABRIL 16 PM'!Área_de_impresión</vt:lpstr>
      <vt:lpstr>'ABRIL 17 AM'!Área_de_impresión</vt:lpstr>
      <vt:lpstr>'ABRIL 17 PM'!Área_de_impresión</vt:lpstr>
      <vt:lpstr>'ABRIL 18 PM'!Área_de_impresión</vt:lpstr>
      <vt:lpstr>'ABRIL 19 AM'!Área_de_impresión</vt:lpstr>
      <vt:lpstr>'ABRIL 2 AM'!Área_de_impresión</vt:lpstr>
      <vt:lpstr>'ABRIL 2 PM'!Área_de_impresión</vt:lpstr>
      <vt:lpstr>'ABRIL 21 AM '!Área_de_impresión</vt:lpstr>
      <vt:lpstr>'ABRIL 22 AM '!Área_de_impresión</vt:lpstr>
      <vt:lpstr>'ABRIL 23 PM'!Área_de_impresión</vt:lpstr>
      <vt:lpstr>'ABRIL 24 AM '!Área_de_impresión</vt:lpstr>
      <vt:lpstr>'ABRIL 24 PM'!Área_de_impresión</vt:lpstr>
      <vt:lpstr>'ABRIL 25 AM '!Área_de_impresión</vt:lpstr>
      <vt:lpstr>'ABRIL 25 PM'!Área_de_impresión</vt:lpstr>
      <vt:lpstr>'ABRIL 26 AM'!Área_de_impresión</vt:lpstr>
      <vt:lpstr>'ABRIL 26 PM '!Área_de_impresión</vt:lpstr>
      <vt:lpstr>'ABRIL 27 AM '!Área_de_impresión</vt:lpstr>
      <vt:lpstr>'ABRIL 29 PM '!Área_de_impresión</vt:lpstr>
      <vt:lpstr>'ABRIL 3 PM'!Área_de_impresión</vt:lpstr>
      <vt:lpstr>'ABRIL 30 PM '!Área_de_impresión</vt:lpstr>
      <vt:lpstr>'ABRIL27 PM'!Área_de_impresión</vt:lpstr>
      <vt:lpstr>'ABRIL28 AM'!Área_de_impresión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2011-05-02T03:53:24Z</cp:lastPrinted>
  <dcterms:created xsi:type="dcterms:W3CDTF">2011-04-01T18:27:21Z</dcterms:created>
  <dcterms:modified xsi:type="dcterms:W3CDTF">2011-05-02T15:25:00Z</dcterms:modified>
</cp:coreProperties>
</file>