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60" yWindow="300" windowWidth="14880" windowHeight="7815" firstSheet="46" activeTab="50"/>
  </bookViews>
  <sheets>
    <sheet name="DICIEMBRE 31 PM" sheetId="61" r:id="rId1"/>
    <sheet name="DICIEMBRE 31 AM" sheetId="60" r:id="rId2"/>
    <sheet name="DICIEMBRE 30 PM" sheetId="59" r:id="rId3"/>
    <sheet name="DICIEMBRE 30 AM" sheetId="58" r:id="rId4"/>
    <sheet name="DICIEMBRE 29 pm" sheetId="57" r:id="rId5"/>
    <sheet name="DICIEMBRE 29 AM" sheetId="56" r:id="rId6"/>
    <sheet name="DICIEMBRE 28 AM" sheetId="55" r:id="rId7"/>
    <sheet name="DICIEMBRE 27 PM" sheetId="54" r:id="rId8"/>
    <sheet name="DICIEMBRE 27 AM" sheetId="53" r:id="rId9"/>
    <sheet name="DICIEMBRE 26 PM" sheetId="52" r:id="rId10"/>
    <sheet name="DICIEMBRE 26 AM" sheetId="51" r:id="rId11"/>
    <sheet name="DICIEMBRE 25 PM" sheetId="50" r:id="rId12"/>
    <sheet name="DICIEMBRE 25 AM" sheetId="49" r:id="rId13"/>
    <sheet name="DICIEMBRE 24 PM" sheetId="48" r:id="rId14"/>
    <sheet name="DICIEMBRE 24 AM" sheetId="47" r:id="rId15"/>
    <sheet name="DICIEMBRE 23 PM" sheetId="46" r:id="rId16"/>
    <sheet name="DICIEMBRE 23 AM" sheetId="45" r:id="rId17"/>
    <sheet name="DICIEMBRE 22 PM" sheetId="44" r:id="rId18"/>
    <sheet name="DICIEMBRE 22 AM" sheetId="43" r:id="rId19"/>
    <sheet name="DICIEMBRE 21 pm" sheetId="42" r:id="rId20"/>
    <sheet name="DICIEMBRE 21 AM" sheetId="41" r:id="rId21"/>
    <sheet name="DICIEMBRE 20 PM" sheetId="40" r:id="rId22"/>
    <sheet name="DICIEMBRE 20 AM " sheetId="39" r:id="rId23"/>
    <sheet name="DICIEMBRE 19 PM" sheetId="38" r:id="rId24"/>
    <sheet name="DICIEMBRE 19 AM " sheetId="37" r:id="rId25"/>
    <sheet name="DICIEMBRE 18 PM" sheetId="36" r:id="rId26"/>
    <sheet name="DICIEMBRE 17 PM" sheetId="35" r:id="rId27"/>
    <sheet name="DICIEMBRE 17 AM" sheetId="34" r:id="rId28"/>
    <sheet name="DICIEMBRE 16 PM" sheetId="33" r:id="rId29"/>
    <sheet name="DICIEMBRE 16 AM " sheetId="32" r:id="rId30"/>
    <sheet name="DICIEMBRE 15 PM" sheetId="31" r:id="rId31"/>
    <sheet name="DICIEMBRE 15 AM" sheetId="29" r:id="rId32"/>
    <sheet name="DICIEMBRE 14 PM" sheetId="28" r:id="rId33"/>
    <sheet name="DICIEMBRE 14 AM" sheetId="27" r:id="rId34"/>
    <sheet name="DICIEMBRE 13 PM" sheetId="26" r:id="rId35"/>
    <sheet name="DICIEMBRE 13 AM " sheetId="25" r:id="rId36"/>
    <sheet name="DICIEMBRE 12 PM" sheetId="24" r:id="rId37"/>
    <sheet name="DICIEMBRE 12 AM" sheetId="23" r:id="rId38"/>
    <sheet name="DICIEMBRE 11 PM" sheetId="22" r:id="rId39"/>
    <sheet name="DICIEMBRE 11 AM " sheetId="21" r:id="rId40"/>
    <sheet name="DICIEMBRE 10 PM" sheetId="20" r:id="rId41"/>
    <sheet name="DICIEMBRE 10 AM" sheetId="19" r:id="rId42"/>
    <sheet name="DICIEMBRE 09 PM" sheetId="18" r:id="rId43"/>
    <sheet name="DICIEMBRE 09 AM" sheetId="17" r:id="rId44"/>
    <sheet name="DICIEMBRE 08 PM" sheetId="16" r:id="rId45"/>
    <sheet name="DICIEMBRE 08 AM" sheetId="15" r:id="rId46"/>
    <sheet name="DICIEMBRE 07 PM" sheetId="14" r:id="rId47"/>
    <sheet name="DICIEMBRE 07 AM" sheetId="13" r:id="rId48"/>
    <sheet name="DICIEMBRE 06 PM" sheetId="12" r:id="rId49"/>
    <sheet name="DICIEMBRE 06 AM" sheetId="11" r:id="rId50"/>
    <sheet name="DICIEMBRE 05 PM" sheetId="10" r:id="rId51"/>
    <sheet name="DICIEMBRE 05 AM " sheetId="9" r:id="rId52"/>
    <sheet name="DICIEMBRE 04 PM" sheetId="8" r:id="rId53"/>
    <sheet name="DICIEMBRE 04 AM " sheetId="7" r:id="rId54"/>
    <sheet name="DICIEMBRE 03 PM" sheetId="6" r:id="rId55"/>
    <sheet name="DICIEMBRE 03 AM" sheetId="5" r:id="rId56"/>
    <sheet name="DICIEMBRE 02 PM" sheetId="4" r:id="rId57"/>
    <sheet name="DICIEMBRE 2 AM " sheetId="3" r:id="rId58"/>
    <sheet name="DICIEMBRE 01 PM" sheetId="2" r:id="rId59"/>
    <sheet name="DICIEMBRE 01 AM" sheetId="1" r:id="rId60"/>
  </sheets>
  <definedNames>
    <definedName name="_xlnm.Print_Area" localSheetId="56">'DICIEMBRE 02 PM'!$A$1:$N$38</definedName>
    <definedName name="_xlnm.Print_Area" localSheetId="55">'DICIEMBRE 03 AM'!$A$1:$N$38</definedName>
    <definedName name="_xlnm.Print_Area" localSheetId="54">'DICIEMBRE 03 PM'!$A$1:$N$38</definedName>
    <definedName name="_xlnm.Print_Area" localSheetId="53">'DICIEMBRE 04 AM '!$A$1:$N$38</definedName>
    <definedName name="_xlnm.Print_Area" localSheetId="52">'DICIEMBRE 04 PM'!$A$1:$N$38</definedName>
    <definedName name="_xlnm.Print_Area" localSheetId="51">'DICIEMBRE 05 AM '!$A$1:$N$38</definedName>
    <definedName name="_xlnm.Print_Area" localSheetId="50">'DICIEMBRE 05 PM'!$A$1:$N$38</definedName>
    <definedName name="_xlnm.Print_Area" localSheetId="48">'DICIEMBRE 06 PM'!$A$1:$N$38</definedName>
    <definedName name="_xlnm.Print_Area" localSheetId="47">'DICIEMBRE 07 AM'!$A$1:$N$38</definedName>
    <definedName name="_xlnm.Print_Area" localSheetId="46">'DICIEMBRE 07 PM'!$A$1:$N$38</definedName>
    <definedName name="_xlnm.Print_Area" localSheetId="42">'DICIEMBRE 09 PM'!$A$1:$N$38</definedName>
    <definedName name="_xlnm.Print_Area" localSheetId="41">'DICIEMBRE 10 AM'!$A$1:$N$38</definedName>
    <definedName name="_xlnm.Print_Area" localSheetId="40">'DICIEMBRE 10 PM'!$A$3:$N$38</definedName>
    <definedName name="_xlnm.Print_Area" localSheetId="39">'DICIEMBRE 11 AM '!$A$1:$N$38</definedName>
    <definedName name="_xlnm.Print_Area" localSheetId="38">'DICIEMBRE 11 PM'!$A$1:$N$38</definedName>
    <definedName name="_xlnm.Print_Area" localSheetId="37">'DICIEMBRE 12 AM'!$A$1:$N$38</definedName>
    <definedName name="_xlnm.Print_Area" localSheetId="35">'DICIEMBRE 13 AM '!$A$1:$N$38</definedName>
    <definedName name="_xlnm.Print_Area" localSheetId="32">'DICIEMBRE 14 PM'!$A$1:$N$38</definedName>
    <definedName name="_xlnm.Print_Area" localSheetId="31">'DICIEMBRE 15 AM'!$A$1:$N$38</definedName>
    <definedName name="_xlnm.Print_Area" localSheetId="29">'DICIEMBRE 16 AM '!$A$1:$N$38</definedName>
    <definedName name="_xlnm.Print_Area" localSheetId="26">'DICIEMBRE 17 PM'!$A$1:$N$38</definedName>
    <definedName name="_xlnm.Print_Area" localSheetId="25">'DICIEMBRE 18 PM'!$A$1:$N$38</definedName>
    <definedName name="_xlnm.Print_Area" localSheetId="24">'DICIEMBRE 19 AM '!$A$1:$N$38</definedName>
    <definedName name="_xlnm.Print_Area" localSheetId="23">'DICIEMBRE 19 PM'!$A$1:$N$38</definedName>
    <definedName name="_xlnm.Print_Area" localSheetId="57">'DICIEMBRE 2 AM '!$A$1:$N$38</definedName>
    <definedName name="_xlnm.Print_Area" localSheetId="22">'DICIEMBRE 20 AM '!$A$1:$N$38</definedName>
    <definedName name="_xlnm.Print_Area" localSheetId="21">'DICIEMBRE 20 PM'!$A$1:$N$38</definedName>
    <definedName name="_xlnm.Print_Area" localSheetId="20">'DICIEMBRE 21 AM'!$A$1:$N$38</definedName>
    <definedName name="_xlnm.Print_Area" localSheetId="18">'DICIEMBRE 22 AM'!$A$1:$N$38</definedName>
    <definedName name="_xlnm.Print_Area" localSheetId="17">'DICIEMBRE 22 PM'!$A$1:$N$38</definedName>
    <definedName name="_xlnm.Print_Area" localSheetId="16">'DICIEMBRE 23 AM'!$A$1:$N$38</definedName>
    <definedName name="_xlnm.Print_Area" localSheetId="14">'DICIEMBRE 24 AM'!$A$1:$N$38</definedName>
    <definedName name="_xlnm.Print_Area" localSheetId="13">'DICIEMBRE 24 PM'!$A$1:$N$38</definedName>
    <definedName name="_xlnm.Print_Area" localSheetId="12">'DICIEMBRE 25 AM'!$A$1:$N$38</definedName>
    <definedName name="_xlnm.Print_Area" localSheetId="11">'DICIEMBRE 25 PM'!$A$1:$N$38</definedName>
    <definedName name="_xlnm.Print_Area" localSheetId="9">'DICIEMBRE 26 PM'!$A$1:$N$38</definedName>
    <definedName name="_xlnm.Print_Area" localSheetId="8">'DICIEMBRE 27 AM'!$A$1:$N$38</definedName>
    <definedName name="_xlnm.Print_Area" localSheetId="7">'DICIEMBRE 27 PM'!$A$1:$N$38</definedName>
    <definedName name="_xlnm.Print_Area" localSheetId="6">'DICIEMBRE 28 AM'!$A$1:$N$38</definedName>
    <definedName name="_xlnm.Print_Area" localSheetId="2">'DICIEMBRE 30 PM'!$A$1:$N$38</definedName>
    <definedName name="_xlnm.Print_Area" localSheetId="1">'DICIEMBRE 31 AM'!$A$1:$N$38</definedName>
    <definedName name="_xlnm.Print_Area" localSheetId="0">'DICIEMBRE 31 PM'!$A$1:$N$38</definedName>
  </definedNames>
  <calcPr calcId="144525"/>
</workbook>
</file>

<file path=xl/calcChain.xml><?xml version="1.0" encoding="utf-8"?>
<calcChain xmlns="http://schemas.openxmlformats.org/spreadsheetml/2006/main">
  <c r="C36" i="61" l="1"/>
  <c r="C38" i="61" s="1"/>
  <c r="M31" i="61"/>
  <c r="L31" i="61"/>
  <c r="K31" i="61"/>
  <c r="J31" i="61"/>
  <c r="I31" i="61"/>
  <c r="G31" i="61"/>
  <c r="N31" i="61" s="1"/>
  <c r="N29" i="61"/>
  <c r="N28" i="61"/>
  <c r="N27" i="61"/>
  <c r="N26" i="61"/>
  <c r="N25" i="61"/>
  <c r="N24" i="61"/>
  <c r="N23" i="61"/>
  <c r="N22" i="61"/>
  <c r="N21" i="61"/>
  <c r="N20" i="61"/>
  <c r="N19" i="61"/>
  <c r="N18" i="61"/>
  <c r="N17" i="61"/>
  <c r="N16" i="61"/>
  <c r="N15" i="61"/>
  <c r="N14" i="61"/>
  <c r="N13" i="61"/>
  <c r="N12" i="61"/>
  <c r="N11" i="61"/>
  <c r="N10" i="61"/>
  <c r="N9" i="61"/>
  <c r="N8" i="61"/>
  <c r="N7" i="61"/>
  <c r="N6" i="61"/>
  <c r="N30" i="61" s="1"/>
  <c r="C36" i="60" l="1"/>
  <c r="C38" i="60" s="1"/>
  <c r="M31" i="60"/>
  <c r="L31" i="60"/>
  <c r="K31" i="60"/>
  <c r="J31" i="60"/>
  <c r="I31" i="60"/>
  <c r="G31" i="60"/>
  <c r="N31" i="60" s="1"/>
  <c r="N29" i="60"/>
  <c r="N28" i="60"/>
  <c r="N27" i="60"/>
  <c r="N26" i="60"/>
  <c r="N25" i="60"/>
  <c r="N24" i="60"/>
  <c r="N23" i="60"/>
  <c r="N22" i="60"/>
  <c r="N21" i="60"/>
  <c r="N20" i="60"/>
  <c r="N19" i="60"/>
  <c r="N18" i="60"/>
  <c r="N17" i="60"/>
  <c r="N16" i="60"/>
  <c r="N15" i="60"/>
  <c r="N14" i="60"/>
  <c r="N13" i="60"/>
  <c r="N12" i="60"/>
  <c r="N11" i="60"/>
  <c r="N10" i="60"/>
  <c r="N9" i="60"/>
  <c r="N8" i="60"/>
  <c r="N7" i="60"/>
  <c r="N6" i="60"/>
  <c r="N30" i="60" s="1"/>
  <c r="C36" i="59" l="1"/>
  <c r="C38" i="59" s="1"/>
  <c r="M31" i="59"/>
  <c r="L31" i="59"/>
  <c r="K31" i="59"/>
  <c r="J31" i="59"/>
  <c r="I31" i="59"/>
  <c r="G31" i="59"/>
  <c r="N31" i="59" s="1"/>
  <c r="N29" i="59"/>
  <c r="N28" i="59"/>
  <c r="N27" i="59"/>
  <c r="N26" i="59"/>
  <c r="N25" i="59"/>
  <c r="N24" i="59"/>
  <c r="N23" i="59"/>
  <c r="N22" i="59"/>
  <c r="N21" i="59"/>
  <c r="N20" i="59"/>
  <c r="N19" i="59"/>
  <c r="N18" i="59"/>
  <c r="N17" i="59"/>
  <c r="N16" i="59"/>
  <c r="N15" i="59"/>
  <c r="N14" i="59"/>
  <c r="N13" i="59"/>
  <c r="N12" i="59"/>
  <c r="N11" i="59"/>
  <c r="N10" i="59"/>
  <c r="N9" i="59"/>
  <c r="N8" i="59"/>
  <c r="N7" i="59"/>
  <c r="N6" i="59"/>
  <c r="N30" i="59" s="1"/>
  <c r="C36" i="58"/>
  <c r="C38" i="58" s="1"/>
  <c r="M31" i="58"/>
  <c r="L31" i="58"/>
  <c r="K31" i="58"/>
  <c r="J31" i="58"/>
  <c r="I31" i="58"/>
  <c r="G31" i="58"/>
  <c r="N31" i="58" s="1"/>
  <c r="N29" i="58"/>
  <c r="N28" i="58"/>
  <c r="N27" i="58"/>
  <c r="N26" i="58"/>
  <c r="N25" i="58"/>
  <c r="N24" i="58"/>
  <c r="N23" i="58"/>
  <c r="N22" i="58"/>
  <c r="N21" i="58"/>
  <c r="N20" i="58"/>
  <c r="N19" i="58"/>
  <c r="N18" i="58"/>
  <c r="N17" i="58"/>
  <c r="N16" i="58"/>
  <c r="N15" i="58"/>
  <c r="N14" i="58"/>
  <c r="N13" i="58"/>
  <c r="N12" i="58"/>
  <c r="N11" i="58"/>
  <c r="N10" i="58"/>
  <c r="N9" i="58"/>
  <c r="N8" i="58"/>
  <c r="N7" i="58"/>
  <c r="N6" i="58"/>
  <c r="N30" i="58" s="1"/>
  <c r="C36" i="57" l="1"/>
  <c r="C38" i="57" s="1"/>
  <c r="M31" i="57"/>
  <c r="L31" i="57"/>
  <c r="K31" i="57"/>
  <c r="J31" i="57"/>
  <c r="I31" i="57"/>
  <c r="G31" i="57"/>
  <c r="N31" i="57" s="1"/>
  <c r="N29" i="57"/>
  <c r="N28" i="57"/>
  <c r="N27" i="57"/>
  <c r="N26" i="57"/>
  <c r="N25" i="57"/>
  <c r="N24" i="57"/>
  <c r="N23" i="57"/>
  <c r="N22" i="57"/>
  <c r="N21" i="57"/>
  <c r="N20" i="57"/>
  <c r="N19" i="57"/>
  <c r="N18" i="57"/>
  <c r="N17" i="57"/>
  <c r="N16" i="57"/>
  <c r="N15" i="57"/>
  <c r="N14" i="57"/>
  <c r="N13" i="57"/>
  <c r="N12" i="57"/>
  <c r="N11" i="57"/>
  <c r="N10" i="57"/>
  <c r="N9" i="57"/>
  <c r="N8" i="57"/>
  <c r="N7" i="57"/>
  <c r="N6" i="57"/>
  <c r="N30" i="57" s="1"/>
  <c r="C36" i="56" l="1"/>
  <c r="C38" i="56" s="1"/>
  <c r="M31" i="56"/>
  <c r="L31" i="56"/>
  <c r="K31" i="56"/>
  <c r="J31" i="56"/>
  <c r="I31" i="56"/>
  <c r="G31" i="56"/>
  <c r="N31" i="56" s="1"/>
  <c r="N29" i="56"/>
  <c r="N28" i="56"/>
  <c r="N27" i="56"/>
  <c r="N26" i="56"/>
  <c r="N25" i="56"/>
  <c r="N24" i="56"/>
  <c r="N23" i="56"/>
  <c r="N22" i="56"/>
  <c r="N21" i="56"/>
  <c r="N20" i="56"/>
  <c r="N19" i="56"/>
  <c r="N18" i="56"/>
  <c r="N17" i="56"/>
  <c r="N16" i="56"/>
  <c r="N15" i="56"/>
  <c r="N14" i="56"/>
  <c r="N13" i="56"/>
  <c r="N12" i="56"/>
  <c r="N11" i="56"/>
  <c r="N10" i="56"/>
  <c r="N9" i="56"/>
  <c r="N8" i="56"/>
  <c r="N7" i="56"/>
  <c r="N6" i="56"/>
  <c r="N30" i="56" s="1"/>
  <c r="N10" i="55"/>
  <c r="N11" i="55"/>
  <c r="C36" i="55"/>
  <c r="C38" i="55" s="1"/>
  <c r="M31" i="55"/>
  <c r="L31" i="55"/>
  <c r="K31" i="55"/>
  <c r="J31" i="55"/>
  <c r="I31" i="55"/>
  <c r="G31" i="55"/>
  <c r="N31" i="55" s="1"/>
  <c r="N29" i="55"/>
  <c r="N28" i="55"/>
  <c r="N27" i="55"/>
  <c r="N26" i="55"/>
  <c r="N25" i="55"/>
  <c r="N24" i="55"/>
  <c r="N23" i="55"/>
  <c r="N22" i="55"/>
  <c r="N21" i="55"/>
  <c r="N20" i="55"/>
  <c r="N19" i="55"/>
  <c r="N18" i="55"/>
  <c r="N17" i="55"/>
  <c r="N16" i="55"/>
  <c r="N15" i="55"/>
  <c r="N14" i="55"/>
  <c r="N13" i="55"/>
  <c r="N12" i="55"/>
  <c r="N9" i="55"/>
  <c r="N8" i="55"/>
  <c r="N7" i="55"/>
  <c r="N6" i="55"/>
  <c r="N30" i="55" s="1"/>
  <c r="C36" i="54"/>
  <c r="C38" i="54" s="1"/>
  <c r="M31" i="54"/>
  <c r="L31" i="54"/>
  <c r="K31" i="54"/>
  <c r="J31" i="54"/>
  <c r="I31" i="54"/>
  <c r="G31" i="54"/>
  <c r="N31" i="54" s="1"/>
  <c r="N29" i="54"/>
  <c r="N28" i="54"/>
  <c r="N27" i="54"/>
  <c r="N26" i="54"/>
  <c r="N25" i="54"/>
  <c r="N24" i="54"/>
  <c r="N23" i="54"/>
  <c r="N22" i="54"/>
  <c r="N21" i="54"/>
  <c r="N20" i="54"/>
  <c r="N19" i="54"/>
  <c r="N18" i="54"/>
  <c r="N17" i="54"/>
  <c r="N16" i="54"/>
  <c r="N15" i="54"/>
  <c r="N14" i="54"/>
  <c r="N13" i="54"/>
  <c r="N12" i="54"/>
  <c r="N11" i="54"/>
  <c r="N10" i="54"/>
  <c r="N9" i="54"/>
  <c r="N8" i="54"/>
  <c r="N7" i="54"/>
  <c r="N6" i="54"/>
  <c r="N30" i="54" s="1"/>
  <c r="C36" i="53"/>
  <c r="C38" i="53" s="1"/>
  <c r="M31" i="53"/>
  <c r="L31" i="53"/>
  <c r="K31" i="53"/>
  <c r="J31" i="53"/>
  <c r="I31" i="53"/>
  <c r="G31" i="53"/>
  <c r="N31" i="53" s="1"/>
  <c r="N29" i="53"/>
  <c r="N28" i="53"/>
  <c r="N27" i="53"/>
  <c r="N26" i="53"/>
  <c r="N25" i="53"/>
  <c r="N24" i="53"/>
  <c r="N23" i="53"/>
  <c r="N22" i="53"/>
  <c r="N21" i="53"/>
  <c r="N20" i="53"/>
  <c r="N19" i="53"/>
  <c r="N18" i="53"/>
  <c r="N17" i="53"/>
  <c r="N16" i="53"/>
  <c r="N15" i="53"/>
  <c r="N14" i="53"/>
  <c r="N13" i="53"/>
  <c r="N12" i="53"/>
  <c r="N11" i="53"/>
  <c r="N10" i="53"/>
  <c r="N9" i="53"/>
  <c r="N8" i="53"/>
  <c r="N7" i="53"/>
  <c r="N6" i="53"/>
  <c r="N30" i="53" s="1"/>
  <c r="C36" i="52" l="1"/>
  <c r="C38" i="52" s="1"/>
  <c r="M31" i="52"/>
  <c r="L31" i="52"/>
  <c r="K31" i="52"/>
  <c r="J31" i="52"/>
  <c r="I31" i="52"/>
  <c r="G31" i="52"/>
  <c r="N31" i="52" s="1"/>
  <c r="N29" i="52"/>
  <c r="N28" i="52"/>
  <c r="N27" i="52"/>
  <c r="N26" i="52"/>
  <c r="N25" i="52"/>
  <c r="N24" i="52"/>
  <c r="N23" i="52"/>
  <c r="N22" i="52"/>
  <c r="N21" i="52"/>
  <c r="N20" i="52"/>
  <c r="N19" i="52"/>
  <c r="N18" i="52"/>
  <c r="N17" i="52"/>
  <c r="N16" i="52"/>
  <c r="N15" i="52"/>
  <c r="N14" i="52"/>
  <c r="N13" i="52"/>
  <c r="N12" i="52"/>
  <c r="N11" i="52"/>
  <c r="N10" i="52"/>
  <c r="N9" i="52"/>
  <c r="N8" i="52"/>
  <c r="N7" i="52"/>
  <c r="N6" i="52"/>
  <c r="N30" i="52" s="1"/>
  <c r="C36" i="51" l="1"/>
  <c r="C38" i="51" s="1"/>
  <c r="M31" i="51"/>
  <c r="L31" i="51"/>
  <c r="K31" i="51"/>
  <c r="J31" i="51"/>
  <c r="I31" i="51"/>
  <c r="G31" i="51"/>
  <c r="N31" i="51" s="1"/>
  <c r="N29" i="51"/>
  <c r="N28" i="51"/>
  <c r="N27" i="51"/>
  <c r="N26" i="51"/>
  <c r="N25" i="51"/>
  <c r="N24" i="51"/>
  <c r="N23" i="51"/>
  <c r="N22" i="51"/>
  <c r="N21" i="51"/>
  <c r="N20" i="51"/>
  <c r="N19" i="51"/>
  <c r="N18" i="51"/>
  <c r="N17" i="51"/>
  <c r="N16" i="51"/>
  <c r="N15" i="51"/>
  <c r="N14" i="51"/>
  <c r="N13" i="51"/>
  <c r="N12" i="51"/>
  <c r="N11" i="51"/>
  <c r="N10" i="51"/>
  <c r="N9" i="51"/>
  <c r="N8" i="51"/>
  <c r="N7" i="51"/>
  <c r="N6" i="51"/>
  <c r="N30" i="51" s="1"/>
  <c r="C36" i="50"/>
  <c r="C38" i="50" s="1"/>
  <c r="M31" i="50"/>
  <c r="L31" i="50"/>
  <c r="K31" i="50"/>
  <c r="J31" i="50"/>
  <c r="I31" i="50"/>
  <c r="G31" i="50"/>
  <c r="N31" i="50" s="1"/>
  <c r="N29" i="50"/>
  <c r="N28" i="50"/>
  <c r="N27" i="50"/>
  <c r="N26" i="50"/>
  <c r="N25" i="50"/>
  <c r="N24" i="50"/>
  <c r="N23" i="50"/>
  <c r="N22" i="50"/>
  <c r="N21" i="50"/>
  <c r="N20" i="50"/>
  <c r="N19" i="50"/>
  <c r="N18" i="50"/>
  <c r="N17" i="50"/>
  <c r="N16" i="50"/>
  <c r="N15" i="50"/>
  <c r="N14" i="50"/>
  <c r="N13" i="50"/>
  <c r="N12" i="50"/>
  <c r="N11" i="50"/>
  <c r="N10" i="50"/>
  <c r="N9" i="50"/>
  <c r="N8" i="50"/>
  <c r="N7" i="50"/>
  <c r="N6" i="50"/>
  <c r="N30" i="50" s="1"/>
  <c r="C36" i="49" l="1"/>
  <c r="C38" i="49" s="1"/>
  <c r="M31" i="49"/>
  <c r="L31" i="49"/>
  <c r="K31" i="49"/>
  <c r="J31" i="49"/>
  <c r="I31" i="49"/>
  <c r="G31" i="49"/>
  <c r="N31" i="49" s="1"/>
  <c r="N29" i="49"/>
  <c r="N28" i="49"/>
  <c r="N27" i="49"/>
  <c r="N26" i="49"/>
  <c r="N25" i="49"/>
  <c r="N24" i="49"/>
  <c r="N23" i="49"/>
  <c r="N22" i="49"/>
  <c r="N21" i="49"/>
  <c r="N20" i="49"/>
  <c r="N19" i="49"/>
  <c r="N18" i="49"/>
  <c r="N17" i="49"/>
  <c r="N16" i="49"/>
  <c r="N15" i="49"/>
  <c r="N14" i="49"/>
  <c r="N13" i="49"/>
  <c r="N12" i="49"/>
  <c r="N11" i="49"/>
  <c r="N10" i="49"/>
  <c r="N9" i="49"/>
  <c r="N8" i="49"/>
  <c r="N7" i="49"/>
  <c r="N6" i="49"/>
  <c r="N30" i="49" s="1"/>
  <c r="C36" i="48" l="1"/>
  <c r="C38" i="48" s="1"/>
  <c r="M31" i="48"/>
  <c r="L31" i="48"/>
  <c r="K31" i="48"/>
  <c r="J31" i="48"/>
  <c r="I31" i="48"/>
  <c r="G31" i="48"/>
  <c r="N31" i="48" s="1"/>
  <c r="N29" i="48"/>
  <c r="N28" i="48"/>
  <c r="N27" i="48"/>
  <c r="N26" i="48"/>
  <c r="N25" i="48"/>
  <c r="N24" i="48"/>
  <c r="N23" i="48"/>
  <c r="N22" i="48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30" i="48" s="1"/>
  <c r="C36" i="47"/>
  <c r="C38" i="47" s="1"/>
  <c r="M31" i="47"/>
  <c r="L31" i="47"/>
  <c r="K31" i="47"/>
  <c r="J31" i="47"/>
  <c r="I31" i="47"/>
  <c r="G31" i="47"/>
  <c r="N31" i="47" s="1"/>
  <c r="N29" i="47"/>
  <c r="N28" i="47"/>
  <c r="N27" i="47"/>
  <c r="N26" i="47"/>
  <c r="N25" i="47"/>
  <c r="N24" i="47"/>
  <c r="N23" i="47"/>
  <c r="N22" i="47"/>
  <c r="N21" i="47"/>
  <c r="N20" i="47"/>
  <c r="N19" i="47"/>
  <c r="N18" i="47"/>
  <c r="N17" i="47"/>
  <c r="N16" i="47"/>
  <c r="N15" i="47"/>
  <c r="N14" i="47"/>
  <c r="N13" i="47"/>
  <c r="N12" i="47"/>
  <c r="N11" i="47"/>
  <c r="N10" i="47"/>
  <c r="N9" i="47"/>
  <c r="N8" i="47"/>
  <c r="N7" i="47"/>
  <c r="N6" i="47"/>
  <c r="N30" i="47" s="1"/>
  <c r="C36" i="46"/>
  <c r="C38" i="46" s="1"/>
  <c r="M31" i="46"/>
  <c r="L31" i="46"/>
  <c r="K31" i="46"/>
  <c r="J31" i="46"/>
  <c r="I31" i="46"/>
  <c r="G31" i="46"/>
  <c r="N31" i="46" s="1"/>
  <c r="N29" i="46"/>
  <c r="N28" i="46"/>
  <c r="N27" i="46"/>
  <c r="N26" i="46"/>
  <c r="N25" i="46"/>
  <c r="N24" i="46"/>
  <c r="N23" i="46"/>
  <c r="N22" i="46"/>
  <c r="N21" i="46"/>
  <c r="N20" i="46"/>
  <c r="N19" i="46"/>
  <c r="N18" i="46"/>
  <c r="N17" i="46"/>
  <c r="N16" i="46"/>
  <c r="N15" i="46"/>
  <c r="N14" i="46"/>
  <c r="N13" i="46"/>
  <c r="N12" i="46"/>
  <c r="N11" i="46"/>
  <c r="N10" i="46"/>
  <c r="N9" i="46"/>
  <c r="N8" i="46"/>
  <c r="N7" i="46"/>
  <c r="N6" i="46"/>
  <c r="N30" i="46" s="1"/>
  <c r="C36" i="45" l="1"/>
  <c r="C38" i="45" s="1"/>
  <c r="M31" i="45"/>
  <c r="L31" i="45"/>
  <c r="K31" i="45"/>
  <c r="J31" i="45"/>
  <c r="I31" i="45"/>
  <c r="G31" i="45"/>
  <c r="N31" i="45" s="1"/>
  <c r="N29" i="45"/>
  <c r="N28" i="45"/>
  <c r="N27" i="45"/>
  <c r="N26" i="45"/>
  <c r="N25" i="45"/>
  <c r="N24" i="45"/>
  <c r="N23" i="45"/>
  <c r="N22" i="45"/>
  <c r="N21" i="45"/>
  <c r="N20" i="45"/>
  <c r="N19" i="45"/>
  <c r="N18" i="45"/>
  <c r="N17" i="45"/>
  <c r="N16" i="45"/>
  <c r="N15" i="45"/>
  <c r="N14" i="45"/>
  <c r="N13" i="45"/>
  <c r="N12" i="45"/>
  <c r="N11" i="45"/>
  <c r="N10" i="45"/>
  <c r="N9" i="45"/>
  <c r="N8" i="45"/>
  <c r="N7" i="45"/>
  <c r="N6" i="45"/>
  <c r="N30" i="45" s="1"/>
  <c r="C36" i="44" l="1"/>
  <c r="C38" i="44" s="1"/>
  <c r="M31" i="44"/>
  <c r="L31" i="44"/>
  <c r="K31" i="44"/>
  <c r="J31" i="44"/>
  <c r="I31" i="44"/>
  <c r="G31" i="44"/>
  <c r="N31" i="44" s="1"/>
  <c r="N29" i="44"/>
  <c r="N28" i="44"/>
  <c r="N27" i="44"/>
  <c r="N26" i="44"/>
  <c r="N25" i="44"/>
  <c r="N24" i="44"/>
  <c r="N23" i="44"/>
  <c r="N22" i="44"/>
  <c r="N21" i="44"/>
  <c r="N20" i="44"/>
  <c r="N19" i="44"/>
  <c r="N18" i="44"/>
  <c r="N17" i="44"/>
  <c r="N16" i="44"/>
  <c r="N15" i="44"/>
  <c r="N14" i="44"/>
  <c r="N13" i="44"/>
  <c r="N12" i="44"/>
  <c r="N11" i="44"/>
  <c r="N10" i="44"/>
  <c r="N9" i="44"/>
  <c r="N8" i="44"/>
  <c r="N7" i="44"/>
  <c r="N6" i="44"/>
  <c r="N30" i="44" s="1"/>
  <c r="C36" i="43" l="1"/>
  <c r="C38" i="43" s="1"/>
  <c r="M31" i="43"/>
  <c r="L31" i="43"/>
  <c r="K31" i="43"/>
  <c r="J31" i="43"/>
  <c r="I31" i="43"/>
  <c r="G31" i="43"/>
  <c r="N31" i="43" s="1"/>
  <c r="N29" i="43"/>
  <c r="N28" i="43"/>
  <c r="N27" i="43"/>
  <c r="N26" i="43"/>
  <c r="N25" i="43"/>
  <c r="N24" i="43"/>
  <c r="N23" i="43"/>
  <c r="N22" i="43"/>
  <c r="N21" i="43"/>
  <c r="N20" i="43"/>
  <c r="N19" i="43"/>
  <c r="N18" i="43"/>
  <c r="N17" i="43"/>
  <c r="N16" i="43"/>
  <c r="N15" i="43"/>
  <c r="N14" i="43"/>
  <c r="N13" i="43"/>
  <c r="N12" i="43"/>
  <c r="N11" i="43"/>
  <c r="N10" i="43"/>
  <c r="N9" i="43"/>
  <c r="N8" i="43"/>
  <c r="N7" i="43"/>
  <c r="N6" i="43"/>
  <c r="N30" i="43" s="1"/>
  <c r="C36" i="42" l="1"/>
  <c r="C38" i="42" s="1"/>
  <c r="M31" i="42"/>
  <c r="L31" i="42"/>
  <c r="K31" i="42"/>
  <c r="J31" i="42"/>
  <c r="I31" i="42"/>
  <c r="G31" i="42"/>
  <c r="N31" i="42" s="1"/>
  <c r="N29" i="42"/>
  <c r="N28" i="42"/>
  <c r="N27" i="42"/>
  <c r="N26" i="42"/>
  <c r="N25" i="42"/>
  <c r="N24" i="42"/>
  <c r="N23" i="42"/>
  <c r="N22" i="42"/>
  <c r="N21" i="42"/>
  <c r="N20" i="42"/>
  <c r="N19" i="42"/>
  <c r="N18" i="42"/>
  <c r="N17" i="42"/>
  <c r="N16" i="42"/>
  <c r="N15" i="42"/>
  <c r="N14" i="42"/>
  <c r="N13" i="42"/>
  <c r="N12" i="42"/>
  <c r="N11" i="42"/>
  <c r="N10" i="42"/>
  <c r="N9" i="42"/>
  <c r="N8" i="42"/>
  <c r="N7" i="42"/>
  <c r="N6" i="42"/>
  <c r="N30" i="42" s="1"/>
  <c r="C36" i="41" l="1"/>
  <c r="C38" i="41" s="1"/>
  <c r="M31" i="41"/>
  <c r="L31" i="41"/>
  <c r="K31" i="41"/>
  <c r="J31" i="41"/>
  <c r="I31" i="41"/>
  <c r="G31" i="41"/>
  <c r="N31" i="41" s="1"/>
  <c r="N29" i="41"/>
  <c r="N28" i="41"/>
  <c r="N27" i="41"/>
  <c r="N26" i="41"/>
  <c r="N25" i="41"/>
  <c r="N24" i="41"/>
  <c r="N23" i="41"/>
  <c r="N22" i="41"/>
  <c r="N21" i="41"/>
  <c r="N20" i="41"/>
  <c r="N19" i="41"/>
  <c r="N18" i="41"/>
  <c r="N17" i="41"/>
  <c r="N16" i="41"/>
  <c r="N15" i="41"/>
  <c r="N14" i="41"/>
  <c r="N13" i="41"/>
  <c r="N12" i="41"/>
  <c r="N11" i="41"/>
  <c r="N10" i="41"/>
  <c r="N9" i="41"/>
  <c r="N8" i="41"/>
  <c r="N7" i="41"/>
  <c r="N6" i="41"/>
  <c r="N30" i="41" s="1"/>
  <c r="C36" i="40" l="1"/>
  <c r="C38" i="40" s="1"/>
  <c r="M31" i="40"/>
  <c r="L31" i="40"/>
  <c r="K31" i="40"/>
  <c r="J31" i="40"/>
  <c r="I31" i="40"/>
  <c r="G31" i="40"/>
  <c r="N31" i="40" s="1"/>
  <c r="N29" i="40"/>
  <c r="N28" i="40"/>
  <c r="N27" i="40"/>
  <c r="N26" i="40"/>
  <c r="N25" i="40"/>
  <c r="N24" i="40"/>
  <c r="N23" i="40"/>
  <c r="N22" i="40"/>
  <c r="N21" i="40"/>
  <c r="N20" i="40"/>
  <c r="N19" i="40"/>
  <c r="N18" i="40"/>
  <c r="N17" i="40"/>
  <c r="N16" i="40"/>
  <c r="N15" i="40"/>
  <c r="N14" i="40"/>
  <c r="N13" i="40"/>
  <c r="N12" i="40"/>
  <c r="N11" i="40"/>
  <c r="N10" i="40"/>
  <c r="N9" i="40"/>
  <c r="N8" i="40"/>
  <c r="N7" i="40"/>
  <c r="N6" i="40"/>
  <c r="N30" i="40" s="1"/>
  <c r="C36" i="39" l="1"/>
  <c r="C38" i="39" s="1"/>
  <c r="M31" i="39"/>
  <c r="L31" i="39"/>
  <c r="K31" i="39"/>
  <c r="J31" i="39"/>
  <c r="I31" i="39"/>
  <c r="G31" i="39"/>
  <c r="N31" i="39" s="1"/>
  <c r="N29" i="39"/>
  <c r="N28" i="39"/>
  <c r="N27" i="39"/>
  <c r="N26" i="39"/>
  <c r="N25" i="39"/>
  <c r="N24" i="39"/>
  <c r="N23" i="39"/>
  <c r="N22" i="39"/>
  <c r="N21" i="39"/>
  <c r="N20" i="39"/>
  <c r="N19" i="39"/>
  <c r="N18" i="39"/>
  <c r="N17" i="39"/>
  <c r="N16" i="39"/>
  <c r="N15" i="39"/>
  <c r="N14" i="39"/>
  <c r="N13" i="39"/>
  <c r="N12" i="39"/>
  <c r="N11" i="39"/>
  <c r="N10" i="39"/>
  <c r="N9" i="39"/>
  <c r="N8" i="39"/>
  <c r="N7" i="39"/>
  <c r="N6" i="39"/>
  <c r="N30" i="39" s="1"/>
  <c r="C36" i="38" l="1"/>
  <c r="C38" i="38" s="1"/>
  <c r="M31" i="38"/>
  <c r="L31" i="38"/>
  <c r="K31" i="38"/>
  <c r="J31" i="38"/>
  <c r="I31" i="38"/>
  <c r="G31" i="38"/>
  <c r="N31" i="38" s="1"/>
  <c r="N29" i="38"/>
  <c r="N28" i="38"/>
  <c r="N27" i="38"/>
  <c r="N26" i="38"/>
  <c r="N25" i="38"/>
  <c r="N24" i="38"/>
  <c r="N23" i="38"/>
  <c r="N22" i="38"/>
  <c r="N21" i="38"/>
  <c r="N20" i="38"/>
  <c r="N19" i="38"/>
  <c r="N18" i="38"/>
  <c r="N17" i="38"/>
  <c r="N16" i="38"/>
  <c r="N15" i="38"/>
  <c r="N14" i="38"/>
  <c r="N13" i="38"/>
  <c r="N12" i="38"/>
  <c r="N11" i="38"/>
  <c r="N10" i="38"/>
  <c r="N9" i="38"/>
  <c r="N8" i="38"/>
  <c r="N7" i="38"/>
  <c r="N6" i="38"/>
  <c r="N30" i="38" s="1"/>
  <c r="C36" i="37" l="1"/>
  <c r="C38" i="37" s="1"/>
  <c r="M31" i="37"/>
  <c r="L31" i="37"/>
  <c r="K31" i="37"/>
  <c r="J31" i="37"/>
  <c r="I31" i="37"/>
  <c r="G31" i="37"/>
  <c r="N31" i="37" s="1"/>
  <c r="N29" i="37"/>
  <c r="N28" i="37"/>
  <c r="N27" i="37"/>
  <c r="N26" i="37"/>
  <c r="N25" i="37"/>
  <c r="N24" i="37"/>
  <c r="N23" i="37"/>
  <c r="N22" i="37"/>
  <c r="N21" i="37"/>
  <c r="N20" i="37"/>
  <c r="N19" i="37"/>
  <c r="N18" i="37"/>
  <c r="N17" i="37"/>
  <c r="N16" i="37"/>
  <c r="N15" i="37"/>
  <c r="N14" i="37"/>
  <c r="N13" i="37"/>
  <c r="N12" i="37"/>
  <c r="N11" i="37"/>
  <c r="N10" i="37"/>
  <c r="N9" i="37"/>
  <c r="N8" i="37"/>
  <c r="N7" i="37"/>
  <c r="N6" i="37"/>
  <c r="N30" i="37" s="1"/>
  <c r="C36" i="36" l="1"/>
  <c r="C38" i="36" s="1"/>
  <c r="M31" i="36"/>
  <c r="L31" i="36"/>
  <c r="K31" i="36"/>
  <c r="J31" i="36"/>
  <c r="I31" i="36"/>
  <c r="G31" i="36"/>
  <c r="N31" i="36" s="1"/>
  <c r="N29" i="36"/>
  <c r="N28" i="36"/>
  <c r="N27" i="36"/>
  <c r="N26" i="36"/>
  <c r="N25" i="36"/>
  <c r="N24" i="36"/>
  <c r="N23" i="36"/>
  <c r="N22" i="36"/>
  <c r="N21" i="36"/>
  <c r="N20" i="36"/>
  <c r="N19" i="36"/>
  <c r="N18" i="36"/>
  <c r="N17" i="36"/>
  <c r="N16" i="36"/>
  <c r="N15" i="36"/>
  <c r="N14" i="36"/>
  <c r="N13" i="36"/>
  <c r="N12" i="36"/>
  <c r="N11" i="36"/>
  <c r="N10" i="36"/>
  <c r="N9" i="36"/>
  <c r="N8" i="36"/>
  <c r="N7" i="36"/>
  <c r="N6" i="36"/>
  <c r="N30" i="36" s="1"/>
  <c r="C36" i="35"/>
  <c r="C38" i="35" s="1"/>
  <c r="M31" i="35"/>
  <c r="L31" i="35"/>
  <c r="K31" i="35"/>
  <c r="J31" i="35"/>
  <c r="I31" i="35"/>
  <c r="G31" i="35"/>
  <c r="N31" i="35" s="1"/>
  <c r="N29" i="35"/>
  <c r="N28" i="35"/>
  <c r="N27" i="35"/>
  <c r="N26" i="35"/>
  <c r="N25" i="35"/>
  <c r="N24" i="35"/>
  <c r="N23" i="35"/>
  <c r="N22" i="35"/>
  <c r="N21" i="35"/>
  <c r="N20" i="35"/>
  <c r="N19" i="35"/>
  <c r="N18" i="35"/>
  <c r="N17" i="35"/>
  <c r="N16" i="35"/>
  <c r="N15" i="35"/>
  <c r="N14" i="35"/>
  <c r="N13" i="35"/>
  <c r="N12" i="35"/>
  <c r="N11" i="35"/>
  <c r="N10" i="35"/>
  <c r="N9" i="35"/>
  <c r="N8" i="35"/>
  <c r="N7" i="35"/>
  <c r="N6" i="35"/>
  <c r="N30" i="35" s="1"/>
  <c r="C36" i="34"/>
  <c r="C38" i="34" s="1"/>
  <c r="M31" i="34"/>
  <c r="L31" i="34"/>
  <c r="K31" i="34"/>
  <c r="J31" i="34"/>
  <c r="I31" i="34"/>
  <c r="G31" i="34"/>
  <c r="N31" i="34" s="1"/>
  <c r="N29" i="34"/>
  <c r="N28" i="34"/>
  <c r="N27" i="34"/>
  <c r="N26" i="34"/>
  <c r="N25" i="34"/>
  <c r="N24" i="34"/>
  <c r="N23" i="34"/>
  <c r="N22" i="34"/>
  <c r="N21" i="34"/>
  <c r="N20" i="34"/>
  <c r="N19" i="34"/>
  <c r="N18" i="34"/>
  <c r="N17" i="34"/>
  <c r="N16" i="34"/>
  <c r="N15" i="34"/>
  <c r="N14" i="34"/>
  <c r="N13" i="34"/>
  <c r="N12" i="34"/>
  <c r="N11" i="34"/>
  <c r="N10" i="34"/>
  <c r="N9" i="34"/>
  <c r="N8" i="34"/>
  <c r="N7" i="34"/>
  <c r="N6" i="34"/>
  <c r="N30" i="34" s="1"/>
  <c r="C36" i="33"/>
  <c r="C38" i="33" s="1"/>
  <c r="M31" i="33"/>
  <c r="L31" i="33"/>
  <c r="K31" i="33"/>
  <c r="J31" i="33"/>
  <c r="I31" i="33"/>
  <c r="G31" i="33"/>
  <c r="N31" i="33" s="1"/>
  <c r="N29" i="33"/>
  <c r="N28" i="33"/>
  <c r="N27" i="33"/>
  <c r="N26" i="33"/>
  <c r="N25" i="33"/>
  <c r="N24" i="33"/>
  <c r="N23" i="33"/>
  <c r="N22" i="33"/>
  <c r="N21" i="33"/>
  <c r="N20" i="33"/>
  <c r="N19" i="33"/>
  <c r="N18" i="33"/>
  <c r="N17" i="33"/>
  <c r="N16" i="33"/>
  <c r="N15" i="33"/>
  <c r="N14" i="33"/>
  <c r="N13" i="33"/>
  <c r="N12" i="33"/>
  <c r="N11" i="33"/>
  <c r="N10" i="33"/>
  <c r="N9" i="33"/>
  <c r="N8" i="33"/>
  <c r="N7" i="33"/>
  <c r="N6" i="33"/>
  <c r="N30" i="33" s="1"/>
  <c r="C36" i="32"/>
  <c r="C38" i="32" s="1"/>
  <c r="M31" i="32"/>
  <c r="L31" i="32"/>
  <c r="K31" i="32"/>
  <c r="J31" i="32"/>
  <c r="I31" i="32"/>
  <c r="G31" i="32"/>
  <c r="N31" i="32" s="1"/>
  <c r="N29" i="32"/>
  <c r="N28" i="32"/>
  <c r="N27" i="32"/>
  <c r="N26" i="32"/>
  <c r="N25" i="32"/>
  <c r="N24" i="32"/>
  <c r="N23" i="32"/>
  <c r="N22" i="32"/>
  <c r="N21" i="32"/>
  <c r="N20" i="32"/>
  <c r="N19" i="32"/>
  <c r="N18" i="32"/>
  <c r="N17" i="32"/>
  <c r="N16" i="32"/>
  <c r="N15" i="32"/>
  <c r="N14" i="32"/>
  <c r="N13" i="32"/>
  <c r="N12" i="32"/>
  <c r="N11" i="32"/>
  <c r="N10" i="32"/>
  <c r="N9" i="32"/>
  <c r="N8" i="32"/>
  <c r="N7" i="32"/>
  <c r="N6" i="32"/>
  <c r="N30" i="32" s="1"/>
  <c r="C36" i="31"/>
  <c r="C38" i="31" s="1"/>
  <c r="C38" i="29"/>
  <c r="M31" i="31"/>
  <c r="L31" i="31"/>
  <c r="K31" i="31"/>
  <c r="J31" i="31"/>
  <c r="I31" i="31"/>
  <c r="G31" i="31"/>
  <c r="N31" i="31" s="1"/>
  <c r="N29" i="31"/>
  <c r="N28" i="31"/>
  <c r="N27" i="31"/>
  <c r="N26" i="31"/>
  <c r="N25" i="31"/>
  <c r="N24" i="31"/>
  <c r="N23" i="31"/>
  <c r="N22" i="31"/>
  <c r="N21" i="31"/>
  <c r="N20" i="31"/>
  <c r="N19" i="31"/>
  <c r="N18" i="31"/>
  <c r="N17" i="31"/>
  <c r="N16" i="31"/>
  <c r="N15" i="31"/>
  <c r="N14" i="31"/>
  <c r="N13" i="31"/>
  <c r="N12" i="31"/>
  <c r="N11" i="31"/>
  <c r="N10" i="31"/>
  <c r="N9" i="31"/>
  <c r="N8" i="31"/>
  <c r="N7" i="31"/>
  <c r="N6" i="31"/>
  <c r="N30" i="31" s="1"/>
  <c r="M31" i="29"/>
  <c r="L31" i="29"/>
  <c r="K31" i="29"/>
  <c r="J31" i="29"/>
  <c r="I31" i="29"/>
  <c r="G31" i="29"/>
  <c r="N31" i="29" s="1"/>
  <c r="N29" i="29"/>
  <c r="N28" i="29"/>
  <c r="N27" i="29"/>
  <c r="N26" i="29"/>
  <c r="N25" i="29"/>
  <c r="N24" i="29"/>
  <c r="N23" i="29"/>
  <c r="N22" i="29"/>
  <c r="N21" i="29"/>
  <c r="N20" i="29"/>
  <c r="N19" i="29"/>
  <c r="N18" i="29"/>
  <c r="N17" i="29"/>
  <c r="N16" i="29"/>
  <c r="N15" i="29"/>
  <c r="N14" i="29"/>
  <c r="N13" i="29"/>
  <c r="N12" i="29"/>
  <c r="N11" i="29"/>
  <c r="N10" i="29"/>
  <c r="N9" i="29"/>
  <c r="N8" i="29"/>
  <c r="N7" i="29"/>
  <c r="N6" i="29"/>
  <c r="N30" i="29" s="1"/>
  <c r="C38" i="28"/>
  <c r="M31" i="28"/>
  <c r="L31" i="28"/>
  <c r="K31" i="28"/>
  <c r="J31" i="28"/>
  <c r="I31" i="28"/>
  <c r="G31" i="28"/>
  <c r="N31" i="28" s="1"/>
  <c r="N29" i="28"/>
  <c r="N28" i="28"/>
  <c r="N27" i="28"/>
  <c r="N26" i="28"/>
  <c r="N25" i="28"/>
  <c r="N24" i="28"/>
  <c r="N23" i="28"/>
  <c r="N22" i="28"/>
  <c r="N21" i="28"/>
  <c r="N20" i="28"/>
  <c r="N19" i="28"/>
  <c r="N18" i="28"/>
  <c r="N17" i="28"/>
  <c r="N16" i="28"/>
  <c r="N15" i="28"/>
  <c r="N14" i="28"/>
  <c r="N13" i="28"/>
  <c r="N12" i="28"/>
  <c r="N11" i="28"/>
  <c r="N10" i="28"/>
  <c r="N9" i="28"/>
  <c r="N8" i="28"/>
  <c r="N7" i="28"/>
  <c r="N6" i="28"/>
  <c r="N30" i="28" s="1"/>
  <c r="C38" i="27"/>
  <c r="M31" i="27"/>
  <c r="L31" i="27"/>
  <c r="K31" i="27"/>
  <c r="J31" i="27"/>
  <c r="I31" i="27"/>
  <c r="G31" i="27"/>
  <c r="N31" i="27" s="1"/>
  <c r="N29" i="27"/>
  <c r="N28" i="27"/>
  <c r="N27" i="27"/>
  <c r="N26" i="27"/>
  <c r="N25" i="27"/>
  <c r="N24" i="27"/>
  <c r="N23" i="27"/>
  <c r="N22" i="27"/>
  <c r="N21" i="27"/>
  <c r="N20" i="27"/>
  <c r="N19" i="27"/>
  <c r="N18" i="27"/>
  <c r="N17" i="27"/>
  <c r="N16" i="27"/>
  <c r="N15" i="27"/>
  <c r="N14" i="27"/>
  <c r="N13" i="27"/>
  <c r="N12" i="27"/>
  <c r="N11" i="27"/>
  <c r="N10" i="27"/>
  <c r="N9" i="27"/>
  <c r="N8" i="27"/>
  <c r="N7" i="27"/>
  <c r="N6" i="27"/>
  <c r="N30" i="27" s="1"/>
  <c r="C38" i="26"/>
  <c r="M31" i="26"/>
  <c r="L31" i="26"/>
  <c r="K31" i="26"/>
  <c r="J31" i="26"/>
  <c r="I31" i="26"/>
  <c r="G31" i="26"/>
  <c r="N31" i="26" s="1"/>
  <c r="N29" i="26"/>
  <c r="N28" i="26"/>
  <c r="N27" i="26"/>
  <c r="N26" i="26"/>
  <c r="N25" i="26"/>
  <c r="N24" i="26"/>
  <c r="N23" i="26"/>
  <c r="N22" i="26"/>
  <c r="N21" i="26"/>
  <c r="N20" i="26"/>
  <c r="N19" i="26"/>
  <c r="N18" i="26"/>
  <c r="N17" i="26"/>
  <c r="N16" i="26"/>
  <c r="N15" i="26"/>
  <c r="N14" i="26"/>
  <c r="N13" i="26"/>
  <c r="N12" i="26"/>
  <c r="N11" i="26"/>
  <c r="N10" i="26"/>
  <c r="N9" i="26"/>
  <c r="N8" i="26"/>
  <c r="N7" i="26"/>
  <c r="N6" i="26"/>
  <c r="N30" i="26" s="1"/>
  <c r="C38" i="25"/>
  <c r="M31" i="25"/>
  <c r="L31" i="25"/>
  <c r="K31" i="25"/>
  <c r="J31" i="25"/>
  <c r="I31" i="25"/>
  <c r="G31" i="25"/>
  <c r="N31" i="25" s="1"/>
  <c r="N29" i="25"/>
  <c r="N28" i="25"/>
  <c r="N27" i="25"/>
  <c r="N26" i="25"/>
  <c r="N25" i="25"/>
  <c r="N24" i="25"/>
  <c r="N23" i="25"/>
  <c r="N22" i="25"/>
  <c r="N21" i="25"/>
  <c r="N20" i="25"/>
  <c r="N19" i="25"/>
  <c r="N18" i="25"/>
  <c r="N17" i="25"/>
  <c r="N16" i="25"/>
  <c r="N15" i="25"/>
  <c r="N14" i="25"/>
  <c r="N13" i="25"/>
  <c r="N12" i="25"/>
  <c r="N11" i="25"/>
  <c r="N10" i="25"/>
  <c r="N9" i="25"/>
  <c r="N8" i="25"/>
  <c r="N7" i="25"/>
  <c r="N6" i="25"/>
  <c r="N30" i="25" s="1"/>
  <c r="C38" i="24"/>
  <c r="M31" i="24"/>
  <c r="L31" i="24"/>
  <c r="K31" i="24"/>
  <c r="J31" i="24"/>
  <c r="I31" i="24"/>
  <c r="G31" i="24"/>
  <c r="N31" i="24" s="1"/>
  <c r="N29" i="24"/>
  <c r="N28" i="24"/>
  <c r="N27" i="24"/>
  <c r="N26" i="24"/>
  <c r="N25" i="24"/>
  <c r="N24" i="24"/>
  <c r="N23" i="24"/>
  <c r="N22" i="24"/>
  <c r="N21" i="24"/>
  <c r="N20" i="24"/>
  <c r="N19" i="24"/>
  <c r="N18" i="24"/>
  <c r="N17" i="24"/>
  <c r="N16" i="24"/>
  <c r="N15" i="24"/>
  <c r="N14" i="24"/>
  <c r="N13" i="24"/>
  <c r="N12" i="24"/>
  <c r="N11" i="24"/>
  <c r="N10" i="24"/>
  <c r="N9" i="24"/>
  <c r="N8" i="24"/>
  <c r="N7" i="24"/>
  <c r="N6" i="24"/>
  <c r="N30" i="24" s="1"/>
  <c r="C38" i="23"/>
  <c r="M31" i="23"/>
  <c r="L31" i="23"/>
  <c r="K31" i="23"/>
  <c r="J31" i="23"/>
  <c r="I31" i="23"/>
  <c r="G31" i="23"/>
  <c r="N31" i="23" s="1"/>
  <c r="N29" i="23"/>
  <c r="N28" i="23"/>
  <c r="N27" i="23"/>
  <c r="N26" i="23"/>
  <c r="N25" i="23"/>
  <c r="N24" i="23"/>
  <c r="N23" i="23"/>
  <c r="N22" i="23"/>
  <c r="N21" i="23"/>
  <c r="N20" i="23"/>
  <c r="N19" i="23"/>
  <c r="N18" i="23"/>
  <c r="N17" i="23"/>
  <c r="N16" i="23"/>
  <c r="N15" i="23"/>
  <c r="N14" i="23"/>
  <c r="N13" i="23"/>
  <c r="N12" i="23"/>
  <c r="N11" i="23"/>
  <c r="N10" i="23"/>
  <c r="N9" i="23"/>
  <c r="N8" i="23"/>
  <c r="N7" i="23"/>
  <c r="N6" i="23"/>
  <c r="N30" i="23" s="1"/>
  <c r="C36" i="22"/>
  <c r="C38" i="22" s="1"/>
  <c r="M31" i="22"/>
  <c r="L31" i="22"/>
  <c r="K31" i="22"/>
  <c r="J31" i="22"/>
  <c r="I31" i="22"/>
  <c r="G31" i="22"/>
  <c r="N31" i="22" s="1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N9" i="22"/>
  <c r="N8" i="22"/>
  <c r="N7" i="22"/>
  <c r="N6" i="22"/>
  <c r="N30" i="22" s="1"/>
  <c r="C36" i="21"/>
  <c r="C38" i="21" s="1"/>
  <c r="M31" i="21"/>
  <c r="L31" i="21"/>
  <c r="K31" i="21"/>
  <c r="J31" i="21"/>
  <c r="I31" i="21"/>
  <c r="G31" i="21"/>
  <c r="N31" i="21" s="1"/>
  <c r="N29" i="21"/>
  <c r="N28" i="21"/>
  <c r="N27" i="21"/>
  <c r="N26" i="21"/>
  <c r="N25" i="21"/>
  <c r="N24" i="21"/>
  <c r="N23" i="21"/>
  <c r="N22" i="21"/>
  <c r="N21" i="21"/>
  <c r="N20" i="21"/>
  <c r="N19" i="21"/>
  <c r="N18" i="21"/>
  <c r="N17" i="21"/>
  <c r="N16" i="21"/>
  <c r="N15" i="21"/>
  <c r="N14" i="21"/>
  <c r="N13" i="21"/>
  <c r="N12" i="21"/>
  <c r="N11" i="21"/>
  <c r="N10" i="21"/>
  <c r="N9" i="21"/>
  <c r="N8" i="21"/>
  <c r="N7" i="21"/>
  <c r="N6" i="21"/>
  <c r="N30" i="21" s="1"/>
  <c r="C36" i="20"/>
  <c r="C38" i="20" s="1"/>
  <c r="M31" i="20"/>
  <c r="L31" i="20"/>
  <c r="K31" i="20"/>
  <c r="J31" i="20"/>
  <c r="I31" i="20"/>
  <c r="G31" i="20"/>
  <c r="N31" i="20" s="1"/>
  <c r="N29" i="20"/>
  <c r="N28" i="20"/>
  <c r="N27" i="20"/>
  <c r="N26" i="20"/>
  <c r="N25" i="20"/>
  <c r="N24" i="20"/>
  <c r="N23" i="20"/>
  <c r="N22" i="20"/>
  <c r="N21" i="20"/>
  <c r="N20" i="20"/>
  <c r="N19" i="20"/>
  <c r="N18" i="20"/>
  <c r="N17" i="20"/>
  <c r="N16" i="20"/>
  <c r="N15" i="20"/>
  <c r="N14" i="20"/>
  <c r="N13" i="20"/>
  <c r="N12" i="20"/>
  <c r="N11" i="20"/>
  <c r="N10" i="20"/>
  <c r="N9" i="20"/>
  <c r="N8" i="20"/>
  <c r="N7" i="20"/>
  <c r="N6" i="20"/>
  <c r="N30" i="20" s="1"/>
  <c r="C36" i="19"/>
  <c r="C38" i="19" s="1"/>
  <c r="M31" i="19"/>
  <c r="L31" i="19"/>
  <c r="K31" i="19"/>
  <c r="J31" i="19"/>
  <c r="I31" i="19"/>
  <c r="G31" i="19"/>
  <c r="N31" i="19" s="1"/>
  <c r="N29" i="19"/>
  <c r="N28" i="19"/>
  <c r="N27" i="19"/>
  <c r="N26" i="19"/>
  <c r="N25" i="19"/>
  <c r="N24" i="19"/>
  <c r="N23" i="19"/>
  <c r="N22" i="19"/>
  <c r="N21" i="19"/>
  <c r="N20" i="19"/>
  <c r="N19" i="19"/>
  <c r="N18" i="19"/>
  <c r="N17" i="19"/>
  <c r="N16" i="19"/>
  <c r="N15" i="19"/>
  <c r="N14" i="19"/>
  <c r="N13" i="19"/>
  <c r="N12" i="19"/>
  <c r="N11" i="19"/>
  <c r="N10" i="19"/>
  <c r="N9" i="19"/>
  <c r="N8" i="19"/>
  <c r="N7" i="19"/>
  <c r="N6" i="19"/>
  <c r="N30" i="19" s="1"/>
  <c r="C36" i="18"/>
  <c r="C38" i="18" s="1"/>
  <c r="M31" i="18"/>
  <c r="L31" i="18"/>
  <c r="K31" i="18"/>
  <c r="J31" i="18"/>
  <c r="I31" i="18"/>
  <c r="G31" i="18"/>
  <c r="N31" i="18" s="1"/>
  <c r="N29" i="18"/>
  <c r="N28" i="18"/>
  <c r="N27" i="18"/>
  <c r="N26" i="18"/>
  <c r="N25" i="18"/>
  <c r="N24" i="18"/>
  <c r="N23" i="18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N7" i="18"/>
  <c r="N6" i="18"/>
  <c r="N30" i="18" s="1"/>
  <c r="C36" i="17"/>
  <c r="C38" i="17" s="1"/>
  <c r="M31" i="17"/>
  <c r="L31" i="17"/>
  <c r="K31" i="17"/>
  <c r="J31" i="17"/>
  <c r="I31" i="17"/>
  <c r="G31" i="17"/>
  <c r="N31" i="17" s="1"/>
  <c r="N29" i="17"/>
  <c r="N28" i="17"/>
  <c r="N27" i="17"/>
  <c r="N26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N7" i="17"/>
  <c r="N6" i="17"/>
  <c r="N30" i="17" s="1"/>
  <c r="C36" i="16"/>
  <c r="C38" i="16" s="1"/>
  <c r="M31" i="16"/>
  <c r="L31" i="16"/>
  <c r="K31" i="16"/>
  <c r="J31" i="16"/>
  <c r="I31" i="16"/>
  <c r="G31" i="16"/>
  <c r="N31" i="16" s="1"/>
  <c r="N29" i="16"/>
  <c r="N28" i="16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10" i="16"/>
  <c r="N9" i="16"/>
  <c r="N8" i="16"/>
  <c r="N7" i="16"/>
  <c r="N6" i="16"/>
  <c r="N30" i="16" s="1"/>
  <c r="C36" i="15"/>
  <c r="C38" i="15" s="1"/>
  <c r="M31" i="15"/>
  <c r="L31" i="15"/>
  <c r="K31" i="15"/>
  <c r="J31" i="15"/>
  <c r="I31" i="15"/>
  <c r="G31" i="15"/>
  <c r="N31" i="15" s="1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30" i="15" s="1"/>
  <c r="C36" i="14"/>
  <c r="C38" i="14" s="1"/>
  <c r="M31" i="14"/>
  <c r="L31" i="14"/>
  <c r="K31" i="14"/>
  <c r="J31" i="14"/>
  <c r="I31" i="14"/>
  <c r="G31" i="14"/>
  <c r="N31" i="14" s="1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30" i="14" s="1"/>
  <c r="C36" i="13"/>
  <c r="C38" i="13" s="1"/>
  <c r="M31" i="13"/>
  <c r="L31" i="13"/>
  <c r="K31" i="13"/>
  <c r="J31" i="13"/>
  <c r="I31" i="13"/>
  <c r="G31" i="13"/>
  <c r="N31" i="13" s="1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9" i="13"/>
  <c r="N8" i="13"/>
  <c r="N7" i="13"/>
  <c r="N6" i="13"/>
  <c r="N30" i="13" s="1"/>
  <c r="C36" i="12"/>
  <c r="C38" i="12" s="1"/>
  <c r="M31" i="12"/>
  <c r="L31" i="12"/>
  <c r="K31" i="12"/>
  <c r="J31" i="12"/>
  <c r="I31" i="12"/>
  <c r="G31" i="12"/>
  <c r="N31" i="12" s="1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N7" i="12"/>
  <c r="N6" i="12"/>
  <c r="N30" i="12" s="1"/>
  <c r="C36" i="11"/>
  <c r="C38" i="11" s="1"/>
  <c r="M31" i="11"/>
  <c r="L31" i="11"/>
  <c r="K31" i="11"/>
  <c r="J31" i="11"/>
  <c r="I31" i="11"/>
  <c r="G31" i="11"/>
  <c r="N31" i="11" s="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30" i="11" s="1"/>
  <c r="C36" i="10"/>
  <c r="C38" i="10" s="1"/>
  <c r="M31" i="10"/>
  <c r="L31" i="10"/>
  <c r="K31" i="10"/>
  <c r="J31" i="10"/>
  <c r="I31" i="10"/>
  <c r="G31" i="10"/>
  <c r="N31" i="10" s="1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30" i="10" s="1"/>
  <c r="C36" i="9"/>
  <c r="C38" i="9" s="1"/>
  <c r="M31" i="9"/>
  <c r="L31" i="9"/>
  <c r="K31" i="9"/>
  <c r="J31" i="9"/>
  <c r="I31" i="9"/>
  <c r="G31" i="9"/>
  <c r="N31" i="9" s="1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0" i="9" s="1"/>
  <c r="C36" i="8"/>
  <c r="C38" i="8" s="1"/>
  <c r="M31" i="8"/>
  <c r="L31" i="8"/>
  <c r="K31" i="8"/>
  <c r="J31" i="8"/>
  <c r="I31" i="8"/>
  <c r="G31" i="8"/>
  <c r="N31" i="8" s="1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30" i="8" s="1"/>
  <c r="C36" i="7"/>
  <c r="C38" i="7" s="1"/>
  <c r="M31" i="7"/>
  <c r="L31" i="7"/>
  <c r="K31" i="7"/>
  <c r="J31" i="7"/>
  <c r="I31" i="7"/>
  <c r="G31" i="7"/>
  <c r="N31" i="7" s="1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30" i="7" s="1"/>
  <c r="C36" i="6"/>
  <c r="C38" i="6" s="1"/>
  <c r="M31" i="6"/>
  <c r="L31" i="6"/>
  <c r="K31" i="6"/>
  <c r="J31" i="6"/>
  <c r="I31" i="6"/>
  <c r="G31" i="6"/>
  <c r="N31" i="6" s="1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30" i="6" s="1"/>
  <c r="C36" i="5"/>
  <c r="C38" i="5" s="1"/>
  <c r="M31" i="5"/>
  <c r="L31" i="5"/>
  <c r="K31" i="5"/>
  <c r="J31" i="5"/>
  <c r="I31" i="5"/>
  <c r="G31" i="5"/>
  <c r="N31" i="5" s="1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30" i="5" s="1"/>
  <c r="C36" i="4"/>
  <c r="C38" i="4" s="1"/>
  <c r="M31" i="4"/>
  <c r="L31" i="4"/>
  <c r="K31" i="4"/>
  <c r="J31" i="4"/>
  <c r="I31" i="4"/>
  <c r="G31" i="4"/>
  <c r="N31" i="4" s="1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30" i="4" s="1"/>
  <c r="C36" i="3"/>
  <c r="C38" i="3" s="1"/>
  <c r="M31" i="3"/>
  <c r="L31" i="3"/>
  <c r="K31" i="3"/>
  <c r="J31" i="3"/>
  <c r="I31" i="3"/>
  <c r="G31" i="3"/>
  <c r="N31" i="3" s="1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30" i="3" s="1"/>
  <c r="C36" i="2"/>
  <c r="C38" i="2" s="1"/>
  <c r="M31" i="2"/>
  <c r="L31" i="2"/>
  <c r="K31" i="2"/>
  <c r="J31" i="2"/>
  <c r="I31" i="2"/>
  <c r="G31" i="2"/>
  <c r="N31" i="2" s="1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30" i="2" s="1"/>
  <c r="C36" i="1"/>
  <c r="C38" i="1" s="1"/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M31" i="1"/>
  <c r="L31" i="1"/>
  <c r="K31" i="1"/>
  <c r="J31" i="1"/>
  <c r="I31" i="1"/>
  <c r="G31" i="1"/>
  <c r="N6" i="1"/>
  <c r="N30" i="1" s="1"/>
  <c r="N31" i="1" l="1"/>
</calcChain>
</file>

<file path=xl/sharedStrings.xml><?xml version="1.0" encoding="utf-8"?>
<sst xmlns="http://schemas.openxmlformats.org/spreadsheetml/2006/main" count="2544" uniqueCount="422">
  <si>
    <t xml:space="preserve"> </t>
  </si>
  <si>
    <t xml:space="preserve">        HOTEL SAN BOSCO DE LA FORTUNA S.A</t>
  </si>
  <si>
    <t>CIERRE DIARIO CAJA</t>
  </si>
  <si>
    <t>SOLO TOURS</t>
  </si>
  <si>
    <t>HAB.</t>
  </si>
  <si>
    <t>PAX</t>
  </si>
  <si>
    <t>AGENCIA</t>
  </si>
  <si>
    <t xml:space="preserve">INGRESO </t>
  </si>
  <si>
    <t>SALIDA</t>
  </si>
  <si>
    <t>FACTURA</t>
  </si>
  <si>
    <t>HOSPEDAJE</t>
  </si>
  <si>
    <t>VOUCHER#</t>
  </si>
  <si>
    <t>MONTO</t>
  </si>
  <si>
    <t>EFECTIVO</t>
  </si>
  <si>
    <t>TARJETA</t>
  </si>
  <si>
    <t>CREDITO</t>
  </si>
  <si>
    <t>DEPOSITO</t>
  </si>
  <si>
    <t>TOTAL</t>
  </si>
  <si>
    <t>TOTAL RECAUDADO</t>
  </si>
  <si>
    <t>OBSERVACIONES</t>
  </si>
  <si>
    <t>DESGLOSE DE EFECTIVO</t>
  </si>
  <si>
    <t>TIPO DE CAMBIO:</t>
  </si>
  <si>
    <t>CHEQUES</t>
  </si>
  <si>
    <t>DOLARES</t>
  </si>
  <si>
    <t>COLONES</t>
  </si>
  <si>
    <t>AM</t>
  </si>
  <si>
    <t xml:space="preserve">                        ENCARGADO DE RECEPCION:</t>
  </si>
  <si>
    <t>ALLAN</t>
  </si>
  <si>
    <t>17</t>
  </si>
  <si>
    <t>ANDREA PORRAS</t>
  </si>
  <si>
    <t>WK</t>
  </si>
  <si>
    <t>FRANK VAES</t>
  </si>
  <si>
    <t>VO:5120</t>
  </si>
  <si>
    <t>3</t>
  </si>
  <si>
    <t>NATALIA BEJARANO</t>
  </si>
  <si>
    <t>PM</t>
  </si>
  <si>
    <t>DIANA</t>
  </si>
  <si>
    <t>5</t>
  </si>
  <si>
    <t>MAYRA FERNANDEZ CORDERO</t>
  </si>
  <si>
    <t>7</t>
  </si>
  <si>
    <t>ANTHONY LEWIS</t>
  </si>
  <si>
    <t>10</t>
  </si>
  <si>
    <t>JOHN FRECHETTE</t>
  </si>
  <si>
    <t>8</t>
  </si>
  <si>
    <t>SINDY FERNANDEZ</t>
  </si>
  <si>
    <t>11</t>
  </si>
  <si>
    <t>LEONARDO RODRIGUEZ</t>
  </si>
  <si>
    <t>01</t>
  </si>
  <si>
    <t>DAVID</t>
  </si>
  <si>
    <t>16</t>
  </si>
  <si>
    <t>DISRAILY LOPEZ MURILLO</t>
  </si>
  <si>
    <t>JOSE</t>
  </si>
  <si>
    <t>BENITO</t>
  </si>
  <si>
    <t>DESTINOS CR</t>
  </si>
  <si>
    <t>TRAISMAN</t>
  </si>
  <si>
    <t>COAST TO COAST</t>
  </si>
  <si>
    <t>RANGARAJAN</t>
  </si>
  <si>
    <t>EXPEDIA</t>
  </si>
  <si>
    <t>FORTIN JC</t>
  </si>
  <si>
    <t>COOK JERRY</t>
  </si>
  <si>
    <t>KRAMER</t>
  </si>
  <si>
    <t>ROLON RICO</t>
  </si>
  <si>
    <t>RAMBLERS # 5</t>
  </si>
  <si>
    <t>CAMINO TRAVEL</t>
  </si>
  <si>
    <t>JONH</t>
  </si>
  <si>
    <t>23</t>
  </si>
  <si>
    <t>ANDRES ZAMORA</t>
  </si>
  <si>
    <t>CLARK MHCR S.A.</t>
  </si>
  <si>
    <t>BEBIDAS</t>
  </si>
  <si>
    <t>FELIPE ROJAS UGALDE</t>
  </si>
  <si>
    <t>DESAYUNO</t>
  </si>
  <si>
    <t>19</t>
  </si>
  <si>
    <t>HOLGER PISCHEL</t>
  </si>
  <si>
    <t>KALKONU TRAVEL</t>
  </si>
  <si>
    <t>26</t>
  </si>
  <si>
    <t>CLAUDIA WALTER</t>
  </si>
  <si>
    <t>18</t>
  </si>
  <si>
    <t>ORBITZ</t>
  </si>
  <si>
    <t>DESAFIO FORTUNA</t>
  </si>
  <si>
    <t>CO</t>
  </si>
  <si>
    <t>TECNOLOGIA EN EL CALZADO</t>
  </si>
  <si>
    <t>SELEC CR</t>
  </si>
  <si>
    <t>22</t>
  </si>
  <si>
    <t>BRUCE GUILLHAM</t>
  </si>
  <si>
    <t>ARA TOURS</t>
  </si>
  <si>
    <t>24</t>
  </si>
  <si>
    <t>BENNY POON</t>
  </si>
  <si>
    <t>MIRIAM SOLANO CALDERÓN</t>
  </si>
  <si>
    <t>NATALIE CARLSON</t>
  </si>
  <si>
    <t>INVERSIONES NEAR</t>
  </si>
  <si>
    <t>ASSA CIA DE SEGUROS</t>
  </si>
  <si>
    <t>BAC CREDOMATIC</t>
  </si>
  <si>
    <t>TV</t>
  </si>
  <si>
    <t>EDWARD TECHT</t>
  </si>
  <si>
    <t>LOS $100, SON DE UN TV QUE UN CLIENTE DAÑO Y ESO SE LE COBRO.</t>
  </si>
  <si>
    <t>SANSA</t>
  </si>
  <si>
    <t>CAFÉ EL REY</t>
  </si>
  <si>
    <t>PABLO</t>
  </si>
  <si>
    <t>PECOSA</t>
  </si>
  <si>
    <t>BETTINA</t>
  </si>
  <si>
    <t>TIRRA VERDE</t>
  </si>
  <si>
    <t>CLAUSEN / GROENEWEGEN</t>
  </si>
  <si>
    <t>ECOLE TRAVEL</t>
  </si>
  <si>
    <t>25-11 / 3-12</t>
  </si>
  <si>
    <t>27-11 / 5-12</t>
  </si>
  <si>
    <t>13</t>
  </si>
  <si>
    <t>BRITT CR</t>
  </si>
  <si>
    <t>05</t>
  </si>
  <si>
    <t>20</t>
  </si>
  <si>
    <t>JOSE ANTONIO</t>
  </si>
  <si>
    <t>DANIEL</t>
  </si>
  <si>
    <t>JAQUELINE MIRANDA</t>
  </si>
  <si>
    <t>WKT</t>
  </si>
  <si>
    <t>FACTURA # 43828, NULA POR ERROR EN EL NOMBRE-DANIEL</t>
  </si>
  <si>
    <t>DAVID ROMERO</t>
  </si>
  <si>
    <t>CO-TALENTO HUMANO S.A.</t>
  </si>
  <si>
    <t>SHAY</t>
  </si>
  <si>
    <t>PENGUIN IT LTD</t>
  </si>
  <si>
    <t>TAL</t>
  </si>
  <si>
    <t xml:space="preserve">VM DE JONG </t>
  </si>
  <si>
    <t>SEAR KOREN</t>
  </si>
  <si>
    <t>URI VENGER</t>
  </si>
  <si>
    <t>WKC</t>
  </si>
  <si>
    <t>DAVID SOTO</t>
  </si>
  <si>
    <t>VM DE JONG</t>
  </si>
  <si>
    <t>HENRY MEJÍA</t>
  </si>
  <si>
    <t>GRUPO ASFALTICA SRL</t>
  </si>
  <si>
    <t>CORPORATIVO</t>
  </si>
  <si>
    <t>LEIGH ANNE WATTS</t>
  </si>
  <si>
    <t>TAL ZULAIT</t>
  </si>
  <si>
    <t>INTEC INTERNACIONAL</t>
  </si>
  <si>
    <t>9</t>
  </si>
  <si>
    <t>CAROLINA ZAVALA</t>
  </si>
  <si>
    <t>HENRY MEJIA</t>
  </si>
  <si>
    <t>L 2</t>
  </si>
  <si>
    <t>JEFFRY CHAVARRIA</t>
  </si>
  <si>
    <t>SKYLINE TOURS</t>
  </si>
  <si>
    <t>03</t>
  </si>
  <si>
    <t>TANYA COUTURE</t>
  </si>
  <si>
    <t>PASCALIN ROUSSEAU</t>
  </si>
  <si>
    <t>V # 5125</t>
  </si>
  <si>
    <t>LAURA GARRO</t>
  </si>
  <si>
    <t>12-13</t>
  </si>
  <si>
    <t>50</t>
  </si>
  <si>
    <t>ANTONIO JOSE ARGUELLO</t>
  </si>
  <si>
    <t>GLORIETH SANDINO PORRAS</t>
  </si>
  <si>
    <t>32</t>
  </si>
  <si>
    <t>SALVADOR HERNÁNDEZ</t>
  </si>
  <si>
    <t>34</t>
  </si>
  <si>
    <t>14</t>
  </si>
  <si>
    <t>ERIC RUBI CHACON</t>
  </si>
  <si>
    <t>21</t>
  </si>
  <si>
    <t>JULIO BERNAL</t>
  </si>
  <si>
    <t>SONIA PASCUAL</t>
  </si>
  <si>
    <t>JAVIER SANCHZ ARJONA</t>
  </si>
  <si>
    <t>1</t>
  </si>
  <si>
    <t>HERNAN GUTIERREZ</t>
  </si>
  <si>
    <t>APRIL GENTILE</t>
  </si>
  <si>
    <t>2</t>
  </si>
  <si>
    <t>AGS IMPORTS S.A.</t>
  </si>
  <si>
    <t>25</t>
  </si>
  <si>
    <t>BERNAL RAMIREZ ROJAS</t>
  </si>
  <si>
    <t>4-5-7</t>
  </si>
  <si>
    <t>MELVIN ALEMÁN ESPINOZA</t>
  </si>
  <si>
    <t>LYNN SHREWSBERRY</t>
  </si>
  <si>
    <t>GIORGINI</t>
  </si>
  <si>
    <t>RAWD</t>
  </si>
  <si>
    <t xml:space="preserve">SUSAN </t>
  </si>
  <si>
    <t xml:space="preserve">DELSA </t>
  </si>
  <si>
    <t>MARDIGI TOURS</t>
  </si>
  <si>
    <t xml:space="preserve">ALEXANDER </t>
  </si>
  <si>
    <t>GRUPO BIKE HIKE CHARITY</t>
  </si>
  <si>
    <t>DORIS ORCHYK</t>
  </si>
  <si>
    <t>WAVE TOURS S.A</t>
  </si>
  <si>
    <t>GRUPO MUD</t>
  </si>
  <si>
    <t>BI CR</t>
  </si>
  <si>
    <t>6</t>
  </si>
  <si>
    <t>HENKEL</t>
  </si>
  <si>
    <t>MTSS</t>
  </si>
  <si>
    <t>FACT #43883 NULA.</t>
  </si>
  <si>
    <t>20-21</t>
  </si>
  <si>
    <t>AEC</t>
  </si>
  <si>
    <t>DAN BIRNSETH</t>
  </si>
  <si>
    <t>GECKO TRAIL</t>
  </si>
  <si>
    <t>AVON DE COSTA RICA S.A.</t>
  </si>
  <si>
    <t>JACQUELINE CENTEN</t>
  </si>
  <si>
    <t>PHI DO TRINH</t>
  </si>
  <si>
    <t>JULIAN SCHWARZ</t>
  </si>
  <si>
    <t>FABIO BERTOLINI</t>
  </si>
  <si>
    <t>SUSAN ROJAS</t>
  </si>
  <si>
    <t>15</t>
  </si>
  <si>
    <t>ANNE LEIGH WATTS</t>
  </si>
  <si>
    <t>MANISH KUMAR</t>
  </si>
  <si>
    <t>PETER GOMBESKI</t>
  </si>
  <si>
    <t>MANUEL ULLOA SALAZAR</t>
  </si>
  <si>
    <t>FORTIN</t>
  </si>
  <si>
    <t>AVENTURAS DE CR # 1</t>
  </si>
  <si>
    <t>DISCOVERY TRAVEL</t>
  </si>
  <si>
    <t>AUC # 154</t>
  </si>
  <si>
    <t>WILLIAM</t>
  </si>
  <si>
    <t>MAPACHE TOURS</t>
  </si>
  <si>
    <t>GONZALO</t>
  </si>
  <si>
    <t xml:space="preserve">SIST INTELIGENTES DE CR </t>
  </si>
  <si>
    <t>ANN</t>
  </si>
  <si>
    <t>V=5129</t>
  </si>
  <si>
    <t>STEPHANIE</t>
  </si>
  <si>
    <t>V=5130</t>
  </si>
  <si>
    <t>LUIS</t>
  </si>
  <si>
    <t>CO-SUR QUIMICA</t>
  </si>
  <si>
    <t>CARLOS REYES</t>
  </si>
  <si>
    <t>CAFÉ REY</t>
  </si>
  <si>
    <t>SUSAN</t>
  </si>
  <si>
    <t>PEDRO</t>
  </si>
  <si>
    <t>REBECA ERTL</t>
  </si>
  <si>
    <t>GECKO TRAILS</t>
  </si>
  <si>
    <t>GEORGINA PETER</t>
  </si>
  <si>
    <t>TIMEA</t>
  </si>
  <si>
    <t>06</t>
  </si>
  <si>
    <t>CINDY DIGGS</t>
  </si>
  <si>
    <t>JEFFERSON GUZMAN</t>
  </si>
  <si>
    <t>BRITT COSTA RICA</t>
  </si>
  <si>
    <t>EDUARDO VARGAS</t>
  </si>
  <si>
    <t>CAFÉ BRIT</t>
  </si>
  <si>
    <t>CRISTIANO</t>
  </si>
  <si>
    <t>CONSTRUCTORA CAMACHO &amp; LORIA</t>
  </si>
  <si>
    <t>GUTIS LIMITADA</t>
  </si>
  <si>
    <t>AGROCOMERCIAL DE GRECIA</t>
  </si>
  <si>
    <t>DISTRIBUIDORA LA FLORIDA</t>
  </si>
  <si>
    <t>27</t>
  </si>
  <si>
    <t>INDUSTRIAS NACIONALES CXA</t>
  </si>
  <si>
    <t>40</t>
  </si>
  <si>
    <t>ELISERVICIOS AEROBEL</t>
  </si>
  <si>
    <t>BRUCE</t>
  </si>
  <si>
    <t>VALERIA</t>
  </si>
  <si>
    <t>EDDIE</t>
  </si>
  <si>
    <t>LAURA</t>
  </si>
  <si>
    <t>MARIELA</t>
  </si>
  <si>
    <t>MARLEN</t>
  </si>
  <si>
    <t>FACTURA # 43928, NULA POR ERROR AL DIGITAR EL MONTO CORRESPONDIENTE.</t>
  </si>
  <si>
    <t>GABRIEL ROMERO</t>
  </si>
  <si>
    <t>DESTINOS VIAJES</t>
  </si>
  <si>
    <t>FIDEL GARCÍA</t>
  </si>
  <si>
    <t>OSCAR RENDIS</t>
  </si>
  <si>
    <t>JEROME MILLAY</t>
  </si>
  <si>
    <t>FACT # 43938  NULA</t>
  </si>
  <si>
    <t>1-4</t>
  </si>
  <si>
    <t>LESTER BROWN</t>
  </si>
  <si>
    <t>KARINA LEITON</t>
  </si>
  <si>
    <t>SHAROD BHARGANT</t>
  </si>
  <si>
    <t>V:5134-5135</t>
  </si>
  <si>
    <t>VICTOR OROZCO</t>
  </si>
  <si>
    <t>MARIA PARRA CAMPOS</t>
  </si>
  <si>
    <t>GUILLERMO</t>
  </si>
  <si>
    <t>JASPER</t>
  </si>
  <si>
    <t>V # 5137</t>
  </si>
  <si>
    <t>GRACIELA</t>
  </si>
  <si>
    <t>EILEEN MUÑOZ</t>
  </si>
  <si>
    <t>22-23</t>
  </si>
  <si>
    <t>ROBERT FOLK</t>
  </si>
  <si>
    <t>SHARAD</t>
  </si>
  <si>
    <t>V:5140</t>
  </si>
  <si>
    <t>EVERDS JASPER</t>
  </si>
  <si>
    <t>UNICO TRAVEL S.A.</t>
  </si>
  <si>
    <t>COSTA RICA VAKANTIE</t>
  </si>
  <si>
    <t>MAREN OUBORG</t>
  </si>
  <si>
    <t>TERESA</t>
  </si>
  <si>
    <t>REBECA ULATE CASCANTE</t>
  </si>
  <si>
    <t>ALEXANDER</t>
  </si>
  <si>
    <t>RADAMES</t>
  </si>
  <si>
    <t>V= 5141</t>
  </si>
  <si>
    <t>CO-IMAGEN Y DISEÑO</t>
  </si>
  <si>
    <t>ENRIQUE VIETO</t>
  </si>
  <si>
    <t>FACT #43961 NULA</t>
  </si>
  <si>
    <t>THOMAS MARKUS B.</t>
  </si>
  <si>
    <t>ROLAND RAINER</t>
  </si>
  <si>
    <t>IMAGEN Y DISEÑO</t>
  </si>
  <si>
    <t>RODAMES LAFAURIE</t>
  </si>
  <si>
    <t>V=5142</t>
  </si>
  <si>
    <t>ROGER</t>
  </si>
  <si>
    <t>V # 5143</t>
  </si>
  <si>
    <t>JAVIER FRIAS</t>
  </si>
  <si>
    <t>ADRIEANS</t>
  </si>
  <si>
    <t>V # 5145-5144</t>
  </si>
  <si>
    <t>MAIKOL CAMPOS</t>
  </si>
  <si>
    <t>JOAQUIN MEJIA</t>
  </si>
  <si>
    <t>PITTER</t>
  </si>
  <si>
    <t>TRANSUCA</t>
  </si>
  <si>
    <t>CORP DE COMPAÑIAS AGRO..</t>
  </si>
  <si>
    <t>CORP COMPAÑIAS AGROIND..</t>
  </si>
  <si>
    <t>THUREAU FRANCK</t>
  </si>
  <si>
    <t xml:space="preserve"> ARENAL SIEMPRE VERDE</t>
  </si>
  <si>
    <t>CONSTRUCTORA CAMACHO L.</t>
  </si>
  <si>
    <t>NICOLAS VANHOVE</t>
  </si>
  <si>
    <t>CR DREAM TRAVEL</t>
  </si>
  <si>
    <t>MR &amp; MRS ANDERSSON</t>
  </si>
  <si>
    <t>MARKUS CASADER</t>
  </si>
  <si>
    <t>ECOLE VIAJES S.A</t>
  </si>
  <si>
    <t>VOSSEN</t>
  </si>
  <si>
    <t>MARITZA NORIEGA</t>
  </si>
  <si>
    <t>ANYWHERE CR</t>
  </si>
  <si>
    <t>FACTURA #43991 NULA ERROR EN LA FECHA.</t>
  </si>
  <si>
    <t>KENJI MURAI</t>
  </si>
  <si>
    <t>JOHN LARSON</t>
  </si>
  <si>
    <t>MANUEL CROS GIMENO</t>
  </si>
  <si>
    <t>EDUARD FRESHWATER</t>
  </si>
  <si>
    <t>KEATING VIKI</t>
  </si>
  <si>
    <t>REID ANN</t>
  </si>
  <si>
    <t>GRUPO PARAISO 1</t>
  </si>
  <si>
    <t>AUC EXTRA</t>
  </si>
  <si>
    <t>VIAJES CAMINO DEL SOL</t>
  </si>
  <si>
    <t>SARA</t>
  </si>
  <si>
    <t>DANIEL KORNBLIT</t>
  </si>
  <si>
    <t>V=5146</t>
  </si>
  <si>
    <t>GEORGE ROKNE</t>
  </si>
  <si>
    <t>V=5147</t>
  </si>
  <si>
    <t>CRISOFORA MANILLA MONTERO</t>
  </si>
  <si>
    <t>KATHRYN LATIMER</t>
  </si>
  <si>
    <t>DESAFIO MONTEVERDE</t>
  </si>
  <si>
    <t>SAVINAY CHANDRASEKHAR</t>
  </si>
  <si>
    <t>V=5148</t>
  </si>
  <si>
    <t xml:space="preserve">MARTHA PALACIOS </t>
  </si>
  <si>
    <t>SHARAD BHARGAVA</t>
  </si>
  <si>
    <t>GEORGE BISHOP</t>
  </si>
  <si>
    <t>BRITTNEY DUMONT</t>
  </si>
  <si>
    <t>ROGER BLAIR</t>
  </si>
  <si>
    <t>MELVIN DONG</t>
  </si>
  <si>
    <t>ALEX ESTERKIN</t>
  </si>
  <si>
    <t>LYNN FORREST</t>
  </si>
  <si>
    <t>CAROL CHAN</t>
  </si>
  <si>
    <t>KEITH KLARER</t>
  </si>
  <si>
    <t>ANDREW BRANDERS</t>
  </si>
  <si>
    <t>ERIC LENCH</t>
  </si>
  <si>
    <t>12</t>
  </si>
  <si>
    <t>BRUCE STRONG</t>
  </si>
  <si>
    <t>ALBERT ANTONINI</t>
  </si>
  <si>
    <t>JOE HAYDEN</t>
  </si>
  <si>
    <t>JOE GELUCH</t>
  </si>
  <si>
    <t>AMIT DHAMEJA</t>
  </si>
  <si>
    <t>ROBERT ABESHOUSE</t>
  </si>
  <si>
    <t>KEENA FARMER</t>
  </si>
  <si>
    <t>09</t>
  </si>
  <si>
    <t>HARRY</t>
  </si>
  <si>
    <t>CR TRIP GUIDE</t>
  </si>
  <si>
    <t>JOE</t>
  </si>
  <si>
    <t>V= 5149</t>
  </si>
  <si>
    <t xml:space="preserve">GYEONG </t>
  </si>
  <si>
    <t>JAMES</t>
  </si>
  <si>
    <t>DESAFIO LA FORTUNA</t>
  </si>
  <si>
    <t>ALEJANDRA CAMPOS</t>
  </si>
  <si>
    <t>V=5150</t>
  </si>
  <si>
    <t>FREDDY SERRANO</t>
  </si>
  <si>
    <t>LAURA VALENZO</t>
  </si>
  <si>
    <t>UMESH MAHESHWARI</t>
  </si>
  <si>
    <t>TAO CHEN</t>
  </si>
  <si>
    <t>MICHAEL HILL</t>
  </si>
  <si>
    <t>26-12-012</t>
  </si>
  <si>
    <t>CRQ121223</t>
  </si>
  <si>
    <t>G ADVENTURES</t>
  </si>
  <si>
    <t>ZHU</t>
  </si>
  <si>
    <t>TRAVELOCITY</t>
  </si>
  <si>
    <t>MUC</t>
  </si>
  <si>
    <t>BI COSTA RICA</t>
  </si>
  <si>
    <t>SETHURAMAN L.</t>
  </si>
  <si>
    <t>TRAVEL OCITY</t>
  </si>
  <si>
    <t>RICHARD</t>
  </si>
  <si>
    <t>ARENAL EVERGREEN</t>
  </si>
  <si>
    <t>CARLOS OBREGON</t>
  </si>
  <si>
    <t>DESAYUNOS</t>
  </si>
  <si>
    <t>DANNY BRENES</t>
  </si>
  <si>
    <t>MARIA</t>
  </si>
  <si>
    <t>KATTYA</t>
  </si>
  <si>
    <t>CARLOS MARIN</t>
  </si>
  <si>
    <t>JAIME RAFAEL</t>
  </si>
  <si>
    <t>JAIME MORA</t>
  </si>
  <si>
    <t>V= 5401</t>
  </si>
  <si>
    <t>LILLIANA CHAVEZ BRENES</t>
  </si>
  <si>
    <t>23-24</t>
  </si>
  <si>
    <t>MAGALY ALFARO</t>
  </si>
  <si>
    <t xml:space="preserve">IMAGEN Y DISEÑO </t>
  </si>
  <si>
    <t>CHRISTOPHER</t>
  </si>
  <si>
    <t>V=5402</t>
  </si>
  <si>
    <t xml:space="preserve">DISTRIBUIDORA LA FLORIDA </t>
  </si>
  <si>
    <t>MASSIMO BALACCHI</t>
  </si>
  <si>
    <t>MARCI FERGUSON</t>
  </si>
  <si>
    <t>BAAN X2</t>
  </si>
  <si>
    <t>HICKS X2</t>
  </si>
  <si>
    <t>RILEY KONARA</t>
  </si>
  <si>
    <t>THOMAS</t>
  </si>
  <si>
    <t>MICHELLE</t>
  </si>
  <si>
    <t>V=5406-5407</t>
  </si>
  <si>
    <t>SEILIN LOPEZ GONZÁLEZ</t>
  </si>
  <si>
    <t>GEORG ROKNE</t>
  </si>
  <si>
    <t>STEVEN GIACOPPO</t>
  </si>
  <si>
    <t>JANET CLOUGH</t>
  </si>
  <si>
    <t>AMELIE ROY GAGNON</t>
  </si>
  <si>
    <t>CLARE CALLICOTT</t>
  </si>
  <si>
    <t>KARENNE LAKE</t>
  </si>
  <si>
    <t>CEDRIC ROBERGE</t>
  </si>
  <si>
    <t>KRISHNA BUCHUPALLY</t>
  </si>
  <si>
    <t>MICHELLE ONG</t>
  </si>
  <si>
    <t>JIYOUNG KIM</t>
  </si>
  <si>
    <t>VIAJES ESPECIALES S.A</t>
  </si>
  <si>
    <t>GRUPO</t>
  </si>
  <si>
    <t>JOSUE MEDINA MENDOZA</t>
  </si>
  <si>
    <t>FRIDA TRAVEL</t>
  </si>
  <si>
    <t>FACTURA # 44102 NULA, CLIENTE SOLICITO QUE LE COBRARAMOS EN COLONES.</t>
  </si>
  <si>
    <t>INGRID CAMPOS</t>
  </si>
  <si>
    <t>DAVE HEYWOOD</t>
  </si>
  <si>
    <t>SOF</t>
  </si>
  <si>
    <t>HANS JONAS</t>
  </si>
  <si>
    <t>V=5408</t>
  </si>
  <si>
    <t>ANNA</t>
  </si>
  <si>
    <t>JULLIAN</t>
  </si>
  <si>
    <t>ADRIAN</t>
  </si>
  <si>
    <t>DAISY</t>
  </si>
  <si>
    <t>SESHADRI</t>
  </si>
  <si>
    <t>V= 5409</t>
  </si>
  <si>
    <t>DAVID GARCÍA MORALES</t>
  </si>
  <si>
    <t>ISTVAN ALBERT</t>
  </si>
  <si>
    <t>JULIAN ROBINSON</t>
  </si>
  <si>
    <t>V=5410</t>
  </si>
  <si>
    <t>MAIKOL MURILLO PORRAS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</si>
</sst>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₡&quot;#,##0.00"/>
    <numFmt numFmtId="165" formatCode="[$₡-140A]#,##0.00"/>
    <numFmt numFmtId="166" formatCode="&quot;₡&quot;#,##0.00;[Red]&quot;₡&quot;#,##0.00"/>
    <numFmt numFmtId="167" formatCode="#,##0.00;[Red]#,##0.00"/>
    <numFmt numFmtId="168" formatCode="[$$-540A]#,##0.00"/>
    <numFmt numFmtId="169" formatCode="[$$-409]#,##0.00"/>
  </numFmts>
  <fonts count="18" x14ac:knownFonts="1">
    <font>
      <sz val="11"/>
      <color theme="1"/>
      <name val="Calibri"/>
      <family val="2"/>
      <scheme val="minor"/>
    </font>
    <font>
      <sz val="8"/>
      <color indexed="8"/>
      <name val="Bell MT"/>
      <family val="1"/>
    </font>
    <font>
      <b/>
      <i/>
      <sz val="8"/>
      <color indexed="8"/>
      <name val="Bell MT"/>
      <family val="1"/>
    </font>
    <font>
      <b/>
      <i/>
      <u/>
      <sz val="8"/>
      <color indexed="8"/>
      <name val="Bell MT"/>
      <family val="1"/>
    </font>
    <font>
      <sz val="8"/>
      <color theme="1"/>
      <name val="Bell MT"/>
      <family val="1"/>
    </font>
    <font>
      <b/>
      <sz val="8"/>
      <color indexed="8"/>
      <name val="Bell MT"/>
      <family val="1"/>
    </font>
    <font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theme="3" tint="-0.499984740745262"/>
      <name val="Bell MT"/>
      <family val="1"/>
    </font>
    <font>
      <b/>
      <sz val="14"/>
      <color theme="3" tint="-0.499984740745262"/>
      <name val="Bell MT"/>
      <family val="1"/>
    </font>
    <font>
      <sz val="9"/>
      <color indexed="8"/>
      <name val="Bell MT"/>
      <family val="1"/>
    </font>
    <font>
      <b/>
      <sz val="9"/>
      <color indexed="8"/>
      <name val="Bell MT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b/>
      <sz val="8"/>
      <color theme="3" tint="-0.499984740745262"/>
      <name val="Bell MT"/>
      <family val="1"/>
    </font>
    <font>
      <b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1" fillId="2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2" xfId="0" applyFont="1" applyFill="1" applyBorder="1" applyAlignment="1"/>
    <xf numFmtId="0" fontId="5" fillId="3" borderId="3" xfId="0" applyFont="1" applyFill="1" applyBorder="1" applyAlignment="1"/>
    <xf numFmtId="0" fontId="5" fillId="3" borderId="4" xfId="0" applyFont="1" applyFill="1" applyBorder="1" applyAlignment="1"/>
    <xf numFmtId="0" fontId="5" fillId="2" borderId="1" xfId="0" applyFont="1" applyFill="1" applyBorder="1" applyAlignment="1">
      <alignment horizontal="center"/>
    </xf>
    <xf numFmtId="14" fontId="5" fillId="3" borderId="2" xfId="0" applyNumberFormat="1" applyFont="1" applyFill="1" applyBorder="1" applyAlignment="1"/>
    <xf numFmtId="14" fontId="5" fillId="3" borderId="3" xfId="0" applyNumberFormat="1" applyFont="1" applyFill="1" applyBorder="1" applyAlignment="1"/>
    <xf numFmtId="14" fontId="5" fillId="3" borderId="4" xfId="0" applyNumberFormat="1" applyFont="1" applyFill="1" applyBorder="1" applyAlignment="1"/>
    <xf numFmtId="0" fontId="5" fillId="3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166" fontId="7" fillId="2" borderId="5" xfId="0" applyNumberFormat="1" applyFont="1" applyFill="1" applyBorder="1" applyAlignment="1">
      <alignment horizontal="center"/>
    </xf>
    <xf numFmtId="49" fontId="8" fillId="2" borderId="5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left"/>
    </xf>
    <xf numFmtId="165" fontId="7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left"/>
    </xf>
    <xf numFmtId="167" fontId="1" fillId="2" borderId="1" xfId="0" applyNumberFormat="1" applyFont="1" applyFill="1" applyBorder="1" applyAlignment="1">
      <alignment horizontal="center"/>
    </xf>
    <xf numFmtId="167" fontId="6" fillId="2" borderId="1" xfId="0" applyNumberFormat="1" applyFont="1" applyFill="1" applyBorder="1" applyAlignment="1">
      <alignment horizontal="center"/>
    </xf>
    <xf numFmtId="167" fontId="6" fillId="2" borderId="1" xfId="0" applyNumberFormat="1" applyFont="1" applyFill="1" applyBorder="1" applyAlignment="1">
      <alignment horizontal="center" vertical="top"/>
    </xf>
    <xf numFmtId="164" fontId="6" fillId="2" borderId="1" xfId="0" applyNumberFormat="1" applyFont="1" applyFill="1" applyBorder="1" applyAlignment="1">
      <alignment horizontal="left"/>
    </xf>
    <xf numFmtId="166" fontId="6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167" fontId="1" fillId="3" borderId="6" xfId="0" applyNumberFormat="1" applyFont="1" applyFill="1" applyBorder="1" applyAlignment="1">
      <alignment horizontal="center"/>
    </xf>
    <xf numFmtId="167" fontId="1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68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69" fontId="13" fillId="2" borderId="1" xfId="0" applyNumberFormat="1" applyFont="1" applyFill="1" applyBorder="1" applyAlignment="1">
      <alignment horizontal="center"/>
    </xf>
    <xf numFmtId="164" fontId="14" fillId="2" borderId="1" xfId="0" applyNumberFormat="1" applyFont="1" applyFill="1" applyBorder="1" applyAlignment="1">
      <alignment horizontal="center"/>
    </xf>
    <xf numFmtId="166" fontId="14" fillId="2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/>
    <xf numFmtId="0" fontId="1" fillId="3" borderId="4" xfId="0" applyFont="1" applyFill="1" applyBorder="1" applyAlignment="1"/>
    <xf numFmtId="0" fontId="15" fillId="0" borderId="0" xfId="0" applyFont="1" applyAlignment="1">
      <alignment horizontal="center"/>
    </xf>
    <xf numFmtId="168" fontId="1" fillId="2" borderId="1" xfId="0" applyNumberFormat="1" applyFont="1" applyFill="1" applyBorder="1" applyAlignment="1">
      <alignment horizontal="center"/>
    </xf>
    <xf numFmtId="169" fontId="17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left" vertical="top" wrapText="1"/>
    </xf>
    <xf numFmtId="0" fontId="16" fillId="2" borderId="8" xfId="0" applyFont="1" applyFill="1" applyBorder="1" applyAlignment="1">
      <alignment horizontal="left" vertical="top" wrapText="1"/>
    </xf>
    <xf numFmtId="0" fontId="16" fillId="2" borderId="9" xfId="0" applyFont="1" applyFill="1" applyBorder="1" applyAlignment="1">
      <alignment horizontal="left" vertical="top" wrapText="1"/>
    </xf>
    <xf numFmtId="0" fontId="16" fillId="2" borderId="1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left" vertical="top" wrapText="1"/>
    </xf>
    <xf numFmtId="0" fontId="16" fillId="2" borderId="11" xfId="0" applyFont="1" applyFill="1" applyBorder="1" applyAlignment="1">
      <alignment horizontal="left" vertical="top" wrapText="1"/>
    </xf>
    <xf numFmtId="0" fontId="16" fillId="2" borderId="12" xfId="0" applyFont="1" applyFill="1" applyBorder="1" applyAlignment="1">
      <alignment horizontal="left" vertical="top" wrapText="1"/>
    </xf>
    <xf numFmtId="0" fontId="16" fillId="2" borderId="13" xfId="0" applyFont="1" applyFill="1" applyBorder="1" applyAlignment="1">
      <alignment horizontal="left" vertical="top" wrapText="1"/>
    </xf>
    <xf numFmtId="0" fontId="16" fillId="2" borderId="14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10" fillId="2" borderId="1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10" fillId="2" borderId="11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10" fillId="2" borderId="13" xfId="0" applyFont="1" applyFill="1" applyBorder="1" applyAlignment="1">
      <alignment horizontal="left" vertical="top" wrapText="1"/>
    </xf>
    <xf numFmtId="0" fontId="10" fillId="2" borderId="14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6" fillId="2" borderId="6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164" fontId="6" fillId="5" borderId="6" xfId="0" applyNumberFormat="1" applyFont="1" applyFill="1" applyBorder="1" applyAlignment="1">
      <alignment horizontal="center" vertical="center" wrapText="1"/>
    </xf>
    <xf numFmtId="164" fontId="6" fillId="5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22" workbookViewId="0">
      <selection activeCell="C24" sqref="C24"/>
    </sheetView>
  </sheetViews>
  <sheetFormatPr baseColWidth="10" defaultRowHeight="15" x14ac:dyDescent="0.25"/>
  <cols>
    <col min="1" max="1" width="6.7109375" customWidth="1"/>
    <col min="2" max="2" width="23.7109375" customWidth="1"/>
    <col min="3" max="3" width="19.28515625" customWidth="1"/>
    <col min="4" max="5" width="10" customWidth="1"/>
    <col min="8" max="8" width="13.140625" customWidth="1"/>
    <col min="10" max="10" width="12.42578125" customWidth="1"/>
    <col min="12" max="12" width="9.85546875" customWidth="1"/>
    <col min="13" max="13" width="10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36</v>
      </c>
      <c r="E3" s="11"/>
      <c r="F3" s="11"/>
      <c r="G3" s="12"/>
      <c r="H3" s="5"/>
      <c r="I3" s="1"/>
      <c r="J3" s="13"/>
      <c r="K3" s="14">
        <v>41274</v>
      </c>
      <c r="L3" s="15"/>
      <c r="M3" s="16"/>
      <c r="N3" s="17" t="s">
        <v>35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417</v>
      </c>
      <c r="C6" s="19" t="s">
        <v>30</v>
      </c>
      <c r="D6" s="19">
        <v>41274</v>
      </c>
      <c r="E6" s="19">
        <v>40910</v>
      </c>
      <c r="F6" s="20">
        <v>44116</v>
      </c>
      <c r="G6" s="21">
        <v>397880</v>
      </c>
      <c r="H6" s="54"/>
      <c r="I6" s="22"/>
      <c r="J6" s="22"/>
      <c r="K6" s="22"/>
      <c r="L6" s="22"/>
      <c r="M6" s="22">
        <v>397880</v>
      </c>
      <c r="N6" s="23">
        <f>G6+I6</f>
        <v>397880</v>
      </c>
    </row>
    <row r="7" spans="1:14" x14ac:dyDescent="0.25">
      <c r="A7" s="18" t="s">
        <v>65</v>
      </c>
      <c r="B7" s="19" t="s">
        <v>418</v>
      </c>
      <c r="C7" s="19" t="s">
        <v>77</v>
      </c>
      <c r="D7" s="19">
        <v>41273</v>
      </c>
      <c r="E7" s="19">
        <v>41274</v>
      </c>
      <c r="F7" s="20">
        <v>44117</v>
      </c>
      <c r="G7" s="21">
        <v>36348.199999999997</v>
      </c>
      <c r="H7" s="19"/>
      <c r="I7" s="22"/>
      <c r="J7" s="22"/>
      <c r="K7" s="22">
        <v>36348.199999999997</v>
      </c>
      <c r="L7" s="22"/>
      <c r="M7" s="21"/>
      <c r="N7" s="23">
        <f t="shared" ref="N7:N31" si="0">G7+I7</f>
        <v>36348.199999999997</v>
      </c>
    </row>
    <row r="8" spans="1:14" x14ac:dyDescent="0.25">
      <c r="A8" s="18"/>
      <c r="B8" s="19" t="s">
        <v>419</v>
      </c>
      <c r="C8" s="19"/>
      <c r="D8" s="19"/>
      <c r="E8" s="19"/>
      <c r="F8" s="20">
        <v>44118</v>
      </c>
      <c r="G8" s="21"/>
      <c r="H8" s="20" t="s">
        <v>420</v>
      </c>
      <c r="I8" s="22">
        <v>127400</v>
      </c>
      <c r="J8" s="22"/>
      <c r="K8" s="22">
        <v>127400</v>
      </c>
      <c r="L8" s="22"/>
      <c r="M8" s="21"/>
      <c r="N8" s="23">
        <f t="shared" si="0"/>
        <v>127400</v>
      </c>
    </row>
    <row r="9" spans="1:14" x14ac:dyDescent="0.25">
      <c r="A9" s="18"/>
      <c r="B9" s="24" t="s">
        <v>36</v>
      </c>
      <c r="C9" s="24"/>
      <c r="D9" s="19"/>
      <c r="E9" s="19"/>
      <c r="F9" s="20">
        <v>44119</v>
      </c>
      <c r="G9" s="21"/>
      <c r="H9" s="20" t="s">
        <v>68</v>
      </c>
      <c r="I9" s="25">
        <v>3000</v>
      </c>
      <c r="J9" s="21">
        <v>3000</v>
      </c>
      <c r="K9" s="21"/>
      <c r="L9" s="21"/>
      <c r="M9" s="21"/>
      <c r="N9" s="23">
        <f t="shared" si="0"/>
        <v>3000</v>
      </c>
    </row>
    <row r="10" spans="1:14" x14ac:dyDescent="0.25">
      <c r="A10" s="18" t="s">
        <v>71</v>
      </c>
      <c r="B10" s="24" t="s">
        <v>421</v>
      </c>
      <c r="C10" s="24" t="s">
        <v>30</v>
      </c>
      <c r="D10" s="19">
        <v>41274</v>
      </c>
      <c r="E10" s="19">
        <v>41275</v>
      </c>
      <c r="F10" s="20">
        <v>44120</v>
      </c>
      <c r="G10" s="21">
        <v>35770</v>
      </c>
      <c r="H10" s="20"/>
      <c r="I10" s="25"/>
      <c r="J10" s="21"/>
      <c r="K10" s="21">
        <v>35770</v>
      </c>
      <c r="L10" s="21"/>
      <c r="M10" s="21"/>
      <c r="N10" s="23">
        <f t="shared" si="0"/>
        <v>35770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4"/>
      <c r="C13" s="24"/>
      <c r="D13" s="19"/>
      <c r="E13" s="19"/>
      <c r="F13" s="20"/>
      <c r="G13" s="21"/>
      <c r="H13" s="21"/>
      <c r="I13" s="25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ht="14.25" customHeight="1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600398.19999999995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469998.2</v>
      </c>
      <c r="H31" s="38"/>
      <c r="I31" s="39">
        <f>SUM(I6:I30)</f>
        <v>130400</v>
      </c>
      <c r="J31" s="39">
        <f>SUM(J6:J30)</f>
        <v>3000</v>
      </c>
      <c r="K31" s="39">
        <f>SUM(K6:K30)</f>
        <v>199518.2</v>
      </c>
      <c r="L31" s="39">
        <f>SUM(L6:L30)</f>
        <v>0</v>
      </c>
      <c r="M31" s="39">
        <f>SUM(M6:M30)</f>
        <v>397880</v>
      </c>
      <c r="N31" s="23">
        <f t="shared" si="0"/>
        <v>600398.19999999995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80"/>
      <c r="G33" s="83"/>
      <c r="H33" s="84"/>
      <c r="I33" s="84"/>
      <c r="J33" s="84"/>
      <c r="K33" s="84"/>
      <c r="L33" s="84"/>
      <c r="M33" s="84"/>
      <c r="N33" s="85"/>
    </row>
    <row r="34" spans="1:14" x14ac:dyDescent="0.25">
      <c r="A34" s="17" t="s">
        <v>22</v>
      </c>
      <c r="B34" s="13"/>
      <c r="C34" s="55"/>
      <c r="D34" s="1"/>
      <c r="E34" s="92">
        <v>490</v>
      </c>
      <c r="F34" s="93"/>
      <c r="G34" s="86"/>
      <c r="H34" s="87"/>
      <c r="I34" s="87"/>
      <c r="J34" s="87"/>
      <c r="K34" s="87"/>
      <c r="L34" s="87"/>
      <c r="M34" s="87"/>
      <c r="N34" s="88"/>
    </row>
    <row r="35" spans="1:14" x14ac:dyDescent="0.25">
      <c r="A35" s="17" t="s">
        <v>23</v>
      </c>
      <c r="B35" s="1"/>
      <c r="C35" s="56">
        <v>0</v>
      </c>
      <c r="D35" s="1"/>
      <c r="E35" s="1"/>
      <c r="F35" s="1"/>
      <c r="G35" s="86"/>
      <c r="H35" s="87"/>
      <c r="I35" s="87"/>
      <c r="J35" s="87"/>
      <c r="K35" s="87"/>
      <c r="L35" s="87"/>
      <c r="M35" s="87"/>
      <c r="N35" s="88"/>
    </row>
    <row r="36" spans="1:14" x14ac:dyDescent="0.25">
      <c r="A36" s="1"/>
      <c r="B36" s="1"/>
      <c r="C36" s="21">
        <f>((C34+C35)*E34)</f>
        <v>0</v>
      </c>
      <c r="D36" s="1"/>
      <c r="E36" s="1"/>
      <c r="F36" s="1"/>
      <c r="G36" s="86"/>
      <c r="H36" s="87"/>
      <c r="I36" s="87"/>
      <c r="J36" s="87"/>
      <c r="K36" s="87"/>
      <c r="L36" s="87"/>
      <c r="M36" s="87"/>
      <c r="N36" s="88"/>
    </row>
    <row r="37" spans="1:14" x14ac:dyDescent="0.25">
      <c r="A37" s="17" t="s">
        <v>24</v>
      </c>
      <c r="B37" s="1"/>
      <c r="C37" s="39">
        <v>3000</v>
      </c>
      <c r="D37" s="1"/>
      <c r="E37" s="1"/>
      <c r="F37" s="1"/>
      <c r="G37" s="86"/>
      <c r="H37" s="87"/>
      <c r="I37" s="87"/>
      <c r="J37" s="87"/>
      <c r="K37" s="87"/>
      <c r="L37" s="87"/>
      <c r="M37" s="87"/>
      <c r="N37" s="88"/>
    </row>
    <row r="38" spans="1:14" ht="15.75" thickBot="1" x14ac:dyDescent="0.3">
      <c r="A38" s="52" t="s">
        <v>17</v>
      </c>
      <c r="B38" s="53"/>
      <c r="C38" s="21">
        <f>SUM(C36+C37)</f>
        <v>3000</v>
      </c>
      <c r="D38" s="1"/>
      <c r="E38" s="1"/>
      <c r="F38" s="1"/>
      <c r="G38" s="89"/>
      <c r="H38" s="90"/>
      <c r="I38" s="90"/>
      <c r="J38" s="90"/>
      <c r="K38" s="90"/>
      <c r="L38" s="90"/>
      <c r="M38" s="90"/>
      <c r="N38" s="91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60" orientation="landscape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25" workbookViewId="0">
      <selection sqref="A1:N38"/>
    </sheetView>
  </sheetViews>
  <sheetFormatPr baseColWidth="10" defaultRowHeight="15" x14ac:dyDescent="0.25"/>
  <cols>
    <col min="1" max="1" width="6.7109375" customWidth="1"/>
    <col min="2" max="2" width="23.7109375" customWidth="1"/>
    <col min="3" max="3" width="19.28515625" customWidth="1"/>
    <col min="4" max="5" width="10" customWidth="1"/>
    <col min="8" max="8" width="13.140625" customWidth="1"/>
    <col min="10" max="10" width="12.42578125" customWidth="1"/>
    <col min="12" max="12" width="9.85546875" customWidth="1"/>
    <col min="13" max="13" width="10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110</v>
      </c>
      <c r="E3" s="11"/>
      <c r="F3" s="11"/>
      <c r="G3" s="12"/>
      <c r="H3" s="5"/>
      <c r="I3" s="1"/>
      <c r="J3" s="13"/>
      <c r="K3" s="14">
        <v>41269</v>
      </c>
      <c r="L3" s="15"/>
      <c r="M3" s="16"/>
      <c r="N3" s="17" t="s">
        <v>35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/>
      <c r="C6" s="19"/>
      <c r="D6" s="19"/>
      <c r="E6" s="19"/>
      <c r="F6" s="20"/>
      <c r="G6" s="21"/>
      <c r="H6" s="54"/>
      <c r="I6" s="22"/>
      <c r="J6" s="22"/>
      <c r="K6" s="22"/>
      <c r="L6" s="22"/>
      <c r="M6" s="22"/>
      <c r="N6" s="23">
        <f>G6+I6</f>
        <v>0</v>
      </c>
    </row>
    <row r="7" spans="1:14" x14ac:dyDescent="0.25">
      <c r="A7" s="18"/>
      <c r="B7" s="19"/>
      <c r="C7" s="19"/>
      <c r="D7" s="19"/>
      <c r="E7" s="19"/>
      <c r="F7" s="20"/>
      <c r="G7" s="21"/>
      <c r="H7" s="19"/>
      <c r="I7" s="22"/>
      <c r="J7" s="22"/>
      <c r="K7" s="22"/>
      <c r="L7" s="22"/>
      <c r="M7" s="21"/>
      <c r="N7" s="23">
        <f t="shared" ref="N7:N31" si="0">G7+I7</f>
        <v>0</v>
      </c>
    </row>
    <row r="8" spans="1:14" x14ac:dyDescent="0.25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1"/>
      <c r="N8" s="23">
        <f t="shared" si="0"/>
        <v>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 x14ac:dyDescent="0.25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ht="14.25" customHeight="1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0</v>
      </c>
      <c r="H31" s="38"/>
      <c r="I31" s="39">
        <f>SUM(I6:I30)</f>
        <v>0</v>
      </c>
      <c r="J31" s="39">
        <f>SUM(J6:J30)</f>
        <v>0</v>
      </c>
      <c r="K31" s="39">
        <f>SUM(K6:K30)</f>
        <v>0</v>
      </c>
      <c r="L31" s="39">
        <f>SUM(L6:L30)</f>
        <v>0</v>
      </c>
      <c r="M31" s="39">
        <f>SUM(M6:M30)</f>
        <v>0</v>
      </c>
      <c r="N31" s="23">
        <f t="shared" si="0"/>
        <v>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71"/>
      <c r="G33" s="83"/>
      <c r="H33" s="84"/>
      <c r="I33" s="84"/>
      <c r="J33" s="84"/>
      <c r="K33" s="84"/>
      <c r="L33" s="84"/>
      <c r="M33" s="84"/>
      <c r="N33" s="85"/>
    </row>
    <row r="34" spans="1:14" x14ac:dyDescent="0.25">
      <c r="A34" s="17" t="s">
        <v>22</v>
      </c>
      <c r="B34" s="13"/>
      <c r="C34" s="55"/>
      <c r="D34" s="1"/>
      <c r="E34" s="92">
        <v>490</v>
      </c>
      <c r="F34" s="93"/>
      <c r="G34" s="86"/>
      <c r="H34" s="87"/>
      <c r="I34" s="87"/>
      <c r="J34" s="87"/>
      <c r="K34" s="87"/>
      <c r="L34" s="87"/>
      <c r="M34" s="87"/>
      <c r="N34" s="88"/>
    </row>
    <row r="35" spans="1:14" x14ac:dyDescent="0.25">
      <c r="A35" s="17" t="s">
        <v>23</v>
      </c>
      <c r="B35" s="1"/>
      <c r="C35" s="56">
        <v>0</v>
      </c>
      <c r="D35" s="1"/>
      <c r="E35" s="1"/>
      <c r="F35" s="1"/>
      <c r="G35" s="86"/>
      <c r="H35" s="87"/>
      <c r="I35" s="87"/>
      <c r="J35" s="87"/>
      <c r="K35" s="87"/>
      <c r="L35" s="87"/>
      <c r="M35" s="87"/>
      <c r="N35" s="88"/>
    </row>
    <row r="36" spans="1:14" x14ac:dyDescent="0.25">
      <c r="A36" s="1"/>
      <c r="B36" s="1"/>
      <c r="C36" s="21">
        <f>((C34+C35)*E34)</f>
        <v>0</v>
      </c>
      <c r="D36" s="1"/>
      <c r="E36" s="1"/>
      <c r="F36" s="1"/>
      <c r="G36" s="86"/>
      <c r="H36" s="87"/>
      <c r="I36" s="87"/>
      <c r="J36" s="87"/>
      <c r="K36" s="87"/>
      <c r="L36" s="87"/>
      <c r="M36" s="87"/>
      <c r="N36" s="88"/>
    </row>
    <row r="37" spans="1:14" x14ac:dyDescent="0.25">
      <c r="A37" s="17" t="s">
        <v>24</v>
      </c>
      <c r="B37" s="1"/>
      <c r="C37" s="39">
        <v>0</v>
      </c>
      <c r="D37" s="1"/>
      <c r="E37" s="1"/>
      <c r="F37" s="1"/>
      <c r="G37" s="86"/>
      <c r="H37" s="87"/>
      <c r="I37" s="87"/>
      <c r="J37" s="87"/>
      <c r="K37" s="87"/>
      <c r="L37" s="87"/>
      <c r="M37" s="87"/>
      <c r="N37" s="88"/>
    </row>
    <row r="38" spans="1:14" ht="15.75" thickBot="1" x14ac:dyDescent="0.3">
      <c r="A38" s="52" t="s">
        <v>17</v>
      </c>
      <c r="B38" s="53"/>
      <c r="C38" s="21">
        <f>SUM(C36+C37)</f>
        <v>0</v>
      </c>
      <c r="D38" s="1"/>
      <c r="E38" s="1"/>
      <c r="F38" s="1"/>
      <c r="G38" s="89"/>
      <c r="H38" s="90"/>
      <c r="I38" s="90"/>
      <c r="J38" s="90"/>
      <c r="K38" s="90"/>
      <c r="L38" s="90"/>
      <c r="M38" s="90"/>
      <c r="N38" s="91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60" orientation="landscape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sqref="A1:XFD1048576"/>
    </sheetView>
  </sheetViews>
  <sheetFormatPr baseColWidth="10" defaultRowHeight="15" x14ac:dyDescent="0.25"/>
  <cols>
    <col min="1" max="1" width="6.7109375" customWidth="1"/>
    <col min="2" max="2" width="23.7109375" customWidth="1"/>
    <col min="3" max="3" width="19.28515625" customWidth="1"/>
    <col min="4" max="5" width="10" customWidth="1"/>
    <col min="8" max="8" width="13.140625" customWidth="1"/>
    <col min="10" max="10" width="12.42578125" customWidth="1"/>
    <col min="12" max="12" width="9.85546875" customWidth="1"/>
    <col min="13" max="13" width="10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27</v>
      </c>
      <c r="E3" s="11"/>
      <c r="F3" s="11"/>
      <c r="G3" s="12"/>
      <c r="H3" s="5"/>
      <c r="I3" s="1"/>
      <c r="J3" s="13"/>
      <c r="K3" s="14">
        <v>41269</v>
      </c>
      <c r="L3" s="15"/>
      <c r="M3" s="16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41</v>
      </c>
      <c r="B6" s="19" t="s">
        <v>354</v>
      </c>
      <c r="C6" s="19" t="s">
        <v>77</v>
      </c>
      <c r="D6" s="19">
        <v>41268</v>
      </c>
      <c r="E6" s="19">
        <v>41269</v>
      </c>
      <c r="F6" s="20">
        <v>44045</v>
      </c>
      <c r="G6" s="21">
        <v>31673.06</v>
      </c>
      <c r="H6" s="54"/>
      <c r="I6" s="22"/>
      <c r="J6" s="22"/>
      <c r="K6" s="22">
        <v>31673.06</v>
      </c>
      <c r="L6" s="22"/>
      <c r="M6" s="22"/>
      <c r="N6" s="23">
        <f>G6+I6</f>
        <v>31673.06</v>
      </c>
    </row>
    <row r="7" spans="1:14" x14ac:dyDescent="0.25">
      <c r="A7" s="18" t="s">
        <v>47</v>
      </c>
      <c r="B7" s="19" t="s">
        <v>219</v>
      </c>
      <c r="C7" s="19" t="s">
        <v>220</v>
      </c>
      <c r="D7" s="19" t="s">
        <v>355</v>
      </c>
      <c r="E7" s="19">
        <v>41270</v>
      </c>
      <c r="F7" s="20">
        <v>44046</v>
      </c>
      <c r="G7" s="21">
        <v>21000</v>
      </c>
      <c r="H7" s="19"/>
      <c r="I7" s="22"/>
      <c r="J7" s="22"/>
      <c r="K7" s="22">
        <v>21000</v>
      </c>
      <c r="L7" s="22"/>
      <c r="M7" s="21"/>
      <c r="N7" s="23">
        <f t="shared" ref="N7:N31" si="0">G7+I7</f>
        <v>21000</v>
      </c>
    </row>
    <row r="8" spans="1:14" x14ac:dyDescent="0.25">
      <c r="A8" s="18"/>
      <c r="B8" s="19" t="s">
        <v>356</v>
      </c>
      <c r="C8" s="19" t="s">
        <v>357</v>
      </c>
      <c r="D8" s="19">
        <v>41267</v>
      </c>
      <c r="E8" s="19">
        <v>41269</v>
      </c>
      <c r="F8" s="20">
        <v>44047</v>
      </c>
      <c r="G8" s="21">
        <v>471380</v>
      </c>
      <c r="H8" s="20"/>
      <c r="I8" s="22"/>
      <c r="J8" s="22"/>
      <c r="K8" s="22"/>
      <c r="L8" s="22"/>
      <c r="M8" s="21">
        <v>471380</v>
      </c>
      <c r="N8" s="23">
        <f t="shared" si="0"/>
        <v>471380</v>
      </c>
    </row>
    <row r="9" spans="1:14" x14ac:dyDescent="0.25">
      <c r="A9" s="18" t="s">
        <v>45</v>
      </c>
      <c r="B9" s="24" t="s">
        <v>358</v>
      </c>
      <c r="C9" s="24" t="s">
        <v>359</v>
      </c>
      <c r="D9" s="19">
        <v>41269</v>
      </c>
      <c r="E9" s="19">
        <v>41271</v>
      </c>
      <c r="F9" s="20">
        <v>44048</v>
      </c>
      <c r="G9" s="21">
        <v>63347.199999999997</v>
      </c>
      <c r="H9" s="20"/>
      <c r="I9" s="25"/>
      <c r="J9" s="21"/>
      <c r="K9" s="21">
        <v>63347.199999999997</v>
      </c>
      <c r="L9" s="21"/>
      <c r="M9" s="21"/>
      <c r="N9" s="23">
        <f t="shared" si="0"/>
        <v>63347.199999999997</v>
      </c>
    </row>
    <row r="10" spans="1:14" x14ac:dyDescent="0.25">
      <c r="A10" s="18"/>
      <c r="B10" s="24" t="s">
        <v>27</v>
      </c>
      <c r="C10" s="24"/>
      <c r="D10" s="19"/>
      <c r="E10" s="19"/>
      <c r="F10" s="20">
        <v>44049</v>
      </c>
      <c r="G10" s="21"/>
      <c r="H10" s="20" t="s">
        <v>68</v>
      </c>
      <c r="I10" s="25">
        <v>1800</v>
      </c>
      <c r="J10" s="21">
        <v>1800</v>
      </c>
      <c r="K10" s="21"/>
      <c r="L10" s="21"/>
      <c r="M10" s="21"/>
      <c r="N10" s="23">
        <f t="shared" si="0"/>
        <v>1800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ht="14.25" customHeight="1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589200.26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587400.26</v>
      </c>
      <c r="H31" s="38"/>
      <c r="I31" s="39">
        <f>SUM(I6:I30)</f>
        <v>1800</v>
      </c>
      <c r="J31" s="39">
        <f>SUM(J6:J30)</f>
        <v>1800</v>
      </c>
      <c r="K31" s="39">
        <f>SUM(K6:K30)</f>
        <v>116020.26</v>
      </c>
      <c r="L31" s="39">
        <f>SUM(L6:L30)</f>
        <v>0</v>
      </c>
      <c r="M31" s="39">
        <f>SUM(M6:M30)</f>
        <v>471380</v>
      </c>
      <c r="N31" s="23">
        <f t="shared" si="0"/>
        <v>589200.26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70"/>
      <c r="G33" s="83"/>
      <c r="H33" s="84"/>
      <c r="I33" s="84"/>
      <c r="J33" s="84"/>
      <c r="K33" s="84"/>
      <c r="L33" s="84"/>
      <c r="M33" s="84"/>
      <c r="N33" s="85"/>
    </row>
    <row r="34" spans="1:14" x14ac:dyDescent="0.25">
      <c r="A34" s="17" t="s">
        <v>22</v>
      </c>
      <c r="B34" s="13"/>
      <c r="C34" s="55"/>
      <c r="D34" s="1"/>
      <c r="E34" s="92">
        <v>490</v>
      </c>
      <c r="F34" s="93"/>
      <c r="G34" s="86"/>
      <c r="H34" s="87"/>
      <c r="I34" s="87"/>
      <c r="J34" s="87"/>
      <c r="K34" s="87"/>
      <c r="L34" s="87"/>
      <c r="M34" s="87"/>
      <c r="N34" s="88"/>
    </row>
    <row r="35" spans="1:14" x14ac:dyDescent="0.25">
      <c r="A35" s="17" t="s">
        <v>23</v>
      </c>
      <c r="B35" s="1"/>
      <c r="C35" s="56">
        <v>0</v>
      </c>
      <c r="D35" s="1"/>
      <c r="E35" s="1"/>
      <c r="F35" s="1"/>
      <c r="G35" s="86"/>
      <c r="H35" s="87"/>
      <c r="I35" s="87"/>
      <c r="J35" s="87"/>
      <c r="K35" s="87"/>
      <c r="L35" s="87"/>
      <c r="M35" s="87"/>
      <c r="N35" s="88"/>
    </row>
    <row r="36" spans="1:14" x14ac:dyDescent="0.25">
      <c r="A36" s="1"/>
      <c r="B36" s="1"/>
      <c r="C36" s="21">
        <f>((C34+C35)*E34)</f>
        <v>0</v>
      </c>
      <c r="D36" s="1"/>
      <c r="E36" s="1"/>
      <c r="F36" s="1"/>
      <c r="G36" s="86"/>
      <c r="H36" s="87"/>
      <c r="I36" s="87"/>
      <c r="J36" s="87"/>
      <c r="K36" s="87"/>
      <c r="L36" s="87"/>
      <c r="M36" s="87"/>
      <c r="N36" s="88"/>
    </row>
    <row r="37" spans="1:14" x14ac:dyDescent="0.25">
      <c r="A37" s="17" t="s">
        <v>24</v>
      </c>
      <c r="B37" s="1"/>
      <c r="C37" s="39">
        <v>1800</v>
      </c>
      <c r="D37" s="1"/>
      <c r="E37" s="1"/>
      <c r="F37" s="1"/>
      <c r="G37" s="86"/>
      <c r="H37" s="87"/>
      <c r="I37" s="87"/>
      <c r="J37" s="87"/>
      <c r="K37" s="87"/>
      <c r="L37" s="87"/>
      <c r="M37" s="87"/>
      <c r="N37" s="88"/>
    </row>
    <row r="38" spans="1:14" ht="15.75" thickBot="1" x14ac:dyDescent="0.3">
      <c r="A38" s="52" t="s">
        <v>17</v>
      </c>
      <c r="B38" s="53"/>
      <c r="C38" s="21">
        <f>SUM(C36+C37)</f>
        <v>1800</v>
      </c>
      <c r="D38" s="1"/>
      <c r="E38" s="1"/>
      <c r="F38" s="1"/>
      <c r="G38" s="89"/>
      <c r="H38" s="90"/>
      <c r="I38" s="90"/>
      <c r="J38" s="90"/>
      <c r="K38" s="90"/>
      <c r="L38" s="90"/>
      <c r="M38" s="90"/>
      <c r="N38" s="91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60" orientation="landscape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B26" sqref="B26"/>
    </sheetView>
  </sheetViews>
  <sheetFormatPr baseColWidth="10" defaultRowHeight="15" x14ac:dyDescent="0.25"/>
  <cols>
    <col min="1" max="1" width="6.7109375" customWidth="1"/>
    <col min="2" max="2" width="23.7109375" customWidth="1"/>
    <col min="3" max="3" width="19.28515625" customWidth="1"/>
    <col min="4" max="5" width="10" customWidth="1"/>
    <col min="8" max="8" width="13.140625" customWidth="1"/>
    <col min="10" max="10" width="12.42578125" customWidth="1"/>
    <col min="12" max="12" width="9.85546875" customWidth="1"/>
    <col min="13" max="13" width="10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36</v>
      </c>
      <c r="E3" s="11"/>
      <c r="F3" s="11"/>
      <c r="G3" s="12"/>
      <c r="H3" s="5"/>
      <c r="I3" s="1"/>
      <c r="J3" s="13"/>
      <c r="K3" s="14">
        <v>41268</v>
      </c>
      <c r="L3" s="15"/>
      <c r="M3" s="16"/>
      <c r="N3" s="17" t="s">
        <v>35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346</v>
      </c>
      <c r="C6" s="19" t="s">
        <v>347</v>
      </c>
      <c r="D6" s="19">
        <v>41260</v>
      </c>
      <c r="E6" s="19">
        <v>41262</v>
      </c>
      <c r="F6" s="20">
        <v>44038</v>
      </c>
      <c r="G6" s="21">
        <v>60760</v>
      </c>
      <c r="H6" s="54"/>
      <c r="I6" s="22"/>
      <c r="J6" s="22"/>
      <c r="K6" s="22"/>
      <c r="L6" s="22">
        <v>60760</v>
      </c>
      <c r="M6" s="22"/>
      <c r="N6" s="23">
        <f>G6+I6</f>
        <v>60760</v>
      </c>
    </row>
    <row r="7" spans="1:14" x14ac:dyDescent="0.25">
      <c r="A7" s="18" t="s">
        <v>74</v>
      </c>
      <c r="B7" s="19" t="s">
        <v>348</v>
      </c>
      <c r="C7" s="19" t="s">
        <v>30</v>
      </c>
      <c r="D7" s="19">
        <v>41268</v>
      </c>
      <c r="E7" s="19">
        <v>41269</v>
      </c>
      <c r="F7" s="20">
        <v>44039</v>
      </c>
      <c r="G7" s="21">
        <v>24500</v>
      </c>
      <c r="H7" s="19"/>
      <c r="I7" s="22"/>
      <c r="J7" s="22"/>
      <c r="K7" s="22">
        <v>24500</v>
      </c>
      <c r="L7" s="22"/>
      <c r="M7" s="21"/>
      <c r="N7" s="23">
        <f t="shared" ref="N7:N31" si="0">G7+I7</f>
        <v>24500</v>
      </c>
    </row>
    <row r="8" spans="1:14" x14ac:dyDescent="0.25">
      <c r="A8" s="18" t="s">
        <v>74</v>
      </c>
      <c r="B8" s="19" t="s">
        <v>348</v>
      </c>
      <c r="C8" s="19"/>
      <c r="D8" s="19"/>
      <c r="E8" s="19"/>
      <c r="F8" s="20">
        <v>44040</v>
      </c>
      <c r="G8" s="21"/>
      <c r="H8" s="20" t="s">
        <v>349</v>
      </c>
      <c r="I8" s="22">
        <v>49000</v>
      </c>
      <c r="J8" s="22"/>
      <c r="K8" s="22">
        <v>49000</v>
      </c>
      <c r="L8" s="22"/>
      <c r="M8" s="21"/>
      <c r="N8" s="23">
        <f t="shared" si="0"/>
        <v>49000</v>
      </c>
    </row>
    <row r="9" spans="1:14" x14ac:dyDescent="0.25">
      <c r="A9" s="18" t="s">
        <v>158</v>
      </c>
      <c r="B9" s="24" t="s">
        <v>350</v>
      </c>
      <c r="C9" s="24" t="s">
        <v>30</v>
      </c>
      <c r="D9" s="19">
        <v>41268</v>
      </c>
      <c r="E9" s="19">
        <v>41269</v>
      </c>
      <c r="F9" s="20">
        <v>44041</v>
      </c>
      <c r="G9" s="21">
        <v>38710</v>
      </c>
      <c r="H9" s="20"/>
      <c r="I9" s="25"/>
      <c r="J9" s="21"/>
      <c r="K9" s="21">
        <v>38710</v>
      </c>
      <c r="L9" s="21"/>
      <c r="M9" s="21"/>
      <c r="N9" s="23">
        <f t="shared" si="0"/>
        <v>38710</v>
      </c>
    </row>
    <row r="10" spans="1:14" x14ac:dyDescent="0.25">
      <c r="A10" s="18" t="s">
        <v>37</v>
      </c>
      <c r="B10" s="24" t="s">
        <v>351</v>
      </c>
      <c r="C10" s="24" t="s">
        <v>30</v>
      </c>
      <c r="D10" s="19">
        <v>41268</v>
      </c>
      <c r="E10" s="19">
        <v>41272</v>
      </c>
      <c r="F10" s="20">
        <v>44042</v>
      </c>
      <c r="G10" s="21">
        <v>129360</v>
      </c>
      <c r="H10" s="20"/>
      <c r="I10" s="25"/>
      <c r="J10" s="21"/>
      <c r="K10" s="21">
        <v>129360</v>
      </c>
      <c r="L10" s="21"/>
      <c r="M10" s="21"/>
      <c r="N10" s="23">
        <f t="shared" si="0"/>
        <v>129360</v>
      </c>
    </row>
    <row r="11" spans="1:14" x14ac:dyDescent="0.25">
      <c r="A11" s="18"/>
      <c r="B11" s="24" t="s">
        <v>352</v>
      </c>
      <c r="C11" s="24" t="s">
        <v>77</v>
      </c>
      <c r="D11" s="19">
        <v>41268</v>
      </c>
      <c r="E11" s="19">
        <v>41269</v>
      </c>
      <c r="F11" s="20">
        <v>44043</v>
      </c>
      <c r="G11" s="21">
        <v>36348.199999999997</v>
      </c>
      <c r="H11" s="20"/>
      <c r="I11" s="25"/>
      <c r="J11" s="21"/>
      <c r="K11" s="21">
        <v>36348.199999999997</v>
      </c>
      <c r="L11" s="21"/>
      <c r="M11" s="21"/>
      <c r="N11" s="23">
        <f t="shared" si="0"/>
        <v>36348.199999999997</v>
      </c>
    </row>
    <row r="12" spans="1:14" x14ac:dyDescent="0.25">
      <c r="A12" s="18"/>
      <c r="B12" s="24" t="s">
        <v>353</v>
      </c>
      <c r="C12" s="24" t="s">
        <v>77</v>
      </c>
      <c r="D12" s="19">
        <v>41268</v>
      </c>
      <c r="E12" s="19">
        <v>41269</v>
      </c>
      <c r="F12" s="20">
        <v>44044</v>
      </c>
      <c r="G12" s="21">
        <v>51773.4</v>
      </c>
      <c r="H12" s="21"/>
      <c r="I12" s="25"/>
      <c r="J12" s="25"/>
      <c r="K12" s="21">
        <v>51773.4</v>
      </c>
      <c r="L12" s="21"/>
      <c r="M12" s="21"/>
      <c r="N12" s="23">
        <f t="shared" si="0"/>
        <v>51773.4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ht="14.25" customHeight="1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390451.60000000003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341451.60000000003</v>
      </c>
      <c r="H31" s="38"/>
      <c r="I31" s="39">
        <f>SUM(I6:I30)</f>
        <v>49000</v>
      </c>
      <c r="J31" s="39">
        <f>SUM(J6:J30)</f>
        <v>0</v>
      </c>
      <c r="K31" s="39">
        <f>SUM(K6:K30)</f>
        <v>329691.60000000003</v>
      </c>
      <c r="L31" s="39">
        <f>SUM(L6:L30)</f>
        <v>60760</v>
      </c>
      <c r="M31" s="39">
        <f>SUM(M6:M30)</f>
        <v>0</v>
      </c>
      <c r="N31" s="23">
        <f t="shared" si="0"/>
        <v>390451.60000000003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69"/>
      <c r="G33" s="83"/>
      <c r="H33" s="84"/>
      <c r="I33" s="84"/>
      <c r="J33" s="84"/>
      <c r="K33" s="84"/>
      <c r="L33" s="84"/>
      <c r="M33" s="84"/>
      <c r="N33" s="85"/>
    </row>
    <row r="34" spans="1:14" x14ac:dyDescent="0.25">
      <c r="A34" s="17" t="s">
        <v>22</v>
      </c>
      <c r="B34" s="13"/>
      <c r="C34" s="55"/>
      <c r="D34" s="1"/>
      <c r="E34" s="92">
        <v>490</v>
      </c>
      <c r="F34" s="93"/>
      <c r="G34" s="86"/>
      <c r="H34" s="87"/>
      <c r="I34" s="87"/>
      <c r="J34" s="87"/>
      <c r="K34" s="87"/>
      <c r="L34" s="87"/>
      <c r="M34" s="87"/>
      <c r="N34" s="88"/>
    </row>
    <row r="35" spans="1:14" x14ac:dyDescent="0.25">
      <c r="A35" s="17" t="s">
        <v>23</v>
      </c>
      <c r="B35" s="1"/>
      <c r="C35" s="56">
        <v>0</v>
      </c>
      <c r="D35" s="1"/>
      <c r="E35" s="1"/>
      <c r="F35" s="1"/>
      <c r="G35" s="86"/>
      <c r="H35" s="87"/>
      <c r="I35" s="87"/>
      <c r="J35" s="87"/>
      <c r="K35" s="87"/>
      <c r="L35" s="87"/>
      <c r="M35" s="87"/>
      <c r="N35" s="88"/>
    </row>
    <row r="36" spans="1:14" x14ac:dyDescent="0.25">
      <c r="A36" s="1"/>
      <c r="B36" s="1"/>
      <c r="C36" s="21">
        <f>((C34+C35)*E34)</f>
        <v>0</v>
      </c>
      <c r="D36" s="1"/>
      <c r="E36" s="1"/>
      <c r="F36" s="1"/>
      <c r="G36" s="86"/>
      <c r="H36" s="87"/>
      <c r="I36" s="87"/>
      <c r="J36" s="87"/>
      <c r="K36" s="87"/>
      <c r="L36" s="87"/>
      <c r="M36" s="87"/>
      <c r="N36" s="88"/>
    </row>
    <row r="37" spans="1:14" x14ac:dyDescent="0.25">
      <c r="A37" s="17" t="s">
        <v>24</v>
      </c>
      <c r="B37" s="1"/>
      <c r="C37" s="39">
        <v>0</v>
      </c>
      <c r="D37" s="1"/>
      <c r="E37" s="1"/>
      <c r="F37" s="1"/>
      <c r="G37" s="86"/>
      <c r="H37" s="87"/>
      <c r="I37" s="87"/>
      <c r="J37" s="87"/>
      <c r="K37" s="87"/>
      <c r="L37" s="87"/>
      <c r="M37" s="87"/>
      <c r="N37" s="88"/>
    </row>
    <row r="38" spans="1:14" ht="15.75" thickBot="1" x14ac:dyDescent="0.3">
      <c r="A38" s="52" t="s">
        <v>17</v>
      </c>
      <c r="B38" s="53"/>
      <c r="C38" s="21">
        <f>SUM(C36+C37)</f>
        <v>0</v>
      </c>
      <c r="D38" s="1"/>
      <c r="E38" s="1"/>
      <c r="F38" s="1"/>
      <c r="G38" s="89"/>
      <c r="H38" s="90"/>
      <c r="I38" s="90"/>
      <c r="J38" s="90"/>
      <c r="K38" s="90"/>
      <c r="L38" s="90"/>
      <c r="M38" s="90"/>
      <c r="N38" s="91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60" orientation="landscape" horizontalDpi="200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B22" sqref="B22"/>
    </sheetView>
  </sheetViews>
  <sheetFormatPr baseColWidth="10" defaultRowHeight="15" x14ac:dyDescent="0.25"/>
  <cols>
    <col min="1" max="1" width="6.7109375" customWidth="1"/>
    <col min="2" max="2" width="23.7109375" customWidth="1"/>
    <col min="3" max="3" width="19.28515625" customWidth="1"/>
    <col min="4" max="5" width="10" customWidth="1"/>
    <col min="8" max="8" width="13.140625" customWidth="1"/>
    <col min="10" max="10" width="12.42578125" customWidth="1"/>
    <col min="12" max="12" width="9.85546875" customWidth="1"/>
    <col min="13" max="13" width="10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110</v>
      </c>
      <c r="E3" s="11"/>
      <c r="F3" s="11"/>
      <c r="G3" s="12"/>
      <c r="H3" s="5"/>
      <c r="I3" s="1"/>
      <c r="J3" s="13"/>
      <c r="K3" s="14">
        <v>41268</v>
      </c>
      <c r="L3" s="15"/>
      <c r="M3" s="16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340</v>
      </c>
      <c r="B6" s="19" t="s">
        <v>341</v>
      </c>
      <c r="C6" s="19" t="s">
        <v>342</v>
      </c>
      <c r="D6" s="19">
        <v>41267</v>
      </c>
      <c r="E6" s="19">
        <v>41268</v>
      </c>
      <c r="F6" s="20">
        <v>44034</v>
      </c>
      <c r="G6" s="21">
        <v>14700</v>
      </c>
      <c r="H6" s="54"/>
      <c r="I6" s="22"/>
      <c r="J6" s="22">
        <v>14700</v>
      </c>
      <c r="K6" s="22"/>
      <c r="L6" s="22"/>
      <c r="M6" s="22"/>
      <c r="N6" s="23">
        <f>G6+I6</f>
        <v>14700</v>
      </c>
    </row>
    <row r="7" spans="1:14" x14ac:dyDescent="0.25">
      <c r="A7" s="18"/>
      <c r="B7" s="19" t="s">
        <v>343</v>
      </c>
      <c r="C7" s="19"/>
      <c r="D7" s="19"/>
      <c r="E7" s="19"/>
      <c r="F7" s="20">
        <v>44035</v>
      </c>
      <c r="G7" s="21"/>
      <c r="H7" s="19" t="s">
        <v>344</v>
      </c>
      <c r="I7" s="22">
        <v>107310</v>
      </c>
      <c r="J7" s="22">
        <v>107310</v>
      </c>
      <c r="K7" s="22"/>
      <c r="L7" s="22"/>
      <c r="M7" s="21"/>
      <c r="N7" s="23">
        <f t="shared" ref="N7:N31" si="0">G7+I7</f>
        <v>107310</v>
      </c>
    </row>
    <row r="8" spans="1:14" x14ac:dyDescent="0.25">
      <c r="A8" s="18"/>
      <c r="B8" s="19" t="s">
        <v>345</v>
      </c>
      <c r="C8" s="19" t="s">
        <v>122</v>
      </c>
      <c r="D8" s="19">
        <v>41268</v>
      </c>
      <c r="E8" s="19">
        <v>41269</v>
      </c>
      <c r="F8" s="20">
        <v>44036</v>
      </c>
      <c r="G8" s="21">
        <v>38710</v>
      </c>
      <c r="H8" s="20"/>
      <c r="I8" s="22"/>
      <c r="J8" s="22"/>
      <c r="K8" s="22">
        <v>38710</v>
      </c>
      <c r="L8" s="22"/>
      <c r="M8" s="21"/>
      <c r="N8" s="23">
        <f t="shared" si="0"/>
        <v>38710</v>
      </c>
    </row>
    <row r="9" spans="1:14" x14ac:dyDescent="0.25">
      <c r="A9" s="18"/>
      <c r="B9" s="24" t="s">
        <v>110</v>
      </c>
      <c r="C9" s="24"/>
      <c r="D9" s="19"/>
      <c r="E9" s="19"/>
      <c r="F9" s="20">
        <v>44037</v>
      </c>
      <c r="G9" s="21"/>
      <c r="H9" s="20" t="s">
        <v>68</v>
      </c>
      <c r="I9" s="25">
        <v>5600</v>
      </c>
      <c r="J9" s="21">
        <v>5600</v>
      </c>
      <c r="K9" s="21"/>
      <c r="L9" s="21"/>
      <c r="M9" s="21"/>
      <c r="N9" s="23">
        <f t="shared" si="0"/>
        <v>5600</v>
      </c>
    </row>
    <row r="10" spans="1:14" x14ac:dyDescent="0.25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ht="14.25" customHeight="1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166320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53410</v>
      </c>
      <c r="H31" s="38"/>
      <c r="I31" s="39">
        <f>SUM(I6:I30)</f>
        <v>112910</v>
      </c>
      <c r="J31" s="39">
        <f>SUM(J6:J30)</f>
        <v>127610</v>
      </c>
      <c r="K31" s="39">
        <f>SUM(K6:K30)</f>
        <v>38710</v>
      </c>
      <c r="L31" s="39">
        <f>SUM(L6:L30)</f>
        <v>0</v>
      </c>
      <c r="M31" s="39">
        <f>SUM(M6:M30)</f>
        <v>0</v>
      </c>
      <c r="N31" s="23">
        <f t="shared" si="0"/>
        <v>166320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68"/>
      <c r="G33" s="83"/>
      <c r="H33" s="84"/>
      <c r="I33" s="84"/>
      <c r="J33" s="84"/>
      <c r="K33" s="84"/>
      <c r="L33" s="84"/>
      <c r="M33" s="84"/>
      <c r="N33" s="85"/>
    </row>
    <row r="34" spans="1:14" x14ac:dyDescent="0.25">
      <c r="A34" s="17" t="s">
        <v>22</v>
      </c>
      <c r="B34" s="13"/>
      <c r="C34" s="55"/>
      <c r="D34" s="1"/>
      <c r="E34" s="92">
        <v>490</v>
      </c>
      <c r="F34" s="93"/>
      <c r="G34" s="86"/>
      <c r="H34" s="87"/>
      <c r="I34" s="87"/>
      <c r="J34" s="87"/>
      <c r="K34" s="87"/>
      <c r="L34" s="87"/>
      <c r="M34" s="87"/>
      <c r="N34" s="88"/>
    </row>
    <row r="35" spans="1:14" x14ac:dyDescent="0.25">
      <c r="A35" s="17" t="s">
        <v>23</v>
      </c>
      <c r="B35" s="1"/>
      <c r="C35" s="56">
        <v>202</v>
      </c>
      <c r="D35" s="1"/>
      <c r="E35" s="1"/>
      <c r="F35" s="1"/>
      <c r="G35" s="86"/>
      <c r="H35" s="87"/>
      <c r="I35" s="87"/>
      <c r="J35" s="87"/>
      <c r="K35" s="87"/>
      <c r="L35" s="87"/>
      <c r="M35" s="87"/>
      <c r="N35" s="88"/>
    </row>
    <row r="36" spans="1:14" x14ac:dyDescent="0.25">
      <c r="A36" s="1"/>
      <c r="B36" s="1"/>
      <c r="C36" s="21">
        <f>((C34+C35)*E34)</f>
        <v>98980</v>
      </c>
      <c r="D36" s="1"/>
      <c r="E36" s="1"/>
      <c r="F36" s="1"/>
      <c r="G36" s="86"/>
      <c r="H36" s="87"/>
      <c r="I36" s="87"/>
      <c r="J36" s="87"/>
      <c r="K36" s="87"/>
      <c r="L36" s="87"/>
      <c r="M36" s="87"/>
      <c r="N36" s="88"/>
    </row>
    <row r="37" spans="1:14" x14ac:dyDescent="0.25">
      <c r="A37" s="17" t="s">
        <v>24</v>
      </c>
      <c r="B37" s="1"/>
      <c r="C37" s="39">
        <v>28650</v>
      </c>
      <c r="D37" s="1"/>
      <c r="E37" s="1"/>
      <c r="F37" s="1"/>
      <c r="G37" s="86"/>
      <c r="H37" s="87"/>
      <c r="I37" s="87"/>
      <c r="J37" s="87"/>
      <c r="K37" s="87"/>
      <c r="L37" s="87"/>
      <c r="M37" s="87"/>
      <c r="N37" s="88"/>
    </row>
    <row r="38" spans="1:14" ht="15.75" thickBot="1" x14ac:dyDescent="0.3">
      <c r="A38" s="52" t="s">
        <v>17</v>
      </c>
      <c r="B38" s="53"/>
      <c r="C38" s="21">
        <f>SUM(C36+C37)</f>
        <v>127630</v>
      </c>
      <c r="D38" s="1"/>
      <c r="E38" s="1"/>
      <c r="F38" s="1"/>
      <c r="G38" s="89"/>
      <c r="H38" s="90"/>
      <c r="I38" s="90"/>
      <c r="J38" s="90"/>
      <c r="K38" s="90"/>
      <c r="L38" s="90"/>
      <c r="M38" s="90"/>
      <c r="N38" s="91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60" orientation="landscape" horizontalDpi="200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7" workbookViewId="0">
      <selection sqref="A1:N38"/>
    </sheetView>
  </sheetViews>
  <sheetFormatPr baseColWidth="10" defaultRowHeight="15" x14ac:dyDescent="0.25"/>
  <cols>
    <col min="1" max="1" width="6.7109375" customWidth="1"/>
    <col min="2" max="2" width="23.7109375" customWidth="1"/>
    <col min="3" max="3" width="19.28515625" customWidth="1"/>
    <col min="4" max="5" width="10" customWidth="1"/>
    <col min="8" max="8" width="13.140625" customWidth="1"/>
    <col min="10" max="10" width="12.42578125" customWidth="1"/>
    <col min="12" max="12" width="9.85546875" customWidth="1"/>
    <col min="13" max="13" width="10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27</v>
      </c>
      <c r="E3" s="11"/>
      <c r="F3" s="11"/>
      <c r="G3" s="12"/>
      <c r="H3" s="5"/>
      <c r="I3" s="1"/>
      <c r="J3" s="13"/>
      <c r="K3" s="14">
        <v>41267</v>
      </c>
      <c r="L3" s="15"/>
      <c r="M3" s="16"/>
      <c r="N3" s="17" t="s">
        <v>35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151</v>
      </c>
      <c r="B6" s="19" t="s">
        <v>339</v>
      </c>
      <c r="C6" s="19" t="s">
        <v>183</v>
      </c>
      <c r="D6" s="19">
        <v>41265</v>
      </c>
      <c r="E6" s="19">
        <v>41267</v>
      </c>
      <c r="F6" s="20">
        <v>44025</v>
      </c>
      <c r="G6" s="21">
        <v>60760</v>
      </c>
      <c r="H6" s="54"/>
      <c r="I6" s="22"/>
      <c r="J6" s="22"/>
      <c r="K6" s="22"/>
      <c r="L6" s="22"/>
      <c r="M6" s="22">
        <v>60760</v>
      </c>
      <c r="N6" s="23">
        <f>G6+I6</f>
        <v>60760</v>
      </c>
    </row>
    <row r="7" spans="1:14" x14ac:dyDescent="0.25">
      <c r="A7" s="18" t="s">
        <v>28</v>
      </c>
      <c r="B7" s="19" t="s">
        <v>330</v>
      </c>
      <c r="C7" s="19" t="s">
        <v>183</v>
      </c>
      <c r="D7" s="19">
        <v>41262</v>
      </c>
      <c r="E7" s="19">
        <v>41264</v>
      </c>
      <c r="F7" s="20">
        <v>44026</v>
      </c>
      <c r="G7" s="21">
        <v>60760</v>
      </c>
      <c r="H7" s="19"/>
      <c r="I7" s="22"/>
      <c r="J7" s="22"/>
      <c r="K7" s="22"/>
      <c r="L7" s="22"/>
      <c r="M7" s="21">
        <v>60760</v>
      </c>
      <c r="N7" s="23">
        <f t="shared" ref="N7:N31" si="0">G7+I7</f>
        <v>60760</v>
      </c>
    </row>
    <row r="8" spans="1:14" x14ac:dyDescent="0.25">
      <c r="A8" s="18" t="s">
        <v>43</v>
      </c>
      <c r="B8" s="19" t="s">
        <v>331</v>
      </c>
      <c r="C8" s="19" t="s">
        <v>183</v>
      </c>
      <c r="D8" s="19">
        <v>41264</v>
      </c>
      <c r="E8" s="19">
        <v>41266</v>
      </c>
      <c r="F8" s="20">
        <v>44027</v>
      </c>
      <c r="G8" s="21">
        <v>60368</v>
      </c>
      <c r="H8" s="20"/>
      <c r="I8" s="22"/>
      <c r="J8" s="22"/>
      <c r="K8" s="22"/>
      <c r="L8" s="22"/>
      <c r="M8" s="21">
        <v>60368</v>
      </c>
      <c r="N8" s="23">
        <f t="shared" si="0"/>
        <v>60368</v>
      </c>
    </row>
    <row r="9" spans="1:14" x14ac:dyDescent="0.25">
      <c r="A9" s="18" t="s">
        <v>332</v>
      </c>
      <c r="B9" s="24" t="s">
        <v>333</v>
      </c>
      <c r="C9" s="24" t="s">
        <v>183</v>
      </c>
      <c r="D9" s="19">
        <v>41261</v>
      </c>
      <c r="E9" s="19">
        <v>41264</v>
      </c>
      <c r="F9" s="20">
        <v>44028</v>
      </c>
      <c r="G9" s="21">
        <v>74970</v>
      </c>
      <c r="H9" s="20"/>
      <c r="I9" s="25"/>
      <c r="J9" s="21"/>
      <c r="K9" s="21"/>
      <c r="L9" s="21"/>
      <c r="M9" s="21">
        <v>74970</v>
      </c>
      <c r="N9" s="23">
        <f t="shared" si="0"/>
        <v>74970</v>
      </c>
    </row>
    <row r="10" spans="1:14" x14ac:dyDescent="0.25">
      <c r="A10" s="18" t="s">
        <v>85</v>
      </c>
      <c r="B10" s="24" t="s">
        <v>334</v>
      </c>
      <c r="C10" s="24" t="s">
        <v>183</v>
      </c>
      <c r="D10" s="19">
        <v>41254</v>
      </c>
      <c r="E10" s="19">
        <v>41256</v>
      </c>
      <c r="F10" s="20">
        <v>44029</v>
      </c>
      <c r="G10" s="21">
        <v>45080</v>
      </c>
      <c r="H10" s="20"/>
      <c r="I10" s="25"/>
      <c r="J10" s="21"/>
      <c r="K10" s="21"/>
      <c r="L10" s="21"/>
      <c r="M10" s="21">
        <v>45080</v>
      </c>
      <c r="N10" s="23">
        <f t="shared" si="0"/>
        <v>45080</v>
      </c>
    </row>
    <row r="11" spans="1:14" x14ac:dyDescent="0.25">
      <c r="A11" s="18" t="s">
        <v>149</v>
      </c>
      <c r="B11" s="24" t="s">
        <v>335</v>
      </c>
      <c r="C11" s="24" t="s">
        <v>183</v>
      </c>
      <c r="D11" s="19">
        <v>41265</v>
      </c>
      <c r="E11" s="19">
        <v>41267</v>
      </c>
      <c r="F11" s="20">
        <v>44030</v>
      </c>
      <c r="G11" s="21">
        <v>69580</v>
      </c>
      <c r="H11" s="20"/>
      <c r="I11" s="25"/>
      <c r="J11" s="21"/>
      <c r="K11" s="21"/>
      <c r="L11" s="21"/>
      <c r="M11" s="21">
        <v>69580</v>
      </c>
      <c r="N11" s="23">
        <f t="shared" si="0"/>
        <v>69580</v>
      </c>
    </row>
    <row r="12" spans="1:14" x14ac:dyDescent="0.25">
      <c r="A12" s="18" t="s">
        <v>143</v>
      </c>
      <c r="B12" s="24" t="s">
        <v>336</v>
      </c>
      <c r="C12" s="24" t="s">
        <v>30</v>
      </c>
      <c r="D12" s="19">
        <v>41267</v>
      </c>
      <c r="E12" s="19">
        <v>41269</v>
      </c>
      <c r="F12" s="20">
        <v>44031</v>
      </c>
      <c r="G12" s="21">
        <v>98980</v>
      </c>
      <c r="H12" s="21"/>
      <c r="I12" s="25"/>
      <c r="J12" s="25">
        <v>98980</v>
      </c>
      <c r="K12" s="21"/>
      <c r="L12" s="21"/>
      <c r="M12" s="21"/>
      <c r="N12" s="23">
        <f t="shared" si="0"/>
        <v>98980</v>
      </c>
    </row>
    <row r="13" spans="1:14" x14ac:dyDescent="0.25">
      <c r="A13" s="18" t="s">
        <v>45</v>
      </c>
      <c r="B13" s="26" t="s">
        <v>337</v>
      </c>
      <c r="C13" s="26" t="s">
        <v>77</v>
      </c>
      <c r="D13" s="19">
        <v>41265</v>
      </c>
      <c r="E13" s="19">
        <v>41266</v>
      </c>
      <c r="F13" s="20">
        <v>44032</v>
      </c>
      <c r="G13" s="22">
        <v>31840.2</v>
      </c>
      <c r="H13" s="22"/>
      <c r="I13" s="22"/>
      <c r="J13" s="22"/>
      <c r="K13" s="22">
        <v>31840.2</v>
      </c>
      <c r="L13" s="22"/>
      <c r="M13" s="21"/>
      <c r="N13" s="23">
        <f t="shared" si="0"/>
        <v>31840.2</v>
      </c>
    </row>
    <row r="14" spans="1:14" x14ac:dyDescent="0.25">
      <c r="A14" s="18" t="s">
        <v>74</v>
      </c>
      <c r="B14" s="24" t="s">
        <v>338</v>
      </c>
      <c r="C14" s="24" t="s">
        <v>77</v>
      </c>
      <c r="D14" s="19">
        <v>41265</v>
      </c>
      <c r="E14" s="19">
        <v>41266</v>
      </c>
      <c r="F14" s="20">
        <v>44033</v>
      </c>
      <c r="G14" s="21">
        <v>31673.599999999999</v>
      </c>
      <c r="H14" s="21"/>
      <c r="I14" s="25"/>
      <c r="J14" s="21"/>
      <c r="K14" s="21">
        <v>31673.599999999999</v>
      </c>
      <c r="L14" s="21"/>
      <c r="M14" s="27"/>
      <c r="N14" s="23">
        <f t="shared" si="0"/>
        <v>31673.599999999999</v>
      </c>
    </row>
    <row r="15" spans="1:14" ht="14.25" customHeight="1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534011.80000000005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534011.80000000005</v>
      </c>
      <c r="H31" s="38"/>
      <c r="I31" s="39">
        <f>SUM(I6:I30)</f>
        <v>0</v>
      </c>
      <c r="J31" s="39">
        <f>SUM(J6:J30)</f>
        <v>98980</v>
      </c>
      <c r="K31" s="39">
        <f>SUM(K6:K30)</f>
        <v>63513.8</v>
      </c>
      <c r="L31" s="39">
        <f>SUM(L6:L30)</f>
        <v>0</v>
      </c>
      <c r="M31" s="39">
        <f>SUM(M6:M30)</f>
        <v>371518</v>
      </c>
      <c r="N31" s="23">
        <f t="shared" si="0"/>
        <v>534011.80000000005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67"/>
      <c r="G33" s="83"/>
      <c r="H33" s="84"/>
      <c r="I33" s="84"/>
      <c r="J33" s="84"/>
      <c r="K33" s="84"/>
      <c r="L33" s="84"/>
      <c r="M33" s="84"/>
      <c r="N33" s="85"/>
    </row>
    <row r="34" spans="1:14" x14ac:dyDescent="0.25">
      <c r="A34" s="17" t="s">
        <v>22</v>
      </c>
      <c r="B34" s="13"/>
      <c r="C34" s="55"/>
      <c r="D34" s="1"/>
      <c r="E34" s="92">
        <v>490</v>
      </c>
      <c r="F34" s="93"/>
      <c r="G34" s="86"/>
      <c r="H34" s="87"/>
      <c r="I34" s="87"/>
      <c r="J34" s="87"/>
      <c r="K34" s="87"/>
      <c r="L34" s="87"/>
      <c r="M34" s="87"/>
      <c r="N34" s="88"/>
    </row>
    <row r="35" spans="1:14" x14ac:dyDescent="0.25">
      <c r="A35" s="17" t="s">
        <v>23</v>
      </c>
      <c r="B35" s="1"/>
      <c r="C35" s="56">
        <v>200</v>
      </c>
      <c r="D35" s="1"/>
      <c r="E35" s="1"/>
      <c r="F35" s="1"/>
      <c r="G35" s="86"/>
      <c r="H35" s="87"/>
      <c r="I35" s="87"/>
      <c r="J35" s="87"/>
      <c r="K35" s="87"/>
      <c r="L35" s="87"/>
      <c r="M35" s="87"/>
      <c r="N35" s="88"/>
    </row>
    <row r="36" spans="1:14" x14ac:dyDescent="0.25">
      <c r="A36" s="1"/>
      <c r="B36" s="1"/>
      <c r="C36" s="21">
        <f>((C34+C35)*E34)</f>
        <v>98000</v>
      </c>
      <c r="D36" s="1"/>
      <c r="E36" s="1"/>
      <c r="F36" s="1"/>
      <c r="G36" s="86"/>
      <c r="H36" s="87"/>
      <c r="I36" s="87"/>
      <c r="J36" s="87"/>
      <c r="K36" s="87"/>
      <c r="L36" s="87"/>
      <c r="M36" s="87"/>
      <c r="N36" s="88"/>
    </row>
    <row r="37" spans="1:14" x14ac:dyDescent="0.25">
      <c r="A37" s="17" t="s">
        <v>24</v>
      </c>
      <c r="B37" s="1"/>
      <c r="C37" s="39">
        <v>980</v>
      </c>
      <c r="D37" s="1"/>
      <c r="E37" s="1"/>
      <c r="F37" s="1"/>
      <c r="G37" s="86"/>
      <c r="H37" s="87"/>
      <c r="I37" s="87"/>
      <c r="J37" s="87"/>
      <c r="K37" s="87"/>
      <c r="L37" s="87"/>
      <c r="M37" s="87"/>
      <c r="N37" s="88"/>
    </row>
    <row r="38" spans="1:14" ht="15.75" thickBot="1" x14ac:dyDescent="0.3">
      <c r="A38" s="52" t="s">
        <v>17</v>
      </c>
      <c r="B38" s="53"/>
      <c r="C38" s="21">
        <f>SUM(C36+C37)</f>
        <v>98980</v>
      </c>
      <c r="D38" s="1"/>
      <c r="E38" s="1"/>
      <c r="F38" s="1"/>
      <c r="G38" s="89"/>
      <c r="H38" s="90"/>
      <c r="I38" s="90"/>
      <c r="J38" s="90"/>
      <c r="K38" s="90"/>
      <c r="L38" s="90"/>
      <c r="M38" s="90"/>
      <c r="N38" s="91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60" orientation="landscape" horizontalDpi="200" verticalDpi="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4" workbookViewId="0">
      <selection activeCell="D37" sqref="D37"/>
    </sheetView>
  </sheetViews>
  <sheetFormatPr baseColWidth="10" defaultRowHeight="15" x14ac:dyDescent="0.25"/>
  <cols>
    <col min="1" max="1" width="6.7109375" customWidth="1"/>
    <col min="2" max="2" width="23.7109375" customWidth="1"/>
    <col min="3" max="3" width="19.28515625" customWidth="1"/>
    <col min="4" max="5" width="10" customWidth="1"/>
    <col min="8" max="8" width="13.140625" customWidth="1"/>
    <col min="10" max="10" width="12.42578125" customWidth="1"/>
    <col min="12" max="12" width="9.85546875" customWidth="1"/>
    <col min="13" max="13" width="10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36</v>
      </c>
      <c r="E3" s="11"/>
      <c r="F3" s="11"/>
      <c r="G3" s="12"/>
      <c r="H3" s="5"/>
      <c r="I3" s="1"/>
      <c r="J3" s="13"/>
      <c r="K3" s="14">
        <v>41267</v>
      </c>
      <c r="L3" s="15"/>
      <c r="M3" s="16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149</v>
      </c>
      <c r="B6" s="19" t="s">
        <v>316</v>
      </c>
      <c r="C6" s="19" t="s">
        <v>317</v>
      </c>
      <c r="D6" s="19">
        <v>41239</v>
      </c>
      <c r="E6" s="19">
        <v>41240</v>
      </c>
      <c r="F6" s="20">
        <v>44009</v>
      </c>
      <c r="G6" s="21">
        <v>18620</v>
      </c>
      <c r="H6" s="54"/>
      <c r="I6" s="22"/>
      <c r="J6" s="22"/>
      <c r="K6" s="22"/>
      <c r="L6" s="22"/>
      <c r="M6" s="22">
        <v>18620</v>
      </c>
      <c r="N6" s="23">
        <f>G6+I6</f>
        <v>18620</v>
      </c>
    </row>
    <row r="7" spans="1:14" x14ac:dyDescent="0.25">
      <c r="A7" s="18" t="s">
        <v>71</v>
      </c>
      <c r="B7" s="19" t="s">
        <v>318</v>
      </c>
      <c r="C7" s="19" t="s">
        <v>30</v>
      </c>
      <c r="D7" s="19">
        <v>41267</v>
      </c>
      <c r="E7" s="19">
        <v>41268</v>
      </c>
      <c r="F7" s="20">
        <v>44010</v>
      </c>
      <c r="G7" s="21">
        <v>32340</v>
      </c>
      <c r="H7" s="19"/>
      <c r="I7" s="22"/>
      <c r="J7" s="22"/>
      <c r="K7" s="22">
        <v>32340</v>
      </c>
      <c r="L7" s="22"/>
      <c r="M7" s="21"/>
      <c r="N7" s="23">
        <f t="shared" ref="N7:N31" si="0">G7+I7</f>
        <v>32340</v>
      </c>
    </row>
    <row r="8" spans="1:14" x14ac:dyDescent="0.25">
      <c r="A8" s="18" t="s">
        <v>71</v>
      </c>
      <c r="B8" s="19" t="s">
        <v>318</v>
      </c>
      <c r="C8" s="19"/>
      <c r="D8" s="19"/>
      <c r="E8" s="19"/>
      <c r="F8" s="20">
        <v>44011</v>
      </c>
      <c r="G8" s="21"/>
      <c r="H8" s="20" t="s">
        <v>319</v>
      </c>
      <c r="I8" s="22">
        <v>41160</v>
      </c>
      <c r="J8" s="22"/>
      <c r="K8" s="22">
        <v>41160</v>
      </c>
      <c r="L8" s="22"/>
      <c r="M8" s="21"/>
      <c r="N8" s="23">
        <f t="shared" si="0"/>
        <v>41160</v>
      </c>
    </row>
    <row r="9" spans="1:14" x14ac:dyDescent="0.25">
      <c r="A9" s="18"/>
      <c r="B9" s="24" t="s">
        <v>320</v>
      </c>
      <c r="C9" s="24" t="s">
        <v>57</v>
      </c>
      <c r="D9" s="19">
        <v>41257</v>
      </c>
      <c r="E9" s="19">
        <v>41261</v>
      </c>
      <c r="F9" s="20">
        <v>44012</v>
      </c>
      <c r="G9" s="21">
        <v>100940</v>
      </c>
      <c r="H9" s="20"/>
      <c r="I9" s="25"/>
      <c r="J9" s="21"/>
      <c r="K9" s="21"/>
      <c r="L9" s="21">
        <v>100940</v>
      </c>
      <c r="M9" s="21"/>
      <c r="N9" s="23">
        <f t="shared" si="0"/>
        <v>100940</v>
      </c>
    </row>
    <row r="10" spans="1:14" x14ac:dyDescent="0.25">
      <c r="A10" s="18"/>
      <c r="B10" s="24" t="s">
        <v>321</v>
      </c>
      <c r="C10" s="24" t="s">
        <v>57</v>
      </c>
      <c r="D10" s="19">
        <v>41258</v>
      </c>
      <c r="E10" s="19">
        <v>41261</v>
      </c>
      <c r="F10" s="20">
        <v>44013</v>
      </c>
      <c r="G10" s="21">
        <v>77723.820000000007</v>
      </c>
      <c r="H10" s="20"/>
      <c r="I10" s="25"/>
      <c r="J10" s="21"/>
      <c r="K10" s="21"/>
      <c r="L10" s="21">
        <v>77723.820000000007</v>
      </c>
      <c r="M10" s="21"/>
      <c r="N10" s="23">
        <f t="shared" si="0"/>
        <v>77723.820000000007</v>
      </c>
    </row>
    <row r="11" spans="1:14" x14ac:dyDescent="0.25">
      <c r="A11" s="18"/>
      <c r="B11" s="24" t="s">
        <v>322</v>
      </c>
      <c r="C11" s="24" t="s">
        <v>57</v>
      </c>
      <c r="D11" s="19">
        <v>41258</v>
      </c>
      <c r="E11" s="19">
        <v>41261</v>
      </c>
      <c r="F11" s="20">
        <v>44014</v>
      </c>
      <c r="G11" s="21">
        <v>86279.22</v>
      </c>
      <c r="H11" s="20"/>
      <c r="I11" s="25"/>
      <c r="J11" s="21"/>
      <c r="K11" s="21"/>
      <c r="L11" s="21">
        <v>86279.22</v>
      </c>
      <c r="M11" s="21"/>
      <c r="N11" s="23">
        <f t="shared" si="0"/>
        <v>86279.22</v>
      </c>
    </row>
    <row r="12" spans="1:14" x14ac:dyDescent="0.25">
      <c r="A12" s="18"/>
      <c r="B12" s="24" t="s">
        <v>323</v>
      </c>
      <c r="C12" s="24" t="s">
        <v>57</v>
      </c>
      <c r="D12" s="19">
        <v>41258</v>
      </c>
      <c r="E12" s="19">
        <v>41260</v>
      </c>
      <c r="F12" s="20">
        <v>44015</v>
      </c>
      <c r="G12" s="21">
        <v>77851.199999999997</v>
      </c>
      <c r="H12" s="21"/>
      <c r="I12" s="25"/>
      <c r="J12" s="25"/>
      <c r="K12" s="21"/>
      <c r="L12" s="21">
        <v>77851.199999999997</v>
      </c>
      <c r="M12" s="21"/>
      <c r="N12" s="23">
        <f t="shared" si="0"/>
        <v>77851.199999999997</v>
      </c>
    </row>
    <row r="13" spans="1:14" x14ac:dyDescent="0.25">
      <c r="A13" s="18"/>
      <c r="B13" s="26" t="s">
        <v>324</v>
      </c>
      <c r="C13" s="26" t="s">
        <v>57</v>
      </c>
      <c r="D13" s="19">
        <v>41259</v>
      </c>
      <c r="E13" s="19">
        <v>41263</v>
      </c>
      <c r="F13" s="20">
        <v>44016</v>
      </c>
      <c r="G13" s="22">
        <v>136396.4</v>
      </c>
      <c r="H13" s="22"/>
      <c r="I13" s="22"/>
      <c r="J13" s="22"/>
      <c r="K13" s="22"/>
      <c r="L13" s="22">
        <v>136396.4</v>
      </c>
      <c r="M13" s="21"/>
      <c r="N13" s="23">
        <f t="shared" si="0"/>
        <v>136396.4</v>
      </c>
    </row>
    <row r="14" spans="1:14" x14ac:dyDescent="0.25">
      <c r="A14" s="18"/>
      <c r="B14" s="24" t="s">
        <v>325</v>
      </c>
      <c r="C14" s="24" t="s">
        <v>57</v>
      </c>
      <c r="D14" s="19">
        <v>41262</v>
      </c>
      <c r="E14" s="19">
        <v>41265</v>
      </c>
      <c r="F14" s="20">
        <v>44017</v>
      </c>
      <c r="G14" s="21">
        <v>81761.399999999994</v>
      </c>
      <c r="H14" s="21"/>
      <c r="I14" s="25"/>
      <c r="J14" s="21"/>
      <c r="K14" s="21"/>
      <c r="L14" s="21">
        <v>81761.399999999994</v>
      </c>
      <c r="M14" s="27"/>
      <c r="N14" s="23">
        <f t="shared" si="0"/>
        <v>81761.399999999994</v>
      </c>
    </row>
    <row r="15" spans="1:14" ht="14.25" customHeight="1" x14ac:dyDescent="0.25">
      <c r="A15" s="18"/>
      <c r="B15" s="24" t="s">
        <v>326</v>
      </c>
      <c r="C15" s="24" t="s">
        <v>57</v>
      </c>
      <c r="D15" s="19">
        <v>41262</v>
      </c>
      <c r="E15" s="19">
        <v>41264</v>
      </c>
      <c r="F15" s="20">
        <v>44018</v>
      </c>
      <c r="G15" s="21">
        <v>54507.6</v>
      </c>
      <c r="H15" s="21"/>
      <c r="I15" s="25"/>
      <c r="J15" s="21"/>
      <c r="K15" s="21"/>
      <c r="L15" s="21">
        <v>54507.6</v>
      </c>
      <c r="M15" s="27"/>
      <c r="N15" s="23">
        <f t="shared" si="0"/>
        <v>54507.6</v>
      </c>
    </row>
    <row r="16" spans="1:14" x14ac:dyDescent="0.25">
      <c r="A16" s="28"/>
      <c r="B16" s="24" t="s">
        <v>327</v>
      </c>
      <c r="C16" s="24" t="s">
        <v>57</v>
      </c>
      <c r="D16" s="19">
        <v>41262</v>
      </c>
      <c r="E16" s="19">
        <v>41264</v>
      </c>
      <c r="F16" s="29">
        <v>44019</v>
      </c>
      <c r="G16" s="21">
        <v>54507.6</v>
      </c>
      <c r="H16" s="30"/>
      <c r="I16" s="31"/>
      <c r="J16" s="21"/>
      <c r="K16" s="32"/>
      <c r="L16" s="21">
        <v>54507.6</v>
      </c>
      <c r="M16" s="27"/>
      <c r="N16" s="23">
        <f t="shared" si="0"/>
        <v>54507.6</v>
      </c>
    </row>
    <row r="17" spans="1:14" x14ac:dyDescent="0.25">
      <c r="A17" s="28"/>
      <c r="B17" s="24" t="s">
        <v>328</v>
      </c>
      <c r="C17" s="24" t="s">
        <v>57</v>
      </c>
      <c r="D17" s="19">
        <v>41263</v>
      </c>
      <c r="E17" s="19">
        <v>41266</v>
      </c>
      <c r="F17" s="29">
        <v>44020</v>
      </c>
      <c r="G17" s="21">
        <v>81761.399999999994</v>
      </c>
      <c r="H17" s="32"/>
      <c r="I17" s="31"/>
      <c r="J17" s="21"/>
      <c r="K17" s="32"/>
      <c r="L17" s="21">
        <v>81761.399999999994</v>
      </c>
      <c r="M17" s="27"/>
      <c r="N17" s="23">
        <f t="shared" si="0"/>
        <v>81761.399999999994</v>
      </c>
    </row>
    <row r="18" spans="1:14" x14ac:dyDescent="0.25">
      <c r="A18" s="28"/>
      <c r="B18" s="24" t="s">
        <v>328</v>
      </c>
      <c r="C18" s="24" t="s">
        <v>57</v>
      </c>
      <c r="D18" s="19">
        <v>41263</v>
      </c>
      <c r="E18" s="19">
        <v>41266</v>
      </c>
      <c r="F18" s="29">
        <v>44021</v>
      </c>
      <c r="G18" s="21">
        <v>102297.3</v>
      </c>
      <c r="H18" s="32"/>
      <c r="I18" s="31"/>
      <c r="J18" s="21"/>
      <c r="K18" s="32"/>
      <c r="L18" s="21">
        <v>102297.3</v>
      </c>
      <c r="M18" s="27"/>
      <c r="N18" s="23">
        <f t="shared" si="0"/>
        <v>102297.3</v>
      </c>
    </row>
    <row r="19" spans="1:14" x14ac:dyDescent="0.25">
      <c r="A19" s="28"/>
      <c r="B19" s="24" t="s">
        <v>329</v>
      </c>
      <c r="C19" s="24" t="s">
        <v>57</v>
      </c>
      <c r="D19" s="19">
        <v>41264</v>
      </c>
      <c r="E19" s="19">
        <v>41266</v>
      </c>
      <c r="F19" s="29">
        <v>44022</v>
      </c>
      <c r="G19" s="21">
        <v>54507.6</v>
      </c>
      <c r="H19" s="32"/>
      <c r="I19" s="31"/>
      <c r="J19" s="21"/>
      <c r="K19" s="32"/>
      <c r="L19" s="21">
        <v>54507.6</v>
      </c>
      <c r="M19" s="27"/>
      <c r="N19" s="23">
        <f t="shared" si="0"/>
        <v>54507.6</v>
      </c>
    </row>
    <row r="20" spans="1:14" x14ac:dyDescent="0.25">
      <c r="A20" s="28"/>
      <c r="B20" s="24" t="s">
        <v>329</v>
      </c>
      <c r="C20" s="24" t="s">
        <v>57</v>
      </c>
      <c r="D20" s="19">
        <v>41264</v>
      </c>
      <c r="E20" s="19">
        <v>41266</v>
      </c>
      <c r="F20" s="29">
        <v>44023</v>
      </c>
      <c r="G20" s="21">
        <v>68198.2</v>
      </c>
      <c r="H20" s="32"/>
      <c r="I20" s="31"/>
      <c r="J20" s="21"/>
      <c r="K20" s="32"/>
      <c r="L20" s="21">
        <v>68198.2</v>
      </c>
      <c r="M20" s="27"/>
      <c r="N20" s="23">
        <f t="shared" si="0"/>
        <v>68198.2</v>
      </c>
    </row>
    <row r="21" spans="1:14" x14ac:dyDescent="0.25">
      <c r="A21" s="28"/>
      <c r="B21" s="24" t="s">
        <v>36</v>
      </c>
      <c r="C21" s="24"/>
      <c r="D21" s="19"/>
      <c r="E21" s="19"/>
      <c r="F21" s="29">
        <v>44024</v>
      </c>
      <c r="G21" s="21"/>
      <c r="H21" s="32" t="s">
        <v>68</v>
      </c>
      <c r="I21" s="31">
        <v>7400</v>
      </c>
      <c r="J21" s="21">
        <v>7400</v>
      </c>
      <c r="K21" s="32"/>
      <c r="L21" s="21"/>
      <c r="M21" s="27"/>
      <c r="N21" s="23">
        <f t="shared" si="0"/>
        <v>7400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1076251.74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1027691.74</v>
      </c>
      <c r="H31" s="38"/>
      <c r="I31" s="39">
        <f>SUM(I6:I30)</f>
        <v>48560</v>
      </c>
      <c r="J31" s="39">
        <f>SUM(J6:J30)</f>
        <v>7400</v>
      </c>
      <c r="K31" s="39">
        <f>SUM(K6:K30)</f>
        <v>73500</v>
      </c>
      <c r="L31" s="39">
        <f>SUM(L6:L30)</f>
        <v>976731.74</v>
      </c>
      <c r="M31" s="39">
        <f>SUM(M6:M30)</f>
        <v>18620</v>
      </c>
      <c r="N31" s="23">
        <f t="shared" si="0"/>
        <v>1076251.74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66"/>
      <c r="G33" s="83"/>
      <c r="H33" s="84"/>
      <c r="I33" s="84"/>
      <c r="J33" s="84"/>
      <c r="K33" s="84"/>
      <c r="L33" s="84"/>
      <c r="M33" s="84"/>
      <c r="N33" s="85"/>
    </row>
    <row r="34" spans="1:14" x14ac:dyDescent="0.25">
      <c r="A34" s="17" t="s">
        <v>22</v>
      </c>
      <c r="B34" s="13"/>
      <c r="C34" s="55"/>
      <c r="D34" s="1"/>
      <c r="E34" s="92">
        <v>490</v>
      </c>
      <c r="F34" s="93"/>
      <c r="G34" s="86"/>
      <c r="H34" s="87"/>
      <c r="I34" s="87"/>
      <c r="J34" s="87"/>
      <c r="K34" s="87"/>
      <c r="L34" s="87"/>
      <c r="M34" s="87"/>
      <c r="N34" s="88"/>
    </row>
    <row r="35" spans="1:14" x14ac:dyDescent="0.25">
      <c r="A35" s="17" t="s">
        <v>23</v>
      </c>
      <c r="B35" s="1"/>
      <c r="C35" s="56">
        <v>0</v>
      </c>
      <c r="D35" s="1"/>
      <c r="E35" s="1"/>
      <c r="F35" s="1"/>
      <c r="G35" s="86"/>
      <c r="H35" s="87"/>
      <c r="I35" s="87"/>
      <c r="J35" s="87"/>
      <c r="K35" s="87"/>
      <c r="L35" s="87"/>
      <c r="M35" s="87"/>
      <c r="N35" s="88"/>
    </row>
    <row r="36" spans="1:14" x14ac:dyDescent="0.25">
      <c r="A36" s="1"/>
      <c r="B36" s="1"/>
      <c r="C36" s="21">
        <f>((C34+C35)*E34)</f>
        <v>0</v>
      </c>
      <c r="D36" s="1"/>
      <c r="E36" s="1"/>
      <c r="F36" s="1"/>
      <c r="G36" s="86"/>
      <c r="H36" s="87"/>
      <c r="I36" s="87"/>
      <c r="J36" s="87"/>
      <c r="K36" s="87"/>
      <c r="L36" s="87"/>
      <c r="M36" s="87"/>
      <c r="N36" s="88"/>
    </row>
    <row r="37" spans="1:14" x14ac:dyDescent="0.25">
      <c r="A37" s="17" t="s">
        <v>24</v>
      </c>
      <c r="B37" s="1"/>
      <c r="C37" s="39">
        <v>7400</v>
      </c>
      <c r="D37" s="1"/>
      <c r="E37" s="1"/>
      <c r="F37" s="1"/>
      <c r="G37" s="86"/>
      <c r="H37" s="87"/>
      <c r="I37" s="87"/>
      <c r="J37" s="87"/>
      <c r="K37" s="87"/>
      <c r="L37" s="87"/>
      <c r="M37" s="87"/>
      <c r="N37" s="88"/>
    </row>
    <row r="38" spans="1:14" ht="15.75" thickBot="1" x14ac:dyDescent="0.3">
      <c r="A38" s="52" t="s">
        <v>17</v>
      </c>
      <c r="B38" s="53"/>
      <c r="C38" s="21">
        <f>SUM(C36+C37)</f>
        <v>7400</v>
      </c>
      <c r="D38" s="1"/>
      <c r="E38" s="1"/>
      <c r="F38" s="1"/>
      <c r="G38" s="89"/>
      <c r="H38" s="90"/>
      <c r="I38" s="90"/>
      <c r="J38" s="90"/>
      <c r="K38" s="90"/>
      <c r="L38" s="90"/>
      <c r="M38" s="90"/>
      <c r="N38" s="91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60" orientation="landscape" horizontalDpi="200" verticalDpi="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sqref="A1:XFD1048576"/>
    </sheetView>
  </sheetViews>
  <sheetFormatPr baseColWidth="10" defaultRowHeight="15" x14ac:dyDescent="0.25"/>
  <cols>
    <col min="1" max="1" width="6.7109375" customWidth="1"/>
    <col min="2" max="2" width="23.7109375" customWidth="1"/>
    <col min="3" max="3" width="19.28515625" customWidth="1"/>
    <col min="4" max="5" width="10" customWidth="1"/>
    <col min="8" max="8" width="13.140625" customWidth="1"/>
    <col min="10" max="10" width="12.42578125" customWidth="1"/>
    <col min="12" max="12" width="9.85546875" customWidth="1"/>
    <col min="13" max="13" width="10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27</v>
      </c>
      <c r="E3" s="11"/>
      <c r="F3" s="11"/>
      <c r="G3" s="12"/>
      <c r="H3" s="5"/>
      <c r="I3" s="1"/>
      <c r="J3" s="13"/>
      <c r="K3" s="14">
        <v>41266</v>
      </c>
      <c r="L3" s="15"/>
      <c r="M3" s="16"/>
      <c r="N3" s="17" t="s">
        <v>35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108</v>
      </c>
      <c r="B6" s="19" t="s">
        <v>315</v>
      </c>
      <c r="C6" s="19" t="s">
        <v>30</v>
      </c>
      <c r="D6" s="19">
        <v>41266</v>
      </c>
      <c r="E6" s="19">
        <v>41267</v>
      </c>
      <c r="F6" s="20">
        <v>44006</v>
      </c>
      <c r="G6" s="21">
        <v>49490</v>
      </c>
      <c r="H6" s="54"/>
      <c r="I6" s="22"/>
      <c r="J6" s="22"/>
      <c r="K6" s="22">
        <v>49490</v>
      </c>
      <c r="L6" s="22"/>
      <c r="M6" s="22"/>
      <c r="N6" s="23">
        <f>G6+I6</f>
        <v>49490</v>
      </c>
    </row>
    <row r="7" spans="1:14" x14ac:dyDescent="0.25">
      <c r="A7" s="18" t="s">
        <v>108</v>
      </c>
      <c r="B7" s="19" t="s">
        <v>315</v>
      </c>
      <c r="C7" s="19" t="s">
        <v>30</v>
      </c>
      <c r="D7" s="19">
        <v>41267</v>
      </c>
      <c r="E7" s="19">
        <v>41268</v>
      </c>
      <c r="F7" s="20">
        <v>44007</v>
      </c>
      <c r="G7" s="21">
        <v>49490</v>
      </c>
      <c r="H7" s="19"/>
      <c r="I7" s="22"/>
      <c r="J7" s="22"/>
      <c r="K7" s="22">
        <v>49490</v>
      </c>
      <c r="L7" s="22"/>
      <c r="M7" s="21"/>
      <c r="N7" s="23">
        <f t="shared" ref="N7:N31" si="0">G7+I7</f>
        <v>49490</v>
      </c>
    </row>
    <row r="8" spans="1:14" x14ac:dyDescent="0.25">
      <c r="A8" s="18"/>
      <c r="B8" s="19" t="s">
        <v>27</v>
      </c>
      <c r="C8" s="19"/>
      <c r="D8" s="19"/>
      <c r="E8" s="19"/>
      <c r="F8" s="20">
        <v>44008</v>
      </c>
      <c r="G8" s="21"/>
      <c r="H8" s="20" t="s">
        <v>68</v>
      </c>
      <c r="I8" s="22">
        <v>6200</v>
      </c>
      <c r="J8" s="22">
        <v>6200</v>
      </c>
      <c r="K8" s="22"/>
      <c r="L8" s="22"/>
      <c r="M8" s="21"/>
      <c r="N8" s="23">
        <f t="shared" si="0"/>
        <v>6200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 x14ac:dyDescent="0.25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ht="12" customHeight="1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105180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98980</v>
      </c>
      <c r="H31" s="38"/>
      <c r="I31" s="39">
        <f>SUM(I6:I30)</f>
        <v>6200</v>
      </c>
      <c r="J31" s="39">
        <f>SUM(J6:J30)</f>
        <v>6200</v>
      </c>
      <c r="K31" s="39">
        <f>SUM(K6:K30)</f>
        <v>98980</v>
      </c>
      <c r="L31" s="39">
        <f>SUM(L6:L30)</f>
        <v>0</v>
      </c>
      <c r="M31" s="39">
        <f>SUM(M6:M30)</f>
        <v>0</v>
      </c>
      <c r="N31" s="23">
        <f t="shared" si="0"/>
        <v>105180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65"/>
      <c r="G33" s="83"/>
      <c r="H33" s="84"/>
      <c r="I33" s="84"/>
      <c r="J33" s="84"/>
      <c r="K33" s="84"/>
      <c r="L33" s="84"/>
      <c r="M33" s="84"/>
      <c r="N33" s="85"/>
    </row>
    <row r="34" spans="1:14" x14ac:dyDescent="0.25">
      <c r="A34" s="17" t="s">
        <v>22</v>
      </c>
      <c r="B34" s="13"/>
      <c r="C34" s="55"/>
      <c r="D34" s="1"/>
      <c r="E34" s="92">
        <v>490</v>
      </c>
      <c r="F34" s="93"/>
      <c r="G34" s="86"/>
      <c r="H34" s="87"/>
      <c r="I34" s="87"/>
      <c r="J34" s="87"/>
      <c r="K34" s="87"/>
      <c r="L34" s="87"/>
      <c r="M34" s="87"/>
      <c r="N34" s="88"/>
    </row>
    <row r="35" spans="1:14" x14ac:dyDescent="0.25">
      <c r="A35" s="17" t="s">
        <v>23</v>
      </c>
      <c r="B35" s="1"/>
      <c r="C35" s="56">
        <v>6</v>
      </c>
      <c r="D35" s="1"/>
      <c r="E35" s="1"/>
      <c r="F35" s="1"/>
      <c r="G35" s="86"/>
      <c r="H35" s="87"/>
      <c r="I35" s="87"/>
      <c r="J35" s="87"/>
      <c r="K35" s="87"/>
      <c r="L35" s="87"/>
      <c r="M35" s="87"/>
      <c r="N35" s="88"/>
    </row>
    <row r="36" spans="1:14" x14ac:dyDescent="0.25">
      <c r="A36" s="1"/>
      <c r="B36" s="1"/>
      <c r="C36" s="21">
        <f>((C34+C35)*E34)</f>
        <v>2940</v>
      </c>
      <c r="D36" s="1"/>
      <c r="E36" s="1"/>
      <c r="F36" s="1"/>
      <c r="G36" s="86"/>
      <c r="H36" s="87"/>
      <c r="I36" s="87"/>
      <c r="J36" s="87"/>
      <c r="K36" s="87"/>
      <c r="L36" s="87"/>
      <c r="M36" s="87"/>
      <c r="N36" s="88"/>
    </row>
    <row r="37" spans="1:14" x14ac:dyDescent="0.25">
      <c r="A37" s="17" t="s">
        <v>24</v>
      </c>
      <c r="B37" s="1"/>
      <c r="C37" s="39">
        <v>3260</v>
      </c>
      <c r="D37" s="1"/>
      <c r="E37" s="1"/>
      <c r="F37" s="1"/>
      <c r="G37" s="86"/>
      <c r="H37" s="87"/>
      <c r="I37" s="87"/>
      <c r="J37" s="87"/>
      <c r="K37" s="87"/>
      <c r="L37" s="87"/>
      <c r="M37" s="87"/>
      <c r="N37" s="88"/>
    </row>
    <row r="38" spans="1:14" ht="15.75" thickBot="1" x14ac:dyDescent="0.3">
      <c r="A38" s="52" t="s">
        <v>17</v>
      </c>
      <c r="B38" s="53"/>
      <c r="C38" s="21">
        <f>SUM(C36+C37)</f>
        <v>6200</v>
      </c>
      <c r="D38" s="1"/>
      <c r="E38" s="1"/>
      <c r="F38" s="1"/>
      <c r="G38" s="89"/>
      <c r="H38" s="90"/>
      <c r="I38" s="90"/>
      <c r="J38" s="90"/>
      <c r="K38" s="90"/>
      <c r="L38" s="90"/>
      <c r="M38" s="90"/>
      <c r="N38" s="91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60" orientation="landscape" horizontalDpi="200" verticalDpi="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C31" sqref="C31"/>
    </sheetView>
  </sheetViews>
  <sheetFormatPr baseColWidth="10" defaultRowHeight="15" x14ac:dyDescent="0.25"/>
  <cols>
    <col min="1" max="1" width="6.7109375" customWidth="1"/>
    <col min="2" max="2" width="23.7109375" customWidth="1"/>
    <col min="3" max="3" width="19.28515625" customWidth="1"/>
    <col min="4" max="5" width="10" customWidth="1"/>
    <col min="8" max="8" width="13.140625" customWidth="1"/>
    <col min="10" max="10" width="12.42578125" customWidth="1"/>
    <col min="12" max="12" width="9.85546875" customWidth="1"/>
    <col min="13" max="13" width="10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36</v>
      </c>
      <c r="E3" s="11"/>
      <c r="F3" s="11"/>
      <c r="G3" s="12"/>
      <c r="H3" s="5"/>
      <c r="I3" s="1"/>
      <c r="J3" s="13"/>
      <c r="K3" s="14">
        <v>41266</v>
      </c>
      <c r="L3" s="15"/>
      <c r="M3" s="16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41</v>
      </c>
      <c r="B6" s="19" t="s">
        <v>313</v>
      </c>
      <c r="C6" s="19"/>
      <c r="D6" s="19"/>
      <c r="E6" s="19"/>
      <c r="F6" s="20">
        <v>44004</v>
      </c>
      <c r="G6" s="21"/>
      <c r="H6" s="54" t="s">
        <v>314</v>
      </c>
      <c r="I6" s="22">
        <v>76440</v>
      </c>
      <c r="J6" s="22">
        <v>76440</v>
      </c>
      <c r="K6" s="22"/>
      <c r="L6" s="22"/>
      <c r="M6" s="22"/>
      <c r="N6" s="23">
        <f>G6+I6</f>
        <v>76440</v>
      </c>
    </row>
    <row r="7" spans="1:14" x14ac:dyDescent="0.25">
      <c r="A7" s="18"/>
      <c r="B7" s="19" t="s">
        <v>36</v>
      </c>
      <c r="C7" s="19"/>
      <c r="D7" s="19"/>
      <c r="E7" s="19"/>
      <c r="F7" s="20">
        <v>44005</v>
      </c>
      <c r="G7" s="21"/>
      <c r="H7" s="19" t="s">
        <v>68</v>
      </c>
      <c r="I7" s="22">
        <v>1600</v>
      </c>
      <c r="J7" s="22">
        <v>1600</v>
      </c>
      <c r="K7" s="22"/>
      <c r="L7" s="22"/>
      <c r="M7" s="21"/>
      <c r="N7" s="23">
        <f t="shared" ref="N7:N31" si="0">G7+I7</f>
        <v>1600</v>
      </c>
    </row>
    <row r="8" spans="1:14" x14ac:dyDescent="0.25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1"/>
      <c r="N8" s="23">
        <f t="shared" si="0"/>
        <v>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 x14ac:dyDescent="0.25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ht="12" customHeight="1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78040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0</v>
      </c>
      <c r="H31" s="38"/>
      <c r="I31" s="39">
        <f>SUM(I6:I30)</f>
        <v>78040</v>
      </c>
      <c r="J31" s="39">
        <f>SUM(J6:J30)</f>
        <v>78040</v>
      </c>
      <c r="K31" s="39">
        <f>SUM(K6:K30)</f>
        <v>0</v>
      </c>
      <c r="L31" s="39">
        <f>SUM(L6:L30)</f>
        <v>0</v>
      </c>
      <c r="M31" s="39">
        <f>SUM(M6:M30)</f>
        <v>0</v>
      </c>
      <c r="N31" s="23">
        <f t="shared" si="0"/>
        <v>78040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64"/>
      <c r="G33" s="83"/>
      <c r="H33" s="84"/>
      <c r="I33" s="84"/>
      <c r="J33" s="84"/>
      <c r="K33" s="84"/>
      <c r="L33" s="84"/>
      <c r="M33" s="84"/>
      <c r="N33" s="85"/>
    </row>
    <row r="34" spans="1:14" x14ac:dyDescent="0.25">
      <c r="A34" s="17" t="s">
        <v>22</v>
      </c>
      <c r="B34" s="13"/>
      <c r="C34" s="55"/>
      <c r="D34" s="1"/>
      <c r="E34" s="92">
        <v>490</v>
      </c>
      <c r="F34" s="93"/>
      <c r="G34" s="86"/>
      <c r="H34" s="87"/>
      <c r="I34" s="87"/>
      <c r="J34" s="87"/>
      <c r="K34" s="87"/>
      <c r="L34" s="87"/>
      <c r="M34" s="87"/>
      <c r="N34" s="88"/>
    </row>
    <row r="35" spans="1:14" x14ac:dyDescent="0.25">
      <c r="A35" s="17" t="s">
        <v>23</v>
      </c>
      <c r="B35" s="1"/>
      <c r="C35" s="56">
        <v>0</v>
      </c>
      <c r="D35" s="1"/>
      <c r="E35" s="1"/>
      <c r="F35" s="1"/>
      <c r="G35" s="86"/>
      <c r="H35" s="87"/>
      <c r="I35" s="87"/>
      <c r="J35" s="87"/>
      <c r="K35" s="87"/>
      <c r="L35" s="87"/>
      <c r="M35" s="87"/>
      <c r="N35" s="88"/>
    </row>
    <row r="36" spans="1:14" x14ac:dyDescent="0.25">
      <c r="A36" s="1"/>
      <c r="B36" s="1"/>
      <c r="C36" s="21">
        <f>((C34+C35)*E34)</f>
        <v>0</v>
      </c>
      <c r="D36" s="1"/>
      <c r="E36" s="1"/>
      <c r="F36" s="1"/>
      <c r="G36" s="86"/>
      <c r="H36" s="87"/>
      <c r="I36" s="87"/>
      <c r="J36" s="87"/>
      <c r="K36" s="87"/>
      <c r="L36" s="87"/>
      <c r="M36" s="87"/>
      <c r="N36" s="88"/>
    </row>
    <row r="37" spans="1:14" x14ac:dyDescent="0.25">
      <c r="A37" s="17" t="s">
        <v>24</v>
      </c>
      <c r="B37" s="1"/>
      <c r="C37" s="39">
        <v>78040</v>
      </c>
      <c r="D37" s="1"/>
      <c r="E37" s="1"/>
      <c r="F37" s="1"/>
      <c r="G37" s="86"/>
      <c r="H37" s="87"/>
      <c r="I37" s="87"/>
      <c r="J37" s="87"/>
      <c r="K37" s="87"/>
      <c r="L37" s="87"/>
      <c r="M37" s="87"/>
      <c r="N37" s="88"/>
    </row>
    <row r="38" spans="1:14" ht="15.75" thickBot="1" x14ac:dyDescent="0.3">
      <c r="A38" s="52" t="s">
        <v>17</v>
      </c>
      <c r="B38" s="53"/>
      <c r="C38" s="21">
        <f>SUM(C36+C37)</f>
        <v>78040</v>
      </c>
      <c r="D38" s="1"/>
      <c r="E38" s="1"/>
      <c r="F38" s="1"/>
      <c r="G38" s="89"/>
      <c r="H38" s="90"/>
      <c r="I38" s="90"/>
      <c r="J38" s="90"/>
      <c r="K38" s="90"/>
      <c r="L38" s="90"/>
      <c r="M38" s="90"/>
      <c r="N38" s="91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60" orientation="landscape" horizontalDpi="200" verticalDpi="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19" workbookViewId="0">
      <selection activeCell="C28" sqref="C28"/>
    </sheetView>
  </sheetViews>
  <sheetFormatPr baseColWidth="10" defaultRowHeight="15" x14ac:dyDescent="0.25"/>
  <cols>
    <col min="1" max="1" width="6.7109375" customWidth="1"/>
    <col min="2" max="2" width="23.7109375" customWidth="1"/>
    <col min="3" max="3" width="19.28515625" customWidth="1"/>
    <col min="4" max="5" width="10" customWidth="1"/>
    <col min="8" max="8" width="13.140625" customWidth="1"/>
    <col min="10" max="10" width="12.42578125" customWidth="1"/>
    <col min="12" max="12" width="9.85546875" customWidth="1"/>
    <col min="13" max="13" width="10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36</v>
      </c>
      <c r="E3" s="11"/>
      <c r="F3" s="11"/>
      <c r="G3" s="12"/>
      <c r="H3" s="5"/>
      <c r="I3" s="1"/>
      <c r="J3" s="13"/>
      <c r="K3" s="14">
        <v>41265</v>
      </c>
      <c r="L3" s="15"/>
      <c r="M3" s="16"/>
      <c r="N3" s="17" t="s">
        <v>35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65</v>
      </c>
      <c r="B6" s="19" t="s">
        <v>311</v>
      </c>
      <c r="C6" s="19"/>
      <c r="D6" s="19"/>
      <c r="E6" s="19"/>
      <c r="F6" s="20">
        <v>44002</v>
      </c>
      <c r="G6" s="21"/>
      <c r="H6" s="54" t="s">
        <v>312</v>
      </c>
      <c r="I6" s="22">
        <v>60760</v>
      </c>
      <c r="J6" s="22"/>
      <c r="K6" s="22">
        <v>60760</v>
      </c>
      <c r="L6" s="22"/>
      <c r="M6" s="22"/>
      <c r="N6" s="23">
        <f>G6+I6</f>
        <v>60760</v>
      </c>
    </row>
    <row r="7" spans="1:14" x14ac:dyDescent="0.25">
      <c r="A7" s="18"/>
      <c r="B7" s="19" t="s">
        <v>36</v>
      </c>
      <c r="C7" s="19"/>
      <c r="D7" s="19"/>
      <c r="E7" s="19"/>
      <c r="F7" s="20">
        <v>44003</v>
      </c>
      <c r="G7" s="21"/>
      <c r="H7" s="19" t="s">
        <v>68</v>
      </c>
      <c r="I7" s="22">
        <v>2800</v>
      </c>
      <c r="J7" s="22">
        <v>2800</v>
      </c>
      <c r="K7" s="22"/>
      <c r="L7" s="22"/>
      <c r="M7" s="21"/>
      <c r="N7" s="23">
        <f t="shared" ref="N7:N31" si="0">G7+I7</f>
        <v>2800</v>
      </c>
    </row>
    <row r="8" spans="1:14" x14ac:dyDescent="0.25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1"/>
      <c r="N8" s="23">
        <f t="shared" si="0"/>
        <v>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 x14ac:dyDescent="0.25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ht="12" customHeight="1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63560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0</v>
      </c>
      <c r="H31" s="38"/>
      <c r="I31" s="39">
        <f>SUM(I6:I30)</f>
        <v>63560</v>
      </c>
      <c r="J31" s="39">
        <f>SUM(J6:J30)</f>
        <v>2800</v>
      </c>
      <c r="K31" s="39">
        <f>SUM(K6:K30)</f>
        <v>60760</v>
      </c>
      <c r="L31" s="39">
        <f>SUM(L6:L30)</f>
        <v>0</v>
      </c>
      <c r="M31" s="39">
        <f>SUM(M6:M30)</f>
        <v>0</v>
      </c>
      <c r="N31" s="23">
        <f t="shared" si="0"/>
        <v>63560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63"/>
      <c r="G33" s="83"/>
      <c r="H33" s="84"/>
      <c r="I33" s="84"/>
      <c r="J33" s="84"/>
      <c r="K33" s="84"/>
      <c r="L33" s="84"/>
      <c r="M33" s="84"/>
      <c r="N33" s="85"/>
    </row>
    <row r="34" spans="1:14" x14ac:dyDescent="0.25">
      <c r="A34" s="17" t="s">
        <v>22</v>
      </c>
      <c r="B34" s="13"/>
      <c r="C34" s="55"/>
      <c r="D34" s="1"/>
      <c r="E34" s="92">
        <v>490</v>
      </c>
      <c r="F34" s="93"/>
      <c r="G34" s="86"/>
      <c r="H34" s="87"/>
      <c r="I34" s="87"/>
      <c r="J34" s="87"/>
      <c r="K34" s="87"/>
      <c r="L34" s="87"/>
      <c r="M34" s="87"/>
      <c r="N34" s="88"/>
    </row>
    <row r="35" spans="1:14" x14ac:dyDescent="0.25">
      <c r="A35" s="17" t="s">
        <v>23</v>
      </c>
      <c r="B35" s="1"/>
      <c r="C35" s="56">
        <v>0</v>
      </c>
      <c r="D35" s="1"/>
      <c r="E35" s="1"/>
      <c r="F35" s="1"/>
      <c r="G35" s="86"/>
      <c r="H35" s="87"/>
      <c r="I35" s="87"/>
      <c r="J35" s="87"/>
      <c r="K35" s="87"/>
      <c r="L35" s="87"/>
      <c r="M35" s="87"/>
      <c r="N35" s="88"/>
    </row>
    <row r="36" spans="1:14" x14ac:dyDescent="0.25">
      <c r="A36" s="1"/>
      <c r="B36" s="1"/>
      <c r="C36" s="21">
        <f>((C34+C35)*E34)</f>
        <v>0</v>
      </c>
      <c r="D36" s="1"/>
      <c r="E36" s="1"/>
      <c r="F36" s="1"/>
      <c r="G36" s="86"/>
      <c r="H36" s="87"/>
      <c r="I36" s="87"/>
      <c r="J36" s="87"/>
      <c r="K36" s="87"/>
      <c r="L36" s="87"/>
      <c r="M36" s="87"/>
      <c r="N36" s="88"/>
    </row>
    <row r="37" spans="1:14" x14ac:dyDescent="0.25">
      <c r="A37" s="17" t="s">
        <v>24</v>
      </c>
      <c r="B37" s="1"/>
      <c r="C37" s="39">
        <v>2800</v>
      </c>
      <c r="D37" s="1"/>
      <c r="E37" s="1"/>
      <c r="F37" s="1"/>
      <c r="G37" s="86"/>
      <c r="H37" s="87"/>
      <c r="I37" s="87"/>
      <c r="J37" s="87"/>
      <c r="K37" s="87"/>
      <c r="L37" s="87"/>
      <c r="M37" s="87"/>
      <c r="N37" s="88"/>
    </row>
    <row r="38" spans="1:14" ht="15.75" thickBot="1" x14ac:dyDescent="0.3">
      <c r="A38" s="52" t="s">
        <v>17</v>
      </c>
      <c r="B38" s="53"/>
      <c r="C38" s="21">
        <f>SUM(C36+C37)</f>
        <v>2800</v>
      </c>
      <c r="D38" s="1"/>
      <c r="E38" s="1"/>
      <c r="F38" s="1"/>
      <c r="G38" s="89"/>
      <c r="H38" s="90"/>
      <c r="I38" s="90"/>
      <c r="J38" s="90"/>
      <c r="K38" s="90"/>
      <c r="L38" s="90"/>
      <c r="M38" s="90"/>
      <c r="N38" s="91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60" orientation="landscape" horizontalDpi="200" verticalDpi="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/>
  </sheetViews>
  <sheetFormatPr baseColWidth="10" defaultRowHeight="15" x14ac:dyDescent="0.25"/>
  <cols>
    <col min="1" max="1" width="6.7109375" customWidth="1"/>
    <col min="2" max="2" width="23.7109375" customWidth="1"/>
    <col min="3" max="3" width="19.28515625" customWidth="1"/>
    <col min="4" max="5" width="10" customWidth="1"/>
    <col min="8" max="8" width="13.140625" customWidth="1"/>
    <col min="10" max="10" width="12.42578125" customWidth="1"/>
    <col min="12" max="12" width="9.85546875" customWidth="1"/>
    <col min="13" max="13" width="10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27</v>
      </c>
      <c r="E3" s="11"/>
      <c r="F3" s="11"/>
      <c r="G3" s="12"/>
      <c r="H3" s="5"/>
      <c r="I3" s="1"/>
      <c r="J3" s="13"/>
      <c r="K3" s="14">
        <v>41265</v>
      </c>
      <c r="L3" s="15"/>
      <c r="M3" s="16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294</v>
      </c>
      <c r="C6" s="19" t="s">
        <v>293</v>
      </c>
      <c r="D6" s="19">
        <v>41262</v>
      </c>
      <c r="E6" s="19">
        <v>41264</v>
      </c>
      <c r="F6" s="20">
        <v>43987</v>
      </c>
      <c r="G6" s="21">
        <v>64680</v>
      </c>
      <c r="H6" s="54"/>
      <c r="I6" s="22"/>
      <c r="J6" s="22"/>
      <c r="K6" s="22"/>
      <c r="L6" s="22"/>
      <c r="M6" s="22">
        <v>64680</v>
      </c>
      <c r="N6" s="23">
        <f>G6+I6</f>
        <v>64680</v>
      </c>
    </row>
    <row r="7" spans="1:14" x14ac:dyDescent="0.25">
      <c r="A7" s="18"/>
      <c r="B7" s="19" t="s">
        <v>295</v>
      </c>
      <c r="C7" s="19" t="s">
        <v>296</v>
      </c>
      <c r="D7" s="19">
        <v>41259</v>
      </c>
      <c r="E7" s="19">
        <v>41261</v>
      </c>
      <c r="F7" s="20">
        <v>43988</v>
      </c>
      <c r="G7" s="21">
        <v>57820</v>
      </c>
      <c r="H7" s="19"/>
      <c r="I7" s="22"/>
      <c r="J7" s="22"/>
      <c r="K7" s="22"/>
      <c r="L7" s="22"/>
      <c r="M7" s="21">
        <v>57820</v>
      </c>
      <c r="N7" s="23">
        <f t="shared" ref="N7:N31" si="0">G7+I7</f>
        <v>57820</v>
      </c>
    </row>
    <row r="8" spans="1:14" x14ac:dyDescent="0.25">
      <c r="A8" s="18"/>
      <c r="B8" s="19" t="s">
        <v>297</v>
      </c>
      <c r="C8" s="19" t="s">
        <v>296</v>
      </c>
      <c r="D8" s="19">
        <v>41262</v>
      </c>
      <c r="E8" s="19">
        <v>41264</v>
      </c>
      <c r="F8" s="20">
        <v>43989</v>
      </c>
      <c r="G8" s="21">
        <v>57820</v>
      </c>
      <c r="H8" s="20"/>
      <c r="I8" s="22"/>
      <c r="J8" s="22"/>
      <c r="K8" s="22"/>
      <c r="L8" s="22"/>
      <c r="M8" s="21">
        <v>57820</v>
      </c>
      <c r="N8" s="23">
        <f t="shared" si="0"/>
        <v>57820</v>
      </c>
    </row>
    <row r="9" spans="1:14" x14ac:dyDescent="0.25">
      <c r="A9" s="18"/>
      <c r="B9" s="24" t="s">
        <v>298</v>
      </c>
      <c r="C9" s="24" t="s">
        <v>299</v>
      </c>
      <c r="D9" s="19">
        <v>41254</v>
      </c>
      <c r="E9" s="19">
        <v>41226</v>
      </c>
      <c r="F9" s="20">
        <v>43990</v>
      </c>
      <c r="G9" s="21">
        <v>45276</v>
      </c>
      <c r="H9" s="20"/>
      <c r="I9" s="25"/>
      <c r="J9" s="21"/>
      <c r="K9" s="21"/>
      <c r="L9" s="21"/>
      <c r="M9" s="21">
        <v>45276</v>
      </c>
      <c r="N9" s="23">
        <f t="shared" si="0"/>
        <v>45276</v>
      </c>
    </row>
    <row r="10" spans="1:14" x14ac:dyDescent="0.25">
      <c r="A10" s="18"/>
      <c r="B10" s="24" t="s">
        <v>301</v>
      </c>
      <c r="C10" s="24" t="s">
        <v>30</v>
      </c>
      <c r="D10" s="19">
        <v>41265</v>
      </c>
      <c r="E10" s="19">
        <v>41266</v>
      </c>
      <c r="F10" s="20">
        <v>43992</v>
      </c>
      <c r="G10" s="21">
        <v>29400</v>
      </c>
      <c r="H10" s="20"/>
      <c r="I10" s="25"/>
      <c r="J10" s="21">
        <v>29400</v>
      </c>
      <c r="K10" s="21"/>
      <c r="L10" s="21"/>
      <c r="M10" s="21"/>
      <c r="N10" s="23">
        <f t="shared" si="0"/>
        <v>29400</v>
      </c>
    </row>
    <row r="11" spans="1:14" x14ac:dyDescent="0.25">
      <c r="A11" s="18"/>
      <c r="B11" s="24" t="s">
        <v>302</v>
      </c>
      <c r="C11" s="24" t="s">
        <v>77</v>
      </c>
      <c r="D11" s="19">
        <v>41263</v>
      </c>
      <c r="E11" s="19">
        <v>41265</v>
      </c>
      <c r="F11" s="20">
        <v>43993</v>
      </c>
      <c r="G11" s="21">
        <v>63680.4</v>
      </c>
      <c r="H11" s="20"/>
      <c r="I11" s="25"/>
      <c r="J11" s="21"/>
      <c r="K11" s="21">
        <v>63680.4</v>
      </c>
      <c r="L11" s="21"/>
      <c r="M11" s="21"/>
      <c r="N11" s="23">
        <f t="shared" si="0"/>
        <v>63680.4</v>
      </c>
    </row>
    <row r="12" spans="1:14" x14ac:dyDescent="0.25">
      <c r="A12" s="18"/>
      <c r="B12" s="24" t="s">
        <v>303</v>
      </c>
      <c r="C12" s="24" t="s">
        <v>57</v>
      </c>
      <c r="D12" s="19">
        <v>41253</v>
      </c>
      <c r="E12" s="19">
        <v>41256</v>
      </c>
      <c r="F12" s="20">
        <v>43994</v>
      </c>
      <c r="G12" s="21">
        <v>90184.5</v>
      </c>
      <c r="H12" s="21"/>
      <c r="I12" s="25"/>
      <c r="J12" s="25"/>
      <c r="K12" s="21"/>
      <c r="L12" s="21">
        <v>90184.5</v>
      </c>
      <c r="M12" s="21"/>
      <c r="N12" s="23">
        <f t="shared" si="0"/>
        <v>90184.5</v>
      </c>
    </row>
    <row r="13" spans="1:14" x14ac:dyDescent="0.25">
      <c r="A13" s="18"/>
      <c r="B13" s="26" t="s">
        <v>304</v>
      </c>
      <c r="C13" s="26" t="s">
        <v>57</v>
      </c>
      <c r="D13" s="19">
        <v>41253</v>
      </c>
      <c r="E13" s="19">
        <v>41254</v>
      </c>
      <c r="F13" s="20">
        <v>43995</v>
      </c>
      <c r="G13" s="22">
        <v>23216.2</v>
      </c>
      <c r="H13" s="22"/>
      <c r="I13" s="22"/>
      <c r="J13" s="22"/>
      <c r="K13" s="22"/>
      <c r="L13" s="22">
        <v>23216.2</v>
      </c>
      <c r="M13" s="21"/>
      <c r="N13" s="23">
        <f t="shared" si="0"/>
        <v>23216.2</v>
      </c>
    </row>
    <row r="14" spans="1:14" x14ac:dyDescent="0.25">
      <c r="A14" s="18"/>
      <c r="B14" s="24" t="s">
        <v>305</v>
      </c>
      <c r="C14" s="24" t="s">
        <v>57</v>
      </c>
      <c r="D14" s="19">
        <v>41254</v>
      </c>
      <c r="E14" s="19">
        <v>41255</v>
      </c>
      <c r="F14" s="20">
        <v>43996</v>
      </c>
      <c r="G14" s="21">
        <v>23216.2</v>
      </c>
      <c r="H14" s="21"/>
      <c r="I14" s="25"/>
      <c r="J14" s="21"/>
      <c r="K14" s="21"/>
      <c r="L14" s="21">
        <v>23216.2</v>
      </c>
      <c r="M14" s="27"/>
      <c r="N14" s="23">
        <f t="shared" si="0"/>
        <v>23216.2</v>
      </c>
    </row>
    <row r="15" spans="1:14" ht="12" customHeight="1" x14ac:dyDescent="0.25">
      <c r="A15" s="18"/>
      <c r="B15" s="24" t="s">
        <v>306</v>
      </c>
      <c r="C15" s="24" t="s">
        <v>57</v>
      </c>
      <c r="D15" s="19">
        <v>41254</v>
      </c>
      <c r="E15" s="19">
        <v>41255</v>
      </c>
      <c r="F15" s="20">
        <v>43997</v>
      </c>
      <c r="G15" s="21">
        <v>23216.2</v>
      </c>
      <c r="H15" s="21"/>
      <c r="I15" s="25"/>
      <c r="J15" s="21"/>
      <c r="K15" s="21"/>
      <c r="L15" s="21">
        <v>23216.2</v>
      </c>
      <c r="M15" s="27"/>
      <c r="N15" s="23">
        <f t="shared" si="0"/>
        <v>23216.2</v>
      </c>
    </row>
    <row r="16" spans="1:14" x14ac:dyDescent="0.25">
      <c r="A16" s="28"/>
      <c r="B16" s="24" t="s">
        <v>307</v>
      </c>
      <c r="C16" s="24" t="s">
        <v>197</v>
      </c>
      <c r="D16" s="19">
        <v>41253</v>
      </c>
      <c r="E16" s="19">
        <v>41255</v>
      </c>
      <c r="F16" s="29">
        <v>43998</v>
      </c>
      <c r="G16" s="21">
        <v>352800</v>
      </c>
      <c r="H16" s="30"/>
      <c r="I16" s="31"/>
      <c r="J16" s="21"/>
      <c r="K16" s="32"/>
      <c r="L16" s="21">
        <v>352800</v>
      </c>
      <c r="M16" s="27"/>
      <c r="N16" s="23">
        <f t="shared" si="0"/>
        <v>352800</v>
      </c>
    </row>
    <row r="17" spans="1:14" x14ac:dyDescent="0.25">
      <c r="A17" s="28"/>
      <c r="B17" s="24" t="s">
        <v>308</v>
      </c>
      <c r="C17" s="24" t="s">
        <v>309</v>
      </c>
      <c r="D17" s="19">
        <v>41254</v>
      </c>
      <c r="E17" s="19">
        <v>41256</v>
      </c>
      <c r="F17" s="29">
        <v>43999</v>
      </c>
      <c r="G17" s="21">
        <v>209720</v>
      </c>
      <c r="H17" s="32"/>
      <c r="I17" s="31"/>
      <c r="J17" s="21"/>
      <c r="K17" s="32"/>
      <c r="L17" s="21">
        <v>209720</v>
      </c>
      <c r="M17" s="27"/>
      <c r="N17" s="23">
        <f t="shared" si="0"/>
        <v>209720</v>
      </c>
    </row>
    <row r="18" spans="1:14" x14ac:dyDescent="0.25">
      <c r="A18" s="28"/>
      <c r="B18" s="24" t="s">
        <v>310</v>
      </c>
      <c r="C18" s="24" t="s">
        <v>30</v>
      </c>
      <c r="D18" s="19">
        <v>41265</v>
      </c>
      <c r="E18" s="19">
        <v>41267</v>
      </c>
      <c r="F18" s="29">
        <v>44000</v>
      </c>
      <c r="G18" s="21">
        <v>147980</v>
      </c>
      <c r="H18" s="30"/>
      <c r="I18" s="31"/>
      <c r="J18" s="21"/>
      <c r="K18" s="32">
        <v>72980</v>
      </c>
      <c r="L18" s="21"/>
      <c r="M18" s="27">
        <v>75000</v>
      </c>
      <c r="N18" s="23">
        <f t="shared" si="0"/>
        <v>147980</v>
      </c>
    </row>
    <row r="19" spans="1:14" x14ac:dyDescent="0.25">
      <c r="A19" s="28"/>
      <c r="B19" s="24" t="s">
        <v>27</v>
      </c>
      <c r="C19" s="24" t="s">
        <v>30</v>
      </c>
      <c r="D19" s="19"/>
      <c r="E19" s="19"/>
      <c r="F19" s="29">
        <v>44001</v>
      </c>
      <c r="G19" s="21"/>
      <c r="H19" s="32" t="s">
        <v>68</v>
      </c>
      <c r="I19" s="31">
        <v>1600</v>
      </c>
      <c r="J19" s="21">
        <v>1600</v>
      </c>
      <c r="K19" s="32"/>
      <c r="L19" s="21"/>
      <c r="M19" s="27"/>
      <c r="N19" s="23">
        <f t="shared" si="0"/>
        <v>1600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1190609.5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1189009.5</v>
      </c>
      <c r="H31" s="38"/>
      <c r="I31" s="39">
        <f>SUM(I6:I30)</f>
        <v>1600</v>
      </c>
      <c r="J31" s="39">
        <f>SUM(J6:J30)</f>
        <v>31000</v>
      </c>
      <c r="K31" s="39">
        <f>SUM(K6:K30)</f>
        <v>136660.4</v>
      </c>
      <c r="L31" s="39">
        <f>SUM(L6:L30)</f>
        <v>722353.1</v>
      </c>
      <c r="M31" s="39">
        <f>SUM(M6:M30)</f>
        <v>300596</v>
      </c>
      <c r="N31" s="23">
        <f t="shared" si="0"/>
        <v>1190609.5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62"/>
      <c r="G33" s="83" t="s">
        <v>300</v>
      </c>
      <c r="H33" s="84"/>
      <c r="I33" s="84"/>
      <c r="J33" s="84"/>
      <c r="K33" s="84"/>
      <c r="L33" s="84"/>
      <c r="M33" s="84"/>
      <c r="N33" s="85"/>
    </row>
    <row r="34" spans="1:14" x14ac:dyDescent="0.25">
      <c r="A34" s="17" t="s">
        <v>22</v>
      </c>
      <c r="B34" s="13"/>
      <c r="C34" s="55"/>
      <c r="D34" s="1"/>
      <c r="E34" s="92">
        <v>490</v>
      </c>
      <c r="F34" s="93"/>
      <c r="G34" s="86"/>
      <c r="H34" s="87"/>
      <c r="I34" s="87"/>
      <c r="J34" s="87"/>
      <c r="K34" s="87"/>
      <c r="L34" s="87"/>
      <c r="M34" s="87"/>
      <c r="N34" s="88"/>
    </row>
    <row r="35" spans="1:14" x14ac:dyDescent="0.25">
      <c r="A35" s="17" t="s">
        <v>23</v>
      </c>
      <c r="B35" s="1"/>
      <c r="C35" s="56">
        <v>0</v>
      </c>
      <c r="D35" s="1"/>
      <c r="E35" s="1"/>
      <c r="F35" s="1"/>
      <c r="G35" s="86"/>
      <c r="H35" s="87"/>
      <c r="I35" s="87"/>
      <c r="J35" s="87"/>
      <c r="K35" s="87"/>
      <c r="L35" s="87"/>
      <c r="M35" s="87"/>
      <c r="N35" s="88"/>
    </row>
    <row r="36" spans="1:14" x14ac:dyDescent="0.25">
      <c r="A36" s="1"/>
      <c r="B36" s="1"/>
      <c r="C36" s="21">
        <f>((C34+C35)*E34)</f>
        <v>0</v>
      </c>
      <c r="D36" s="1"/>
      <c r="E36" s="1"/>
      <c r="F36" s="1"/>
      <c r="G36" s="86"/>
      <c r="H36" s="87"/>
      <c r="I36" s="87"/>
      <c r="J36" s="87"/>
      <c r="K36" s="87"/>
      <c r="L36" s="87"/>
      <c r="M36" s="87"/>
      <c r="N36" s="88"/>
    </row>
    <row r="37" spans="1:14" x14ac:dyDescent="0.25">
      <c r="A37" s="17" t="s">
        <v>24</v>
      </c>
      <c r="B37" s="1"/>
      <c r="C37" s="39">
        <v>31000</v>
      </c>
      <c r="D37" s="1"/>
      <c r="E37" s="1"/>
      <c r="F37" s="1"/>
      <c r="G37" s="86"/>
      <c r="H37" s="87"/>
      <c r="I37" s="87"/>
      <c r="J37" s="87"/>
      <c r="K37" s="87"/>
      <c r="L37" s="87"/>
      <c r="M37" s="87"/>
      <c r="N37" s="88"/>
    </row>
    <row r="38" spans="1:14" ht="15.75" thickBot="1" x14ac:dyDescent="0.3">
      <c r="A38" s="52" t="s">
        <v>17</v>
      </c>
      <c r="B38" s="53"/>
      <c r="C38" s="21">
        <f>SUM(C36+C37)</f>
        <v>31000</v>
      </c>
      <c r="D38" s="1"/>
      <c r="E38" s="1"/>
      <c r="F38" s="1"/>
      <c r="G38" s="89"/>
      <c r="H38" s="90"/>
      <c r="I38" s="90"/>
      <c r="J38" s="90"/>
      <c r="K38" s="90"/>
      <c r="L38" s="90"/>
      <c r="M38" s="90"/>
      <c r="N38" s="91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6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19" workbookViewId="0">
      <selection activeCell="E26" sqref="E26"/>
    </sheetView>
  </sheetViews>
  <sheetFormatPr baseColWidth="10" defaultRowHeight="15" x14ac:dyDescent="0.25"/>
  <cols>
    <col min="1" max="1" width="6.7109375" customWidth="1"/>
    <col min="2" max="2" width="23.7109375" customWidth="1"/>
    <col min="3" max="3" width="19.28515625" customWidth="1"/>
    <col min="4" max="5" width="10" customWidth="1"/>
    <col min="8" max="8" width="13.140625" customWidth="1"/>
    <col min="10" max="10" width="12.42578125" customWidth="1"/>
    <col min="12" max="12" width="9.85546875" customWidth="1"/>
    <col min="13" max="13" width="10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110</v>
      </c>
      <c r="E3" s="11"/>
      <c r="F3" s="11"/>
      <c r="G3" s="12"/>
      <c r="H3" s="5"/>
      <c r="I3" s="1"/>
      <c r="J3" s="13"/>
      <c r="K3" s="14">
        <v>41274</v>
      </c>
      <c r="L3" s="15"/>
      <c r="M3" s="16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413</v>
      </c>
      <c r="C6" s="19" t="s">
        <v>30</v>
      </c>
      <c r="D6" s="19">
        <v>41274</v>
      </c>
      <c r="E6" s="19">
        <v>41275</v>
      </c>
      <c r="F6" s="20">
        <v>44112</v>
      </c>
      <c r="G6" s="21">
        <v>30380</v>
      </c>
      <c r="H6" s="54"/>
      <c r="I6" s="22"/>
      <c r="J6" s="22"/>
      <c r="K6" s="22">
        <v>30380</v>
      </c>
      <c r="L6" s="22"/>
      <c r="M6" s="22"/>
      <c r="N6" s="23">
        <f>G6+I6</f>
        <v>30380</v>
      </c>
    </row>
    <row r="7" spans="1:14" x14ac:dyDescent="0.25">
      <c r="A7" s="18"/>
      <c r="B7" s="19" t="s">
        <v>414</v>
      </c>
      <c r="C7" s="19" t="s">
        <v>30</v>
      </c>
      <c r="D7" s="19">
        <v>41273</v>
      </c>
      <c r="E7" s="19">
        <v>41274</v>
      </c>
      <c r="F7" s="20">
        <v>44113</v>
      </c>
      <c r="G7" s="21">
        <v>58800</v>
      </c>
      <c r="H7" s="19"/>
      <c r="I7" s="22"/>
      <c r="J7" s="22"/>
      <c r="K7" s="22">
        <v>58800</v>
      </c>
      <c r="L7" s="22"/>
      <c r="M7" s="21"/>
      <c r="N7" s="23">
        <f t="shared" ref="N7:N31" si="0">G7+I7</f>
        <v>58800</v>
      </c>
    </row>
    <row r="8" spans="1:14" x14ac:dyDescent="0.25">
      <c r="A8" s="18"/>
      <c r="B8" s="19" t="s">
        <v>415</v>
      </c>
      <c r="C8" s="19"/>
      <c r="D8" s="19"/>
      <c r="E8" s="19"/>
      <c r="F8" s="20">
        <v>44114</v>
      </c>
      <c r="G8" s="21"/>
      <c r="H8" s="20" t="s">
        <v>416</v>
      </c>
      <c r="I8" s="22">
        <v>44100</v>
      </c>
      <c r="J8" s="22"/>
      <c r="K8" s="22">
        <v>44100</v>
      </c>
      <c r="L8" s="22"/>
      <c r="M8" s="21"/>
      <c r="N8" s="23">
        <f t="shared" si="0"/>
        <v>44100</v>
      </c>
    </row>
    <row r="9" spans="1:14" x14ac:dyDescent="0.25">
      <c r="A9" s="18"/>
      <c r="B9" s="24" t="s">
        <v>27</v>
      </c>
      <c r="C9" s="24"/>
      <c r="D9" s="19"/>
      <c r="E9" s="19"/>
      <c r="F9" s="20">
        <v>44115</v>
      </c>
      <c r="G9" s="21"/>
      <c r="H9" s="20" t="s">
        <v>68</v>
      </c>
      <c r="I9" s="25">
        <v>11600</v>
      </c>
      <c r="J9" s="21">
        <v>11600</v>
      </c>
      <c r="K9" s="21"/>
      <c r="L9" s="21"/>
      <c r="M9" s="21"/>
      <c r="N9" s="23">
        <f t="shared" si="0"/>
        <v>11600</v>
      </c>
    </row>
    <row r="10" spans="1:14" x14ac:dyDescent="0.25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4"/>
      <c r="C13" s="24"/>
      <c r="D13" s="19"/>
      <c r="E13" s="19"/>
      <c r="F13" s="20"/>
      <c r="G13" s="21"/>
      <c r="H13" s="21"/>
      <c r="I13" s="25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ht="14.25" customHeight="1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144880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89180</v>
      </c>
      <c r="H31" s="38"/>
      <c r="I31" s="39">
        <f>SUM(I6:I30)</f>
        <v>55700</v>
      </c>
      <c r="J31" s="39">
        <f>SUM(J6:J30)</f>
        <v>11600</v>
      </c>
      <c r="K31" s="39">
        <f>SUM(K6:K30)</f>
        <v>133280</v>
      </c>
      <c r="L31" s="39">
        <f>SUM(L6:L30)</f>
        <v>0</v>
      </c>
      <c r="M31" s="39">
        <f>SUM(M6:M30)</f>
        <v>0</v>
      </c>
      <c r="N31" s="23">
        <f t="shared" si="0"/>
        <v>144880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79"/>
      <c r="G33" s="83"/>
      <c r="H33" s="84"/>
      <c r="I33" s="84"/>
      <c r="J33" s="84"/>
      <c r="K33" s="84"/>
      <c r="L33" s="84"/>
      <c r="M33" s="84"/>
      <c r="N33" s="85"/>
    </row>
    <row r="34" spans="1:14" x14ac:dyDescent="0.25">
      <c r="A34" s="17" t="s">
        <v>22</v>
      </c>
      <c r="B34" s="13"/>
      <c r="C34" s="55"/>
      <c r="D34" s="1"/>
      <c r="E34" s="92">
        <v>490</v>
      </c>
      <c r="F34" s="93"/>
      <c r="G34" s="86"/>
      <c r="H34" s="87"/>
      <c r="I34" s="87"/>
      <c r="J34" s="87"/>
      <c r="K34" s="87"/>
      <c r="L34" s="87"/>
      <c r="M34" s="87"/>
      <c r="N34" s="88"/>
    </row>
    <row r="35" spans="1:14" x14ac:dyDescent="0.25">
      <c r="A35" s="17" t="s">
        <v>23</v>
      </c>
      <c r="B35" s="1"/>
      <c r="C35" s="56">
        <v>21</v>
      </c>
      <c r="D35" s="1"/>
      <c r="E35" s="1"/>
      <c r="F35" s="1"/>
      <c r="G35" s="86"/>
      <c r="H35" s="87"/>
      <c r="I35" s="87"/>
      <c r="J35" s="87"/>
      <c r="K35" s="87"/>
      <c r="L35" s="87"/>
      <c r="M35" s="87"/>
      <c r="N35" s="88"/>
    </row>
    <row r="36" spans="1:14" x14ac:dyDescent="0.25">
      <c r="A36" s="1"/>
      <c r="B36" s="1"/>
      <c r="C36" s="21">
        <f>((C34+C35)*E34)</f>
        <v>10290</v>
      </c>
      <c r="D36" s="1"/>
      <c r="E36" s="1"/>
      <c r="F36" s="1"/>
      <c r="G36" s="86"/>
      <c r="H36" s="87"/>
      <c r="I36" s="87"/>
      <c r="J36" s="87"/>
      <c r="K36" s="87"/>
      <c r="L36" s="87"/>
      <c r="M36" s="87"/>
      <c r="N36" s="88"/>
    </row>
    <row r="37" spans="1:14" x14ac:dyDescent="0.25">
      <c r="A37" s="17" t="s">
        <v>24</v>
      </c>
      <c r="B37" s="1"/>
      <c r="C37" s="39">
        <v>1310</v>
      </c>
      <c r="D37" s="1"/>
      <c r="E37" s="1"/>
      <c r="F37" s="1"/>
      <c r="G37" s="86"/>
      <c r="H37" s="87"/>
      <c r="I37" s="87"/>
      <c r="J37" s="87"/>
      <c r="K37" s="87"/>
      <c r="L37" s="87"/>
      <c r="M37" s="87"/>
      <c r="N37" s="88"/>
    </row>
    <row r="38" spans="1:14" ht="15.75" thickBot="1" x14ac:dyDescent="0.3">
      <c r="A38" s="52" t="s">
        <v>17</v>
      </c>
      <c r="B38" s="53"/>
      <c r="C38" s="21">
        <f>SUM(C36+C37)</f>
        <v>11600</v>
      </c>
      <c r="D38" s="1"/>
      <c r="E38" s="1"/>
      <c r="F38" s="1"/>
      <c r="G38" s="89"/>
      <c r="H38" s="90"/>
      <c r="I38" s="90"/>
      <c r="J38" s="90"/>
      <c r="K38" s="90"/>
      <c r="L38" s="90"/>
      <c r="M38" s="90"/>
      <c r="N38" s="91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60" orientation="landscape" horizontalDpi="200" verticalDpi="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sqref="A1:XFD1048576"/>
    </sheetView>
  </sheetViews>
  <sheetFormatPr baseColWidth="10" defaultRowHeight="15" x14ac:dyDescent="0.25"/>
  <cols>
    <col min="1" max="1" width="6.7109375" customWidth="1"/>
    <col min="2" max="2" width="23.7109375" customWidth="1"/>
    <col min="3" max="3" width="19.28515625" customWidth="1"/>
    <col min="4" max="5" width="10" customWidth="1"/>
    <col min="8" max="8" width="13.140625" customWidth="1"/>
    <col min="10" max="10" width="12.42578125" customWidth="1"/>
    <col min="12" max="12" width="9.85546875" customWidth="1"/>
    <col min="13" max="13" width="10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27</v>
      </c>
      <c r="E3" s="11"/>
      <c r="F3" s="11"/>
      <c r="G3" s="12"/>
      <c r="H3" s="5"/>
      <c r="I3" s="1"/>
      <c r="J3" s="13"/>
      <c r="K3" s="14">
        <v>41264</v>
      </c>
      <c r="L3" s="15"/>
      <c r="M3" s="16"/>
      <c r="N3" s="17" t="s">
        <v>35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190</v>
      </c>
      <c r="B6" s="19" t="s">
        <v>292</v>
      </c>
      <c r="C6" s="19" t="s">
        <v>30</v>
      </c>
      <c r="D6" s="19">
        <v>41264</v>
      </c>
      <c r="E6" s="19">
        <v>41265</v>
      </c>
      <c r="F6" s="20">
        <v>43985</v>
      </c>
      <c r="G6" s="21">
        <v>32340</v>
      </c>
      <c r="H6" s="54"/>
      <c r="I6" s="22"/>
      <c r="J6" s="22"/>
      <c r="K6" s="22">
        <v>32340</v>
      </c>
      <c r="L6" s="22"/>
      <c r="M6" s="22"/>
      <c r="N6" s="23">
        <f>G6+I6</f>
        <v>32340</v>
      </c>
    </row>
    <row r="7" spans="1:14" x14ac:dyDescent="0.25">
      <c r="A7" s="18"/>
      <c r="B7" s="19" t="s">
        <v>27</v>
      </c>
      <c r="C7" s="19"/>
      <c r="D7" s="19"/>
      <c r="E7" s="19"/>
      <c r="F7" s="20">
        <v>43986</v>
      </c>
      <c r="G7" s="21"/>
      <c r="H7" s="19" t="s">
        <v>68</v>
      </c>
      <c r="I7" s="22">
        <v>3000</v>
      </c>
      <c r="J7" s="22">
        <v>3000</v>
      </c>
      <c r="K7" s="22"/>
      <c r="L7" s="22"/>
      <c r="M7" s="21"/>
      <c r="N7" s="23">
        <f t="shared" ref="N7:N31" si="0">G7+I7</f>
        <v>3000</v>
      </c>
    </row>
    <row r="8" spans="1:14" x14ac:dyDescent="0.25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1"/>
      <c r="N8" s="23">
        <f t="shared" si="0"/>
        <v>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 x14ac:dyDescent="0.25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ht="12" customHeight="1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35340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32340</v>
      </c>
      <c r="H31" s="38"/>
      <c r="I31" s="39">
        <f>SUM(I6:I30)</f>
        <v>3000</v>
      </c>
      <c r="J31" s="39">
        <f>SUM(J6:J30)</f>
        <v>3000</v>
      </c>
      <c r="K31" s="39">
        <f>SUM(K6:K30)</f>
        <v>32340</v>
      </c>
      <c r="L31" s="39">
        <f>SUM(L6:L30)</f>
        <v>0</v>
      </c>
      <c r="M31" s="39">
        <f>SUM(M6:M30)</f>
        <v>0</v>
      </c>
      <c r="N31" s="23">
        <f t="shared" si="0"/>
        <v>35340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61"/>
      <c r="G33" s="83"/>
      <c r="H33" s="84"/>
      <c r="I33" s="84"/>
      <c r="J33" s="84"/>
      <c r="K33" s="84"/>
      <c r="L33" s="84"/>
      <c r="M33" s="84"/>
      <c r="N33" s="85"/>
    </row>
    <row r="34" spans="1:14" x14ac:dyDescent="0.25">
      <c r="A34" s="17" t="s">
        <v>22</v>
      </c>
      <c r="B34" s="13"/>
      <c r="C34" s="55"/>
      <c r="D34" s="1"/>
      <c r="E34" s="92">
        <v>490</v>
      </c>
      <c r="F34" s="93"/>
      <c r="G34" s="86"/>
      <c r="H34" s="87"/>
      <c r="I34" s="87"/>
      <c r="J34" s="87"/>
      <c r="K34" s="87"/>
      <c r="L34" s="87"/>
      <c r="M34" s="87"/>
      <c r="N34" s="88"/>
    </row>
    <row r="35" spans="1:14" x14ac:dyDescent="0.25">
      <c r="A35" s="17" t="s">
        <v>23</v>
      </c>
      <c r="B35" s="1"/>
      <c r="C35" s="56">
        <v>0</v>
      </c>
      <c r="D35" s="1"/>
      <c r="E35" s="1"/>
      <c r="F35" s="1"/>
      <c r="G35" s="86"/>
      <c r="H35" s="87"/>
      <c r="I35" s="87"/>
      <c r="J35" s="87"/>
      <c r="K35" s="87"/>
      <c r="L35" s="87"/>
      <c r="M35" s="87"/>
      <c r="N35" s="88"/>
    </row>
    <row r="36" spans="1:14" x14ac:dyDescent="0.25">
      <c r="A36" s="1"/>
      <c r="B36" s="1"/>
      <c r="C36" s="21">
        <f>((C34+C35)*E34)</f>
        <v>0</v>
      </c>
      <c r="D36" s="1"/>
      <c r="E36" s="1"/>
      <c r="F36" s="1"/>
      <c r="G36" s="86"/>
      <c r="H36" s="87"/>
      <c r="I36" s="87"/>
      <c r="J36" s="87"/>
      <c r="K36" s="87"/>
      <c r="L36" s="87"/>
      <c r="M36" s="87"/>
      <c r="N36" s="88"/>
    </row>
    <row r="37" spans="1:14" x14ac:dyDescent="0.25">
      <c r="A37" s="17" t="s">
        <v>24</v>
      </c>
      <c r="B37" s="1"/>
      <c r="C37" s="39">
        <v>3000</v>
      </c>
      <c r="D37" s="1"/>
      <c r="E37" s="1"/>
      <c r="F37" s="1"/>
      <c r="G37" s="86"/>
      <c r="H37" s="87"/>
      <c r="I37" s="87"/>
      <c r="J37" s="87"/>
      <c r="K37" s="87"/>
      <c r="L37" s="87"/>
      <c r="M37" s="87"/>
      <c r="N37" s="88"/>
    </row>
    <row r="38" spans="1:14" ht="15.75" thickBot="1" x14ac:dyDescent="0.3">
      <c r="A38" s="52" t="s">
        <v>17</v>
      </c>
      <c r="B38" s="53"/>
      <c r="C38" s="21">
        <f>SUM(C36+C37)</f>
        <v>3000</v>
      </c>
      <c r="D38" s="1"/>
      <c r="E38" s="1"/>
      <c r="F38" s="1"/>
      <c r="G38" s="89"/>
      <c r="H38" s="90"/>
      <c r="I38" s="90"/>
      <c r="J38" s="90"/>
      <c r="K38" s="90"/>
      <c r="L38" s="90"/>
      <c r="M38" s="90"/>
      <c r="N38" s="91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60" orientation="landscape" horizontalDpi="200" verticalDpi="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E24" sqref="E24"/>
    </sheetView>
  </sheetViews>
  <sheetFormatPr baseColWidth="10" defaultRowHeight="15" x14ac:dyDescent="0.25"/>
  <cols>
    <col min="1" max="1" width="6.7109375" customWidth="1"/>
    <col min="2" max="2" width="23.7109375" customWidth="1"/>
    <col min="3" max="3" width="19.28515625" customWidth="1"/>
    <col min="4" max="5" width="10" customWidth="1"/>
    <col min="8" max="8" width="13.140625" customWidth="1"/>
    <col min="10" max="10" width="12.42578125" customWidth="1"/>
    <col min="12" max="12" width="9.85546875" customWidth="1"/>
    <col min="13" max="13" width="10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36</v>
      </c>
      <c r="E3" s="11"/>
      <c r="F3" s="11"/>
      <c r="G3" s="12"/>
      <c r="H3" s="5"/>
      <c r="I3" s="1"/>
      <c r="J3" s="13"/>
      <c r="K3" s="14">
        <v>41264</v>
      </c>
      <c r="L3" s="15"/>
      <c r="M3" s="16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288</v>
      </c>
      <c r="C6" s="19"/>
      <c r="D6" s="19"/>
      <c r="E6" s="19"/>
      <c r="F6" s="20">
        <v>43982</v>
      </c>
      <c r="G6" s="21"/>
      <c r="H6" s="54" t="s">
        <v>70</v>
      </c>
      <c r="I6" s="22">
        <v>2500</v>
      </c>
      <c r="J6" s="22">
        <v>2500</v>
      </c>
      <c r="K6" s="22"/>
      <c r="L6" s="22"/>
      <c r="M6" s="22"/>
      <c r="N6" s="23">
        <f>G6+I6</f>
        <v>2500</v>
      </c>
    </row>
    <row r="7" spans="1:14" x14ac:dyDescent="0.25">
      <c r="A7" s="18" t="s">
        <v>151</v>
      </c>
      <c r="B7" s="19" t="s">
        <v>289</v>
      </c>
      <c r="C7" s="19" t="s">
        <v>290</v>
      </c>
      <c r="D7" s="19">
        <v>41243</v>
      </c>
      <c r="E7" s="19">
        <v>41245</v>
      </c>
      <c r="F7" s="20">
        <v>43983</v>
      </c>
      <c r="G7" s="21">
        <v>48510</v>
      </c>
      <c r="H7" s="19"/>
      <c r="I7" s="22"/>
      <c r="J7" s="22"/>
      <c r="K7" s="22"/>
      <c r="L7" s="22"/>
      <c r="M7" s="21">
        <v>48510</v>
      </c>
      <c r="N7" s="23">
        <f t="shared" ref="N7:N31" si="0">G7+I7</f>
        <v>48510</v>
      </c>
    </row>
    <row r="8" spans="1:14" x14ac:dyDescent="0.25">
      <c r="A8" s="18" t="s">
        <v>41</v>
      </c>
      <c r="B8" s="19" t="s">
        <v>291</v>
      </c>
      <c r="C8" s="19" t="s">
        <v>127</v>
      </c>
      <c r="D8" s="19">
        <v>41264</v>
      </c>
      <c r="E8" s="19">
        <v>41265</v>
      </c>
      <c r="F8" s="20">
        <v>43984</v>
      </c>
      <c r="G8" s="21">
        <v>26000</v>
      </c>
      <c r="H8" s="20"/>
      <c r="I8" s="22"/>
      <c r="J8" s="22">
        <v>26000</v>
      </c>
      <c r="K8" s="22"/>
      <c r="L8" s="22"/>
      <c r="M8" s="21"/>
      <c r="N8" s="23">
        <f t="shared" si="0"/>
        <v>26000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 x14ac:dyDescent="0.25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ht="12" customHeight="1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77010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74510</v>
      </c>
      <c r="H31" s="38"/>
      <c r="I31" s="39">
        <f>SUM(I6:I30)</f>
        <v>2500</v>
      </c>
      <c r="J31" s="39">
        <f>SUM(J6:J30)</f>
        <v>28500</v>
      </c>
      <c r="K31" s="39">
        <f>SUM(K6:K30)</f>
        <v>0</v>
      </c>
      <c r="L31" s="39">
        <f>SUM(L6:L30)</f>
        <v>0</v>
      </c>
      <c r="M31" s="39">
        <f>SUM(M6:M30)</f>
        <v>48510</v>
      </c>
      <c r="N31" s="23">
        <f t="shared" si="0"/>
        <v>77010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60"/>
      <c r="G33" s="83"/>
      <c r="H33" s="84"/>
      <c r="I33" s="84"/>
      <c r="J33" s="84"/>
      <c r="K33" s="84"/>
      <c r="L33" s="84"/>
      <c r="M33" s="84"/>
      <c r="N33" s="85"/>
    </row>
    <row r="34" spans="1:14" x14ac:dyDescent="0.25">
      <c r="A34" s="17" t="s">
        <v>22</v>
      </c>
      <c r="B34" s="13"/>
      <c r="C34" s="55"/>
      <c r="D34" s="1"/>
      <c r="E34" s="92">
        <v>490</v>
      </c>
      <c r="F34" s="93"/>
      <c r="G34" s="86"/>
      <c r="H34" s="87"/>
      <c r="I34" s="87"/>
      <c r="J34" s="87"/>
      <c r="K34" s="87"/>
      <c r="L34" s="87"/>
      <c r="M34" s="87"/>
      <c r="N34" s="88"/>
    </row>
    <row r="35" spans="1:14" x14ac:dyDescent="0.25">
      <c r="A35" s="17" t="s">
        <v>23</v>
      </c>
      <c r="B35" s="1"/>
      <c r="C35" s="56">
        <v>0</v>
      </c>
      <c r="D35" s="1"/>
      <c r="E35" s="1"/>
      <c r="F35" s="1"/>
      <c r="G35" s="86"/>
      <c r="H35" s="87"/>
      <c r="I35" s="87"/>
      <c r="J35" s="87"/>
      <c r="K35" s="87"/>
      <c r="L35" s="87"/>
      <c r="M35" s="87"/>
      <c r="N35" s="88"/>
    </row>
    <row r="36" spans="1:14" x14ac:dyDescent="0.25">
      <c r="A36" s="1"/>
      <c r="B36" s="1"/>
      <c r="C36" s="21">
        <f>((C34+C35)*E34)</f>
        <v>0</v>
      </c>
      <c r="D36" s="1"/>
      <c r="E36" s="1"/>
      <c r="F36" s="1"/>
      <c r="G36" s="86"/>
      <c r="H36" s="87"/>
      <c r="I36" s="87"/>
      <c r="J36" s="87"/>
      <c r="K36" s="87"/>
      <c r="L36" s="87"/>
      <c r="M36" s="87"/>
      <c r="N36" s="88"/>
    </row>
    <row r="37" spans="1:14" x14ac:dyDescent="0.25">
      <c r="A37" s="17" t="s">
        <v>24</v>
      </c>
      <c r="B37" s="1"/>
      <c r="C37" s="39">
        <v>28500</v>
      </c>
      <c r="D37" s="1"/>
      <c r="E37" s="1"/>
      <c r="F37" s="1"/>
      <c r="G37" s="86"/>
      <c r="H37" s="87"/>
      <c r="I37" s="87"/>
      <c r="J37" s="87"/>
      <c r="K37" s="87"/>
      <c r="L37" s="87"/>
      <c r="M37" s="87"/>
      <c r="N37" s="88"/>
    </row>
    <row r="38" spans="1:14" ht="15.75" thickBot="1" x14ac:dyDescent="0.3">
      <c r="A38" s="52" t="s">
        <v>17</v>
      </c>
      <c r="B38" s="53"/>
      <c r="C38" s="21">
        <f>SUM(C36+C37)</f>
        <v>28500</v>
      </c>
      <c r="D38" s="1"/>
      <c r="E38" s="1"/>
      <c r="F38" s="1"/>
      <c r="G38" s="89"/>
      <c r="H38" s="90"/>
      <c r="I38" s="90"/>
      <c r="J38" s="90"/>
      <c r="K38" s="90"/>
      <c r="L38" s="90"/>
      <c r="M38" s="90"/>
      <c r="N38" s="91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60" orientation="landscape" horizontalDpi="200" verticalDpi="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L7" sqref="L7"/>
    </sheetView>
  </sheetViews>
  <sheetFormatPr baseColWidth="10" defaultRowHeight="15" x14ac:dyDescent="0.25"/>
  <cols>
    <col min="1" max="1" width="6.7109375" customWidth="1"/>
    <col min="2" max="2" width="23.7109375" customWidth="1"/>
    <col min="3" max="3" width="19.28515625" customWidth="1"/>
    <col min="4" max="5" width="10" customWidth="1"/>
    <col min="8" max="8" width="13.140625" customWidth="1"/>
    <col min="10" max="10" width="12.42578125" customWidth="1"/>
    <col min="12" max="12" width="9.85546875" customWidth="1"/>
    <col min="13" max="13" width="10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36</v>
      </c>
      <c r="E3" s="11"/>
      <c r="F3" s="11"/>
      <c r="G3" s="12"/>
      <c r="H3" s="5"/>
      <c r="I3" s="1"/>
      <c r="J3" s="13"/>
      <c r="K3" s="14">
        <v>41263</v>
      </c>
      <c r="L3" s="15"/>
      <c r="M3" s="16"/>
      <c r="N3" s="17" t="s">
        <v>35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286</v>
      </c>
      <c r="C6" s="19" t="s">
        <v>30</v>
      </c>
      <c r="D6" s="19">
        <v>41263</v>
      </c>
      <c r="E6" s="19">
        <v>41264</v>
      </c>
      <c r="F6" s="20">
        <v>43980</v>
      </c>
      <c r="G6" s="21">
        <v>257740</v>
      </c>
      <c r="H6" s="54"/>
      <c r="I6" s="22"/>
      <c r="J6" s="22"/>
      <c r="K6" s="22"/>
      <c r="L6" s="22"/>
      <c r="M6" s="22">
        <v>257740</v>
      </c>
      <c r="N6" s="23">
        <f>G6+I6</f>
        <v>257740</v>
      </c>
    </row>
    <row r="7" spans="1:14" x14ac:dyDescent="0.25">
      <c r="A7" s="18"/>
      <c r="B7" s="19" t="s">
        <v>287</v>
      </c>
      <c r="C7" s="19" t="s">
        <v>127</v>
      </c>
      <c r="D7" s="19">
        <v>41263</v>
      </c>
      <c r="E7" s="19">
        <v>41264</v>
      </c>
      <c r="F7" s="20">
        <v>43981</v>
      </c>
      <c r="G7" s="21">
        <v>17000</v>
      </c>
      <c r="H7" s="19"/>
      <c r="I7" s="22"/>
      <c r="J7" s="22"/>
      <c r="K7" s="22">
        <v>17000</v>
      </c>
      <c r="L7" s="22"/>
      <c r="M7" s="21"/>
      <c r="N7" s="23">
        <f t="shared" ref="N7:N31" si="0">G7+I7</f>
        <v>17000</v>
      </c>
    </row>
    <row r="8" spans="1:14" x14ac:dyDescent="0.25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1"/>
      <c r="N8" s="23">
        <f t="shared" si="0"/>
        <v>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 x14ac:dyDescent="0.25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ht="12" customHeight="1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274740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274740</v>
      </c>
      <c r="H31" s="38"/>
      <c r="I31" s="39">
        <f>SUM(I6:I30)</f>
        <v>0</v>
      </c>
      <c r="J31" s="39">
        <f>SUM(J6:J30)</f>
        <v>0</v>
      </c>
      <c r="K31" s="39">
        <f>SUM(K6:K30)</f>
        <v>17000</v>
      </c>
      <c r="L31" s="39">
        <f>SUM(L6:L30)</f>
        <v>0</v>
      </c>
      <c r="M31" s="39">
        <f>SUM(M6:M30)</f>
        <v>257740</v>
      </c>
      <c r="N31" s="23">
        <f t="shared" si="0"/>
        <v>274740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59"/>
      <c r="G33" s="83"/>
      <c r="H33" s="84"/>
      <c r="I33" s="84"/>
      <c r="J33" s="84"/>
      <c r="K33" s="84"/>
      <c r="L33" s="84"/>
      <c r="M33" s="84"/>
      <c r="N33" s="85"/>
    </row>
    <row r="34" spans="1:14" x14ac:dyDescent="0.25">
      <c r="A34" s="17" t="s">
        <v>22</v>
      </c>
      <c r="B34" s="13"/>
      <c r="C34" s="55"/>
      <c r="D34" s="1"/>
      <c r="E34" s="92">
        <v>490</v>
      </c>
      <c r="F34" s="93"/>
      <c r="G34" s="86"/>
      <c r="H34" s="87"/>
      <c r="I34" s="87"/>
      <c r="J34" s="87"/>
      <c r="K34" s="87"/>
      <c r="L34" s="87"/>
      <c r="M34" s="87"/>
      <c r="N34" s="88"/>
    </row>
    <row r="35" spans="1:14" x14ac:dyDescent="0.25">
      <c r="A35" s="17" t="s">
        <v>23</v>
      </c>
      <c r="B35" s="1"/>
      <c r="C35" s="56">
        <v>0</v>
      </c>
      <c r="D35" s="1"/>
      <c r="E35" s="1"/>
      <c r="F35" s="1"/>
      <c r="G35" s="86"/>
      <c r="H35" s="87"/>
      <c r="I35" s="87"/>
      <c r="J35" s="87"/>
      <c r="K35" s="87"/>
      <c r="L35" s="87"/>
      <c r="M35" s="87"/>
      <c r="N35" s="88"/>
    </row>
    <row r="36" spans="1:14" x14ac:dyDescent="0.25">
      <c r="A36" s="1"/>
      <c r="B36" s="1"/>
      <c r="C36" s="21">
        <f>((C34+C35)*E34)</f>
        <v>0</v>
      </c>
      <c r="D36" s="1"/>
      <c r="E36" s="1"/>
      <c r="F36" s="1"/>
      <c r="G36" s="86"/>
      <c r="H36" s="87"/>
      <c r="I36" s="87"/>
      <c r="J36" s="87"/>
      <c r="K36" s="87"/>
      <c r="L36" s="87"/>
      <c r="M36" s="87"/>
      <c r="N36" s="88"/>
    </row>
    <row r="37" spans="1:14" x14ac:dyDescent="0.25">
      <c r="A37" s="17" t="s">
        <v>24</v>
      </c>
      <c r="B37" s="1"/>
      <c r="C37" s="39">
        <v>0</v>
      </c>
      <c r="D37" s="1"/>
      <c r="E37" s="1"/>
      <c r="F37" s="1"/>
      <c r="G37" s="86"/>
      <c r="H37" s="87"/>
      <c r="I37" s="87"/>
      <c r="J37" s="87"/>
      <c r="K37" s="87"/>
      <c r="L37" s="87"/>
      <c r="M37" s="87"/>
      <c r="N37" s="88"/>
    </row>
    <row r="38" spans="1:14" ht="15.75" thickBot="1" x14ac:dyDescent="0.3">
      <c r="A38" s="52" t="s">
        <v>17</v>
      </c>
      <c r="B38" s="53"/>
      <c r="C38" s="21">
        <f>SUM(C36+C37)</f>
        <v>0</v>
      </c>
      <c r="D38" s="1"/>
      <c r="E38" s="1"/>
      <c r="F38" s="1"/>
      <c r="G38" s="89"/>
      <c r="H38" s="90"/>
      <c r="I38" s="90"/>
      <c r="J38" s="90"/>
      <c r="K38" s="90"/>
      <c r="L38" s="90"/>
      <c r="M38" s="90"/>
      <c r="N38" s="91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60" orientation="landscape" horizontalDpi="200" verticalDpi="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D14" sqref="D13:D14"/>
    </sheetView>
  </sheetViews>
  <sheetFormatPr baseColWidth="10" defaultRowHeight="15" x14ac:dyDescent="0.25"/>
  <cols>
    <col min="1" max="1" width="6.7109375" customWidth="1"/>
    <col min="2" max="2" width="23.7109375" customWidth="1"/>
    <col min="3" max="3" width="19.28515625" customWidth="1"/>
    <col min="8" max="8" width="13.140625" customWidth="1"/>
    <col min="10" max="10" width="12.42578125" customWidth="1"/>
    <col min="13" max="13" width="10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51</v>
      </c>
      <c r="E3" s="11"/>
      <c r="F3" s="11"/>
      <c r="G3" s="12"/>
      <c r="H3" s="5"/>
      <c r="I3" s="1"/>
      <c r="J3" s="13"/>
      <c r="K3" s="14">
        <v>41263</v>
      </c>
      <c r="L3" s="15"/>
      <c r="M3" s="16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236</v>
      </c>
      <c r="C6" s="19" t="s">
        <v>30</v>
      </c>
      <c r="D6" s="19"/>
      <c r="E6" s="19"/>
      <c r="F6" s="20">
        <v>43978</v>
      </c>
      <c r="G6" s="21"/>
      <c r="H6" s="54" t="s">
        <v>68</v>
      </c>
      <c r="I6" s="22">
        <v>1800</v>
      </c>
      <c r="J6" s="22">
        <v>1800</v>
      </c>
      <c r="K6" s="22"/>
      <c r="L6" s="22"/>
      <c r="M6" s="22"/>
      <c r="N6" s="23">
        <f>G6+I6</f>
        <v>1800</v>
      </c>
    </row>
    <row r="7" spans="1:14" x14ac:dyDescent="0.25">
      <c r="A7" s="18"/>
      <c r="B7" s="19" t="s">
        <v>285</v>
      </c>
      <c r="C7" s="19" t="s">
        <v>30</v>
      </c>
      <c r="D7" s="19">
        <v>41263</v>
      </c>
      <c r="E7" s="19">
        <v>41266</v>
      </c>
      <c r="F7" s="20">
        <v>43979</v>
      </c>
      <c r="G7" s="21">
        <v>97020</v>
      </c>
      <c r="H7" s="19"/>
      <c r="I7" s="22"/>
      <c r="J7" s="22"/>
      <c r="K7" s="22">
        <v>97020</v>
      </c>
      <c r="L7" s="22"/>
      <c r="M7" s="21"/>
      <c r="N7" s="23">
        <f t="shared" ref="N7:N31" si="0">G7+I7</f>
        <v>97020</v>
      </c>
    </row>
    <row r="8" spans="1:14" x14ac:dyDescent="0.25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1"/>
      <c r="N8" s="23">
        <f t="shared" si="0"/>
        <v>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 x14ac:dyDescent="0.25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ht="12" customHeight="1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98820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97020</v>
      </c>
      <c r="H31" s="38"/>
      <c r="I31" s="39">
        <f>SUM(I6:I30)</f>
        <v>1800</v>
      </c>
      <c r="J31" s="39">
        <f>SUM(J6:J30)</f>
        <v>1800</v>
      </c>
      <c r="K31" s="39">
        <f>SUM(K6:K30)</f>
        <v>97020</v>
      </c>
      <c r="L31" s="39">
        <f>SUM(L6:L30)</f>
        <v>0</v>
      </c>
      <c r="M31" s="39">
        <f>SUM(M6:M30)</f>
        <v>0</v>
      </c>
      <c r="N31" s="23">
        <f t="shared" si="0"/>
        <v>98820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58"/>
      <c r="G33" s="83"/>
      <c r="H33" s="84"/>
      <c r="I33" s="84"/>
      <c r="J33" s="84"/>
      <c r="K33" s="84"/>
      <c r="L33" s="84"/>
      <c r="M33" s="84"/>
      <c r="N33" s="85"/>
    </row>
    <row r="34" spans="1:14" x14ac:dyDescent="0.25">
      <c r="A34" s="17" t="s">
        <v>22</v>
      </c>
      <c r="B34" s="13"/>
      <c r="C34" s="55"/>
      <c r="D34" s="1"/>
      <c r="E34" s="92">
        <v>490</v>
      </c>
      <c r="F34" s="93"/>
      <c r="G34" s="86"/>
      <c r="H34" s="87"/>
      <c r="I34" s="87"/>
      <c r="J34" s="87"/>
      <c r="K34" s="87"/>
      <c r="L34" s="87"/>
      <c r="M34" s="87"/>
      <c r="N34" s="88"/>
    </row>
    <row r="35" spans="1:14" x14ac:dyDescent="0.25">
      <c r="A35" s="17" t="s">
        <v>23</v>
      </c>
      <c r="B35" s="1"/>
      <c r="C35" s="56">
        <v>0</v>
      </c>
      <c r="D35" s="1"/>
      <c r="E35" s="1"/>
      <c r="F35" s="1"/>
      <c r="G35" s="86"/>
      <c r="H35" s="87"/>
      <c r="I35" s="87"/>
      <c r="J35" s="87"/>
      <c r="K35" s="87"/>
      <c r="L35" s="87"/>
      <c r="M35" s="87"/>
      <c r="N35" s="88"/>
    </row>
    <row r="36" spans="1:14" x14ac:dyDescent="0.25">
      <c r="A36" s="1"/>
      <c r="B36" s="1"/>
      <c r="C36" s="21">
        <f>((C34+C35)*E34)</f>
        <v>0</v>
      </c>
      <c r="D36" s="1"/>
      <c r="E36" s="1"/>
      <c r="F36" s="1"/>
      <c r="G36" s="86"/>
      <c r="H36" s="87"/>
      <c r="I36" s="87"/>
      <c r="J36" s="87"/>
      <c r="K36" s="87"/>
      <c r="L36" s="87"/>
      <c r="M36" s="87"/>
      <c r="N36" s="88"/>
    </row>
    <row r="37" spans="1:14" x14ac:dyDescent="0.25">
      <c r="A37" s="17" t="s">
        <v>24</v>
      </c>
      <c r="B37" s="1"/>
      <c r="C37" s="39">
        <v>1800</v>
      </c>
      <c r="D37" s="1"/>
      <c r="E37" s="1"/>
      <c r="F37" s="1"/>
      <c r="G37" s="86"/>
      <c r="H37" s="87"/>
      <c r="I37" s="87"/>
      <c r="J37" s="87"/>
      <c r="K37" s="87"/>
      <c r="L37" s="87"/>
      <c r="M37" s="87"/>
      <c r="N37" s="88"/>
    </row>
    <row r="38" spans="1:14" ht="15.75" thickBot="1" x14ac:dyDescent="0.3">
      <c r="A38" s="52" t="s">
        <v>17</v>
      </c>
      <c r="B38" s="53"/>
      <c r="C38" s="21">
        <f>SUM(C36+C37)</f>
        <v>1800</v>
      </c>
      <c r="D38" s="1"/>
      <c r="E38" s="1"/>
      <c r="F38" s="1"/>
      <c r="G38" s="89"/>
      <c r="H38" s="90"/>
      <c r="I38" s="90"/>
      <c r="J38" s="90"/>
      <c r="K38" s="90"/>
      <c r="L38" s="90"/>
      <c r="M38" s="90"/>
      <c r="N38" s="91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60" orientation="landscape" horizontalDpi="200" verticalDpi="2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19" workbookViewId="0">
      <selection sqref="A1:N38"/>
    </sheetView>
  </sheetViews>
  <sheetFormatPr baseColWidth="10" defaultRowHeight="15" x14ac:dyDescent="0.25"/>
  <cols>
    <col min="1" max="1" width="6.7109375" customWidth="1"/>
    <col min="2" max="2" width="23.7109375" customWidth="1"/>
    <col min="3" max="3" width="19.28515625" customWidth="1"/>
    <col min="8" max="8" width="13.140625" customWidth="1"/>
    <col min="10" max="10" width="12.42578125" customWidth="1"/>
    <col min="13" max="13" width="10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110</v>
      </c>
      <c r="E3" s="11"/>
      <c r="F3" s="11"/>
      <c r="G3" s="12"/>
      <c r="H3" s="5"/>
      <c r="I3" s="1"/>
      <c r="J3" s="13"/>
      <c r="K3" s="14">
        <v>41262</v>
      </c>
      <c r="L3" s="15"/>
      <c r="M3" s="16"/>
      <c r="N3" s="17" t="s">
        <v>35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267</v>
      </c>
      <c r="C6" s="19" t="s">
        <v>270</v>
      </c>
      <c r="D6" s="19">
        <v>41262</v>
      </c>
      <c r="E6" s="19">
        <v>41263</v>
      </c>
      <c r="F6" s="20">
        <v>43975</v>
      </c>
      <c r="G6" s="21">
        <v>25000</v>
      </c>
      <c r="H6" s="54"/>
      <c r="I6" s="22"/>
      <c r="J6" s="22">
        <v>25000</v>
      </c>
      <c r="K6" s="22"/>
      <c r="L6" s="22"/>
      <c r="M6" s="22"/>
      <c r="N6" s="23">
        <f>G6+I6</f>
        <v>25000</v>
      </c>
    </row>
    <row r="7" spans="1:14" x14ac:dyDescent="0.25">
      <c r="A7" s="18"/>
      <c r="B7" s="19" t="s">
        <v>284</v>
      </c>
      <c r="C7" s="19" t="s">
        <v>30</v>
      </c>
      <c r="D7" s="19">
        <v>41262</v>
      </c>
      <c r="E7" s="19">
        <v>41263</v>
      </c>
      <c r="F7" s="20">
        <v>43976</v>
      </c>
      <c r="G7" s="21">
        <v>64680</v>
      </c>
      <c r="H7" s="19"/>
      <c r="I7" s="22"/>
      <c r="J7" s="22"/>
      <c r="K7" s="22">
        <v>64680</v>
      </c>
      <c r="L7" s="22"/>
      <c r="M7" s="21"/>
      <c r="N7" s="23">
        <f t="shared" ref="N7:N31" si="0">G7+I7</f>
        <v>64680</v>
      </c>
    </row>
    <row r="8" spans="1:14" x14ac:dyDescent="0.25">
      <c r="A8" s="18"/>
      <c r="B8" s="19" t="s">
        <v>110</v>
      </c>
      <c r="C8" s="19"/>
      <c r="D8" s="19"/>
      <c r="E8" s="19"/>
      <c r="F8" s="20">
        <v>43977</v>
      </c>
      <c r="G8" s="21"/>
      <c r="H8" s="20" t="s">
        <v>68</v>
      </c>
      <c r="I8" s="22">
        <v>800</v>
      </c>
      <c r="J8" s="22">
        <v>800</v>
      </c>
      <c r="K8" s="22"/>
      <c r="L8" s="22"/>
      <c r="M8" s="21"/>
      <c r="N8" s="23">
        <f t="shared" si="0"/>
        <v>800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 x14ac:dyDescent="0.25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ht="12" customHeight="1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90480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89680</v>
      </c>
      <c r="H31" s="38"/>
      <c r="I31" s="39">
        <f>SUM(I6:I30)</f>
        <v>800</v>
      </c>
      <c r="J31" s="39">
        <f>SUM(J6:J30)</f>
        <v>25800</v>
      </c>
      <c r="K31" s="39">
        <f>SUM(K6:K30)</f>
        <v>64680</v>
      </c>
      <c r="L31" s="39">
        <f>SUM(L6:L30)</f>
        <v>0</v>
      </c>
      <c r="M31" s="39">
        <f>SUM(M6:M30)</f>
        <v>0</v>
      </c>
      <c r="N31" s="23">
        <f t="shared" si="0"/>
        <v>90480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57"/>
      <c r="G33" s="83"/>
      <c r="H33" s="84"/>
      <c r="I33" s="84"/>
      <c r="J33" s="84"/>
      <c r="K33" s="84"/>
      <c r="L33" s="84"/>
      <c r="M33" s="84"/>
      <c r="N33" s="85"/>
    </row>
    <row r="34" spans="1:14" x14ac:dyDescent="0.25">
      <c r="A34" s="17" t="s">
        <v>22</v>
      </c>
      <c r="B34" s="13"/>
      <c r="C34" s="55"/>
      <c r="D34" s="1"/>
      <c r="E34" s="92">
        <v>490</v>
      </c>
      <c r="F34" s="93"/>
      <c r="G34" s="86"/>
      <c r="H34" s="87"/>
      <c r="I34" s="87"/>
      <c r="J34" s="87"/>
      <c r="K34" s="87"/>
      <c r="L34" s="87"/>
      <c r="M34" s="87"/>
      <c r="N34" s="88"/>
    </row>
    <row r="35" spans="1:14" x14ac:dyDescent="0.25">
      <c r="A35" s="17" t="s">
        <v>23</v>
      </c>
      <c r="B35" s="1"/>
      <c r="C35" s="56">
        <v>0</v>
      </c>
      <c r="D35" s="1"/>
      <c r="E35" s="1"/>
      <c r="F35" s="1"/>
      <c r="G35" s="86"/>
      <c r="H35" s="87"/>
      <c r="I35" s="87"/>
      <c r="J35" s="87"/>
      <c r="K35" s="87"/>
      <c r="L35" s="87"/>
      <c r="M35" s="87"/>
      <c r="N35" s="88"/>
    </row>
    <row r="36" spans="1:14" x14ac:dyDescent="0.25">
      <c r="A36" s="1"/>
      <c r="B36" s="1"/>
      <c r="C36" s="21">
        <f>((C34+C35)*E34)</f>
        <v>0</v>
      </c>
      <c r="D36" s="1"/>
      <c r="E36" s="1"/>
      <c r="F36" s="1"/>
      <c r="G36" s="86"/>
      <c r="H36" s="87"/>
      <c r="I36" s="87"/>
      <c r="J36" s="87"/>
      <c r="K36" s="87"/>
      <c r="L36" s="87"/>
      <c r="M36" s="87"/>
      <c r="N36" s="88"/>
    </row>
    <row r="37" spans="1:14" x14ac:dyDescent="0.25">
      <c r="A37" s="17" t="s">
        <v>24</v>
      </c>
      <c r="B37" s="1"/>
      <c r="C37" s="39">
        <v>25800</v>
      </c>
      <c r="D37" s="1"/>
      <c r="E37" s="1"/>
      <c r="F37" s="1"/>
      <c r="G37" s="86"/>
      <c r="H37" s="87"/>
      <c r="I37" s="87"/>
      <c r="J37" s="87"/>
      <c r="K37" s="87"/>
      <c r="L37" s="87"/>
      <c r="M37" s="87"/>
      <c r="N37" s="88"/>
    </row>
    <row r="38" spans="1:14" ht="15.75" thickBot="1" x14ac:dyDescent="0.3">
      <c r="A38" s="52" t="s">
        <v>17</v>
      </c>
      <c r="B38" s="53"/>
      <c r="C38" s="21">
        <f>SUM(C36+C37)</f>
        <v>25800</v>
      </c>
      <c r="D38" s="1"/>
      <c r="E38" s="1"/>
      <c r="F38" s="1"/>
      <c r="G38" s="89"/>
      <c r="H38" s="90"/>
      <c r="I38" s="90"/>
      <c r="J38" s="90"/>
      <c r="K38" s="90"/>
      <c r="L38" s="90"/>
      <c r="M38" s="90"/>
      <c r="N38" s="91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60" orientation="landscape" horizontalDpi="200" verticalDpi="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sqref="A1:N38"/>
    </sheetView>
  </sheetViews>
  <sheetFormatPr baseColWidth="10" defaultRowHeight="15" x14ac:dyDescent="0.25"/>
  <cols>
    <col min="1" max="1" width="6.7109375" customWidth="1"/>
    <col min="2" max="2" width="23.7109375" customWidth="1"/>
    <col min="3" max="3" width="19.28515625" customWidth="1"/>
    <col min="8" max="8" width="13.140625" customWidth="1"/>
    <col min="10" max="10" width="12.42578125" customWidth="1"/>
    <col min="13" max="13" width="10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51</v>
      </c>
      <c r="E3" s="11"/>
      <c r="F3" s="11"/>
      <c r="G3" s="12"/>
      <c r="H3" s="5"/>
      <c r="I3" s="1"/>
      <c r="J3" s="13"/>
      <c r="K3" s="14">
        <v>41262</v>
      </c>
      <c r="L3" s="15"/>
      <c r="M3" s="16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278</v>
      </c>
      <c r="C6" s="19" t="s">
        <v>30</v>
      </c>
      <c r="D6" s="19"/>
      <c r="E6" s="19"/>
      <c r="F6" s="20">
        <v>43970</v>
      </c>
      <c r="G6" s="21"/>
      <c r="H6" s="54" t="s">
        <v>279</v>
      </c>
      <c r="I6" s="22">
        <v>49000</v>
      </c>
      <c r="J6" s="22">
        <v>49000</v>
      </c>
      <c r="K6" s="22"/>
      <c r="L6" s="22"/>
      <c r="M6" s="22"/>
      <c r="N6" s="23">
        <f>G6+I6</f>
        <v>49000</v>
      </c>
    </row>
    <row r="7" spans="1:14" x14ac:dyDescent="0.25">
      <c r="A7" s="18"/>
      <c r="B7" s="19" t="s">
        <v>210</v>
      </c>
      <c r="C7" s="19" t="s">
        <v>79</v>
      </c>
      <c r="D7" s="19">
        <v>41260</v>
      </c>
      <c r="E7" s="19">
        <v>41262</v>
      </c>
      <c r="F7" s="20">
        <v>43971</v>
      </c>
      <c r="G7" s="21">
        <v>34000</v>
      </c>
      <c r="H7" s="19"/>
      <c r="I7" s="22"/>
      <c r="J7" s="22"/>
      <c r="K7" s="22">
        <v>34000</v>
      </c>
      <c r="L7" s="22"/>
      <c r="M7" s="21"/>
      <c r="N7" s="23">
        <f t="shared" ref="N7:N31" si="0">G7+I7</f>
        <v>34000</v>
      </c>
    </row>
    <row r="8" spans="1:14" x14ac:dyDescent="0.25">
      <c r="A8" s="18"/>
      <c r="B8" s="19" t="s">
        <v>280</v>
      </c>
      <c r="C8" s="19" t="s">
        <v>53</v>
      </c>
      <c r="D8" s="19">
        <v>41260</v>
      </c>
      <c r="E8" s="19">
        <v>41262</v>
      </c>
      <c r="F8" s="20">
        <v>43972</v>
      </c>
      <c r="G8" s="21">
        <v>60270</v>
      </c>
      <c r="H8" s="20"/>
      <c r="I8" s="22"/>
      <c r="J8" s="22"/>
      <c r="K8" s="22"/>
      <c r="L8" s="22"/>
      <c r="M8" s="21">
        <v>60270</v>
      </c>
      <c r="N8" s="23">
        <f t="shared" si="0"/>
        <v>60270</v>
      </c>
    </row>
    <row r="9" spans="1:14" x14ac:dyDescent="0.25">
      <c r="A9" s="18"/>
      <c r="B9" s="24" t="s">
        <v>281</v>
      </c>
      <c r="C9" s="24" t="s">
        <v>30</v>
      </c>
      <c r="D9" s="19"/>
      <c r="E9" s="19"/>
      <c r="F9" s="20">
        <v>43973</v>
      </c>
      <c r="G9" s="21"/>
      <c r="H9" s="20" t="s">
        <v>282</v>
      </c>
      <c r="I9" s="25">
        <v>111720</v>
      </c>
      <c r="J9" s="21"/>
      <c r="K9" s="21">
        <v>111720</v>
      </c>
      <c r="L9" s="21"/>
      <c r="M9" s="21"/>
      <c r="N9" s="23">
        <f t="shared" si="0"/>
        <v>111720</v>
      </c>
    </row>
    <row r="10" spans="1:14" x14ac:dyDescent="0.25">
      <c r="A10" s="18"/>
      <c r="B10" s="24" t="s">
        <v>283</v>
      </c>
      <c r="C10" s="24" t="s">
        <v>30</v>
      </c>
      <c r="D10" s="19">
        <v>41262</v>
      </c>
      <c r="E10" s="19">
        <v>41263</v>
      </c>
      <c r="F10" s="20">
        <v>43974</v>
      </c>
      <c r="G10" s="21">
        <v>32340</v>
      </c>
      <c r="H10" s="20"/>
      <c r="I10" s="25"/>
      <c r="J10" s="21">
        <v>15774</v>
      </c>
      <c r="K10" s="21"/>
      <c r="L10" s="21"/>
      <c r="M10" s="21">
        <v>16566</v>
      </c>
      <c r="N10" s="23">
        <f t="shared" si="0"/>
        <v>32340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ht="12" customHeight="1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287330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126610</v>
      </c>
      <c r="H31" s="38"/>
      <c r="I31" s="39">
        <f>SUM(I6:I30)</f>
        <v>160720</v>
      </c>
      <c r="J31" s="39">
        <f>SUM(J6:J30)</f>
        <v>64774</v>
      </c>
      <c r="K31" s="39">
        <f>SUM(K6:K30)</f>
        <v>145720</v>
      </c>
      <c r="L31" s="39">
        <f>SUM(L6:L30)</f>
        <v>0</v>
      </c>
      <c r="M31" s="39">
        <f>SUM(M6:M30)</f>
        <v>76836</v>
      </c>
      <c r="N31" s="23">
        <f t="shared" si="0"/>
        <v>287330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83"/>
      <c r="H33" s="84"/>
      <c r="I33" s="84"/>
      <c r="J33" s="84"/>
      <c r="K33" s="84"/>
      <c r="L33" s="84"/>
      <c r="M33" s="84"/>
      <c r="N33" s="85"/>
    </row>
    <row r="34" spans="1:14" x14ac:dyDescent="0.25">
      <c r="A34" s="17" t="s">
        <v>22</v>
      </c>
      <c r="B34" s="13"/>
      <c r="C34" s="55"/>
      <c r="D34" s="1"/>
      <c r="E34" s="92">
        <v>490</v>
      </c>
      <c r="F34" s="93"/>
      <c r="G34" s="86"/>
      <c r="H34" s="87"/>
      <c r="I34" s="87"/>
      <c r="J34" s="87"/>
      <c r="K34" s="87"/>
      <c r="L34" s="87"/>
      <c r="M34" s="87"/>
      <c r="N34" s="88"/>
    </row>
    <row r="35" spans="1:14" x14ac:dyDescent="0.25">
      <c r="A35" s="17" t="s">
        <v>23</v>
      </c>
      <c r="B35" s="1"/>
      <c r="C35" s="56">
        <v>100</v>
      </c>
      <c r="D35" s="1"/>
      <c r="E35" s="1"/>
      <c r="F35" s="1"/>
      <c r="G35" s="86"/>
      <c r="H35" s="87"/>
      <c r="I35" s="87"/>
      <c r="J35" s="87"/>
      <c r="K35" s="87"/>
      <c r="L35" s="87"/>
      <c r="M35" s="87"/>
      <c r="N35" s="88"/>
    </row>
    <row r="36" spans="1:14" x14ac:dyDescent="0.25">
      <c r="A36" s="1"/>
      <c r="B36" s="1"/>
      <c r="C36" s="21">
        <f>((C34+C35)*E34)</f>
        <v>49000</v>
      </c>
      <c r="D36" s="1"/>
      <c r="E36" s="1"/>
      <c r="F36" s="1"/>
      <c r="G36" s="86"/>
      <c r="H36" s="87"/>
      <c r="I36" s="87"/>
      <c r="J36" s="87"/>
      <c r="K36" s="87"/>
      <c r="L36" s="87"/>
      <c r="M36" s="87"/>
      <c r="N36" s="88"/>
    </row>
    <row r="37" spans="1:14" x14ac:dyDescent="0.25">
      <c r="A37" s="17" t="s">
        <v>24</v>
      </c>
      <c r="B37" s="1"/>
      <c r="C37" s="39">
        <v>15744</v>
      </c>
      <c r="D37" s="1"/>
      <c r="E37" s="1"/>
      <c r="F37" s="1"/>
      <c r="G37" s="86"/>
      <c r="H37" s="87"/>
      <c r="I37" s="87"/>
      <c r="J37" s="87"/>
      <c r="K37" s="87"/>
      <c r="L37" s="87"/>
      <c r="M37" s="87"/>
      <c r="N37" s="88"/>
    </row>
    <row r="38" spans="1:14" ht="15.75" thickBot="1" x14ac:dyDescent="0.3">
      <c r="A38" s="52" t="s">
        <v>17</v>
      </c>
      <c r="B38" s="53"/>
      <c r="C38" s="21">
        <f>SUM(C36+C37)</f>
        <v>64744</v>
      </c>
      <c r="D38" s="1"/>
      <c r="E38" s="1"/>
      <c r="F38" s="1"/>
      <c r="G38" s="89"/>
      <c r="H38" s="90"/>
      <c r="I38" s="90"/>
      <c r="J38" s="90"/>
      <c r="K38" s="90"/>
      <c r="L38" s="90"/>
      <c r="M38" s="90"/>
      <c r="N38" s="91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60" orientation="landscape" horizontalDpi="200" verticalDpi="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13" workbookViewId="0">
      <selection activeCell="B27" sqref="B27"/>
    </sheetView>
  </sheetViews>
  <sheetFormatPr baseColWidth="10" defaultRowHeight="15" x14ac:dyDescent="0.25"/>
  <cols>
    <col min="1" max="1" width="6.7109375" customWidth="1"/>
    <col min="2" max="2" width="23.7109375" customWidth="1"/>
    <col min="3" max="3" width="19.28515625" customWidth="1"/>
    <col min="8" max="8" width="9.85546875" customWidth="1"/>
    <col min="10" max="10" width="12.42578125" customWidth="1"/>
    <col min="13" max="13" width="10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36</v>
      </c>
      <c r="E3" s="11"/>
      <c r="F3" s="11"/>
      <c r="G3" s="12"/>
      <c r="H3" s="5"/>
      <c r="I3" s="1"/>
      <c r="J3" s="13"/>
      <c r="K3" s="14">
        <v>41261</v>
      </c>
      <c r="L3" s="15"/>
      <c r="M3" s="16"/>
      <c r="N3" s="17" t="s">
        <v>35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41</v>
      </c>
      <c r="B6" s="19" t="s">
        <v>98</v>
      </c>
      <c r="C6" s="19" t="s">
        <v>127</v>
      </c>
      <c r="D6" s="19">
        <v>41261</v>
      </c>
      <c r="E6" s="19">
        <v>41262</v>
      </c>
      <c r="F6" s="20">
        <v>43962</v>
      </c>
      <c r="G6" s="21">
        <v>17000</v>
      </c>
      <c r="H6" s="54"/>
      <c r="I6" s="22"/>
      <c r="J6" s="22"/>
      <c r="K6" s="22">
        <v>17000</v>
      </c>
      <c r="L6" s="22"/>
      <c r="M6" s="22"/>
      <c r="N6" s="23">
        <f>G6+I6</f>
        <v>17000</v>
      </c>
    </row>
    <row r="7" spans="1:14" x14ac:dyDescent="0.25">
      <c r="A7" s="18" t="s">
        <v>45</v>
      </c>
      <c r="B7" s="19" t="s">
        <v>98</v>
      </c>
      <c r="C7" s="19" t="s">
        <v>127</v>
      </c>
      <c r="D7" s="19">
        <v>41261</v>
      </c>
      <c r="E7" s="19">
        <v>41262</v>
      </c>
      <c r="F7" s="20">
        <v>43963</v>
      </c>
      <c r="G7" s="21">
        <v>17000</v>
      </c>
      <c r="H7" s="19"/>
      <c r="I7" s="22"/>
      <c r="J7" s="22">
        <v>17000</v>
      </c>
      <c r="K7" s="22"/>
      <c r="L7" s="22"/>
      <c r="M7" s="21"/>
      <c r="N7" s="23">
        <f t="shared" ref="N7:N31" si="0">G7+I7</f>
        <v>17000</v>
      </c>
    </row>
    <row r="8" spans="1:14" x14ac:dyDescent="0.25">
      <c r="A8" s="18" t="s">
        <v>148</v>
      </c>
      <c r="B8" s="19" t="s">
        <v>273</v>
      </c>
      <c r="C8" s="19" t="s">
        <v>30</v>
      </c>
      <c r="D8" s="19">
        <v>41261</v>
      </c>
      <c r="E8" s="19">
        <v>41264</v>
      </c>
      <c r="F8" s="20">
        <v>43964</v>
      </c>
      <c r="G8" s="21">
        <v>129360</v>
      </c>
      <c r="H8" s="20"/>
      <c r="I8" s="22"/>
      <c r="J8" s="22">
        <v>129360</v>
      </c>
      <c r="K8" s="22"/>
      <c r="L8" s="22"/>
      <c r="M8" s="21"/>
      <c r="N8" s="23">
        <f t="shared" si="0"/>
        <v>129360</v>
      </c>
    </row>
    <row r="9" spans="1:14" x14ac:dyDescent="0.25">
      <c r="A9" s="18" t="s">
        <v>146</v>
      </c>
      <c r="B9" s="24" t="s">
        <v>274</v>
      </c>
      <c r="C9" s="24" t="s">
        <v>30</v>
      </c>
      <c r="D9" s="19">
        <v>41261</v>
      </c>
      <c r="E9" s="19">
        <v>41264</v>
      </c>
      <c r="F9" s="20">
        <v>43965</v>
      </c>
      <c r="G9" s="21">
        <v>129360</v>
      </c>
      <c r="H9" s="20"/>
      <c r="I9" s="25"/>
      <c r="J9" s="21"/>
      <c r="K9" s="21">
        <v>129360</v>
      </c>
      <c r="L9" s="21"/>
      <c r="M9" s="21"/>
      <c r="N9" s="23">
        <f t="shared" si="0"/>
        <v>129360</v>
      </c>
    </row>
    <row r="10" spans="1:14" x14ac:dyDescent="0.25">
      <c r="A10" s="18" t="s">
        <v>155</v>
      </c>
      <c r="B10" s="24" t="s">
        <v>275</v>
      </c>
      <c r="C10" s="24" t="s">
        <v>127</v>
      </c>
      <c r="D10" s="19">
        <v>41261</v>
      </c>
      <c r="E10" s="19">
        <v>41262</v>
      </c>
      <c r="F10" s="20">
        <v>43966</v>
      </c>
      <c r="G10" s="21">
        <v>32000</v>
      </c>
      <c r="H10" s="20"/>
      <c r="I10" s="25"/>
      <c r="J10" s="21">
        <v>32000</v>
      </c>
      <c r="K10" s="21"/>
      <c r="L10" s="21"/>
      <c r="M10" s="21"/>
      <c r="N10" s="23">
        <f t="shared" si="0"/>
        <v>32000</v>
      </c>
    </row>
    <row r="11" spans="1:14" x14ac:dyDescent="0.25">
      <c r="A11" s="18" t="s">
        <v>74</v>
      </c>
      <c r="B11" s="24" t="s">
        <v>276</v>
      </c>
      <c r="C11" s="24"/>
      <c r="D11" s="19"/>
      <c r="E11" s="19"/>
      <c r="F11" s="20">
        <v>43967</v>
      </c>
      <c r="G11" s="21"/>
      <c r="H11" s="20" t="s">
        <v>277</v>
      </c>
      <c r="I11" s="25">
        <v>60760</v>
      </c>
      <c r="J11" s="21"/>
      <c r="K11" s="21">
        <v>60760</v>
      </c>
      <c r="L11" s="21"/>
      <c r="M11" s="21"/>
      <c r="N11" s="23">
        <f t="shared" si="0"/>
        <v>60760</v>
      </c>
    </row>
    <row r="12" spans="1:14" x14ac:dyDescent="0.25">
      <c r="A12" s="18" t="s">
        <v>74</v>
      </c>
      <c r="B12" s="24" t="s">
        <v>276</v>
      </c>
      <c r="C12" s="24" t="s">
        <v>30</v>
      </c>
      <c r="D12" s="19">
        <v>41261</v>
      </c>
      <c r="E12" s="19">
        <v>41262</v>
      </c>
      <c r="F12" s="20">
        <v>43968</v>
      </c>
      <c r="G12" s="21">
        <v>24500</v>
      </c>
      <c r="H12" s="21"/>
      <c r="I12" s="25"/>
      <c r="J12" s="25"/>
      <c r="K12" s="21">
        <v>24500</v>
      </c>
      <c r="L12" s="21"/>
      <c r="M12" s="21"/>
      <c r="N12" s="23">
        <f t="shared" si="0"/>
        <v>24500</v>
      </c>
    </row>
    <row r="13" spans="1:14" x14ac:dyDescent="0.25">
      <c r="A13" s="18"/>
      <c r="B13" s="26" t="s">
        <v>36</v>
      </c>
      <c r="C13" s="26"/>
      <c r="D13" s="19"/>
      <c r="E13" s="19"/>
      <c r="F13" s="20">
        <v>43969</v>
      </c>
      <c r="G13" s="22"/>
      <c r="H13" s="22" t="s">
        <v>68</v>
      </c>
      <c r="I13" s="22">
        <v>4800</v>
      </c>
      <c r="J13" s="22">
        <v>4800</v>
      </c>
      <c r="K13" s="22"/>
      <c r="L13" s="22"/>
      <c r="M13" s="21"/>
      <c r="N13" s="23">
        <f t="shared" si="0"/>
        <v>4800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ht="12" customHeight="1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414780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349220</v>
      </c>
      <c r="H31" s="38"/>
      <c r="I31" s="39">
        <f>SUM(I6:I30)</f>
        <v>65560</v>
      </c>
      <c r="J31" s="39">
        <f>SUM(J6:J30)</f>
        <v>183160</v>
      </c>
      <c r="K31" s="39">
        <f>SUM(K6:K30)</f>
        <v>231620</v>
      </c>
      <c r="L31" s="39">
        <f>SUM(L6:L30)</f>
        <v>0</v>
      </c>
      <c r="M31" s="39">
        <f>SUM(M6:M30)</f>
        <v>0</v>
      </c>
      <c r="N31" s="23">
        <f t="shared" si="0"/>
        <v>414780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94" t="s">
        <v>272</v>
      </c>
      <c r="H33" s="95"/>
      <c r="I33" s="95"/>
      <c r="J33" s="95"/>
      <c r="K33" s="95"/>
      <c r="L33" s="95"/>
      <c r="M33" s="95"/>
      <c r="N33" s="96"/>
    </row>
    <row r="34" spans="1:14" x14ac:dyDescent="0.25">
      <c r="A34" s="17" t="s">
        <v>22</v>
      </c>
      <c r="B34" s="13"/>
      <c r="C34" s="47"/>
      <c r="D34" s="48"/>
      <c r="E34" s="103">
        <v>490</v>
      </c>
      <c r="F34" s="104"/>
      <c r="G34" s="97"/>
      <c r="H34" s="98"/>
      <c r="I34" s="98"/>
      <c r="J34" s="98"/>
      <c r="K34" s="98"/>
      <c r="L34" s="98"/>
      <c r="M34" s="98"/>
      <c r="N34" s="99"/>
    </row>
    <row r="35" spans="1:14" x14ac:dyDescent="0.25">
      <c r="A35" s="17" t="s">
        <v>23</v>
      </c>
      <c r="B35" s="1"/>
      <c r="C35" s="49">
        <v>265</v>
      </c>
      <c r="D35" s="48"/>
      <c r="E35" s="48"/>
      <c r="F35" s="48"/>
      <c r="G35" s="97"/>
      <c r="H35" s="98"/>
      <c r="I35" s="98"/>
      <c r="J35" s="98"/>
      <c r="K35" s="98"/>
      <c r="L35" s="98"/>
      <c r="M35" s="98"/>
      <c r="N35" s="99"/>
    </row>
    <row r="36" spans="1:14" x14ac:dyDescent="0.25">
      <c r="A36" s="1"/>
      <c r="B36" s="1"/>
      <c r="C36" s="50">
        <f>((C34+C35)*E34)</f>
        <v>129850</v>
      </c>
      <c r="D36" s="48"/>
      <c r="E36" s="48"/>
      <c r="F36" s="48"/>
      <c r="G36" s="97"/>
      <c r="H36" s="98"/>
      <c r="I36" s="98"/>
      <c r="J36" s="98"/>
      <c r="K36" s="98"/>
      <c r="L36" s="98"/>
      <c r="M36" s="98"/>
      <c r="N36" s="99"/>
    </row>
    <row r="37" spans="1:14" x14ac:dyDescent="0.25">
      <c r="A37" s="17" t="s">
        <v>24</v>
      </c>
      <c r="B37" s="1"/>
      <c r="C37" s="51">
        <v>53310</v>
      </c>
      <c r="D37" s="48"/>
      <c r="E37" s="48"/>
      <c r="F37" s="48"/>
      <c r="G37" s="97"/>
      <c r="H37" s="98"/>
      <c r="I37" s="98"/>
      <c r="J37" s="98"/>
      <c r="K37" s="98"/>
      <c r="L37" s="98"/>
      <c r="M37" s="98"/>
      <c r="N37" s="99"/>
    </row>
    <row r="38" spans="1:14" ht="15.75" thickBot="1" x14ac:dyDescent="0.3">
      <c r="A38" s="52" t="s">
        <v>17</v>
      </c>
      <c r="B38" s="53"/>
      <c r="C38" s="50">
        <f>SUM(C36+C37)</f>
        <v>183160</v>
      </c>
      <c r="D38" s="48"/>
      <c r="E38" s="48"/>
      <c r="F38" s="48"/>
      <c r="G38" s="100"/>
      <c r="H38" s="101"/>
      <c r="I38" s="101"/>
      <c r="J38" s="101"/>
      <c r="K38" s="101"/>
      <c r="L38" s="101"/>
      <c r="M38" s="101"/>
      <c r="N38" s="102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22" workbookViewId="0">
      <selection activeCell="K4" sqref="K4"/>
    </sheetView>
  </sheetViews>
  <sheetFormatPr baseColWidth="10" defaultRowHeight="15" x14ac:dyDescent="0.25"/>
  <cols>
    <col min="1" max="1" width="6.7109375" customWidth="1"/>
    <col min="2" max="2" width="23.7109375" customWidth="1"/>
    <col min="3" max="3" width="19.28515625" customWidth="1"/>
    <col min="8" max="8" width="9.85546875" customWidth="1"/>
    <col min="10" max="10" width="12.42578125" customWidth="1"/>
    <col min="13" max="13" width="10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110</v>
      </c>
      <c r="E3" s="11"/>
      <c r="F3" s="11"/>
      <c r="G3" s="12"/>
      <c r="H3" s="5"/>
      <c r="I3" s="1"/>
      <c r="J3" s="13"/>
      <c r="K3" s="14">
        <v>41260</v>
      </c>
      <c r="L3" s="15"/>
      <c r="M3" s="16"/>
      <c r="N3" s="17" t="s">
        <v>35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268</v>
      </c>
      <c r="C6" s="19" t="s">
        <v>30</v>
      </c>
      <c r="D6" s="19">
        <v>41260</v>
      </c>
      <c r="E6" s="19">
        <v>41261</v>
      </c>
      <c r="F6" s="20">
        <v>43956</v>
      </c>
      <c r="G6" s="21">
        <v>24500</v>
      </c>
      <c r="H6" s="54"/>
      <c r="I6" s="22"/>
      <c r="J6" s="22"/>
      <c r="K6" s="22">
        <v>24500</v>
      </c>
      <c r="L6" s="22"/>
      <c r="M6" s="22"/>
      <c r="N6" s="23">
        <f>G6+I6</f>
        <v>24500</v>
      </c>
    </row>
    <row r="7" spans="1:14" x14ac:dyDescent="0.25">
      <c r="A7" s="18"/>
      <c r="B7" s="19" t="s">
        <v>268</v>
      </c>
      <c r="C7" s="19"/>
      <c r="D7" s="19"/>
      <c r="E7" s="19"/>
      <c r="F7" s="20">
        <v>43957</v>
      </c>
      <c r="G7" s="21"/>
      <c r="H7" s="19" t="s">
        <v>269</v>
      </c>
      <c r="I7" s="22">
        <v>71540</v>
      </c>
      <c r="J7" s="22"/>
      <c r="K7" s="22">
        <v>71540</v>
      </c>
      <c r="L7" s="22"/>
      <c r="M7" s="21"/>
      <c r="N7" s="23">
        <f t="shared" ref="N7:N31" si="0">G7+I7</f>
        <v>71540</v>
      </c>
    </row>
    <row r="8" spans="1:14" x14ac:dyDescent="0.25">
      <c r="A8" s="18"/>
      <c r="B8" s="19" t="s">
        <v>267</v>
      </c>
      <c r="C8" s="19" t="s">
        <v>270</v>
      </c>
      <c r="D8" s="19">
        <v>41260</v>
      </c>
      <c r="E8" s="19">
        <v>41261</v>
      </c>
      <c r="F8" s="20">
        <v>43958</v>
      </c>
      <c r="G8" s="21">
        <v>32500</v>
      </c>
      <c r="H8" s="20"/>
      <c r="I8" s="22"/>
      <c r="J8" s="22">
        <v>32500</v>
      </c>
      <c r="K8" s="22"/>
      <c r="L8" s="22"/>
      <c r="M8" s="21"/>
      <c r="N8" s="23">
        <f t="shared" si="0"/>
        <v>32500</v>
      </c>
    </row>
    <row r="9" spans="1:14" x14ac:dyDescent="0.25">
      <c r="A9" s="18"/>
      <c r="B9" s="24" t="s">
        <v>110</v>
      </c>
      <c r="C9" s="24"/>
      <c r="D9" s="19"/>
      <c r="E9" s="19"/>
      <c r="F9" s="20">
        <v>43959</v>
      </c>
      <c r="G9" s="21"/>
      <c r="H9" s="20" t="s">
        <v>68</v>
      </c>
      <c r="I9" s="25">
        <v>1000</v>
      </c>
      <c r="J9" s="21">
        <v>1000</v>
      </c>
      <c r="K9" s="21"/>
      <c r="L9" s="21"/>
      <c r="M9" s="21"/>
      <c r="N9" s="23">
        <f t="shared" si="0"/>
        <v>1000</v>
      </c>
    </row>
    <row r="10" spans="1:14" x14ac:dyDescent="0.25">
      <c r="A10" s="18"/>
      <c r="B10" s="24" t="s">
        <v>271</v>
      </c>
      <c r="C10" s="24" t="s">
        <v>112</v>
      </c>
      <c r="D10" s="19">
        <v>41260</v>
      </c>
      <c r="E10" s="19">
        <v>41261</v>
      </c>
      <c r="F10" s="20">
        <v>43960</v>
      </c>
      <c r="G10" s="21">
        <v>32340</v>
      </c>
      <c r="H10" s="20"/>
      <c r="I10" s="25"/>
      <c r="J10" s="21">
        <v>32340</v>
      </c>
      <c r="K10" s="21"/>
      <c r="L10" s="21"/>
      <c r="M10" s="21"/>
      <c r="N10" s="23">
        <f t="shared" si="0"/>
        <v>32340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ht="12" customHeight="1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161880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89340</v>
      </c>
      <c r="H31" s="38"/>
      <c r="I31" s="39">
        <f>SUM(I6:I30)</f>
        <v>72540</v>
      </c>
      <c r="J31" s="39">
        <f>SUM(J6:J30)</f>
        <v>65840</v>
      </c>
      <c r="K31" s="39">
        <f>SUM(K6:K30)</f>
        <v>96040</v>
      </c>
      <c r="L31" s="39">
        <f>SUM(L6:L30)</f>
        <v>0</v>
      </c>
      <c r="M31" s="39">
        <f>SUM(M6:M30)</f>
        <v>0</v>
      </c>
      <c r="N31" s="23">
        <f t="shared" si="0"/>
        <v>161880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94"/>
      <c r="H33" s="95"/>
      <c r="I33" s="95"/>
      <c r="J33" s="95"/>
      <c r="K33" s="95"/>
      <c r="L33" s="95"/>
      <c r="M33" s="95"/>
      <c r="N33" s="96"/>
    </row>
    <row r="34" spans="1:14" x14ac:dyDescent="0.25">
      <c r="A34" s="17" t="s">
        <v>22</v>
      </c>
      <c r="B34" s="13"/>
      <c r="C34" s="47"/>
      <c r="D34" s="48"/>
      <c r="E34" s="103">
        <v>490</v>
      </c>
      <c r="F34" s="104"/>
      <c r="G34" s="97"/>
      <c r="H34" s="98"/>
      <c r="I34" s="98"/>
      <c r="J34" s="98"/>
      <c r="K34" s="98"/>
      <c r="L34" s="98"/>
      <c r="M34" s="98"/>
      <c r="N34" s="99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97"/>
      <c r="H35" s="98"/>
      <c r="I35" s="98"/>
      <c r="J35" s="98"/>
      <c r="K35" s="98"/>
      <c r="L35" s="98"/>
      <c r="M35" s="98"/>
      <c r="N35" s="99"/>
    </row>
    <row r="36" spans="1:14" x14ac:dyDescent="0.25">
      <c r="A36" s="1"/>
      <c r="B36" s="1"/>
      <c r="C36" s="50">
        <f>((C34+C35)*E34)</f>
        <v>0</v>
      </c>
      <c r="D36" s="48"/>
      <c r="E36" s="48"/>
      <c r="F36" s="48"/>
      <c r="G36" s="97"/>
      <c r="H36" s="98"/>
      <c r="I36" s="98"/>
      <c r="J36" s="98"/>
      <c r="K36" s="98"/>
      <c r="L36" s="98"/>
      <c r="M36" s="98"/>
      <c r="N36" s="99"/>
    </row>
    <row r="37" spans="1:14" x14ac:dyDescent="0.25">
      <c r="A37" s="17" t="s">
        <v>24</v>
      </c>
      <c r="B37" s="1"/>
      <c r="C37" s="51">
        <v>65840</v>
      </c>
      <c r="D37" s="48"/>
      <c r="E37" s="48"/>
      <c r="F37" s="48"/>
      <c r="G37" s="97"/>
      <c r="H37" s="98"/>
      <c r="I37" s="98"/>
      <c r="J37" s="98"/>
      <c r="K37" s="98"/>
      <c r="L37" s="98"/>
      <c r="M37" s="98"/>
      <c r="N37" s="99"/>
    </row>
    <row r="38" spans="1:14" ht="15.75" thickBot="1" x14ac:dyDescent="0.3">
      <c r="A38" s="52" t="s">
        <v>17</v>
      </c>
      <c r="B38" s="53"/>
      <c r="C38" s="50">
        <f>SUM(C36+C37)</f>
        <v>65840</v>
      </c>
      <c r="D38" s="48"/>
      <c r="E38" s="48"/>
      <c r="F38" s="48"/>
      <c r="G38" s="100"/>
      <c r="H38" s="101"/>
      <c r="I38" s="101"/>
      <c r="J38" s="101"/>
      <c r="K38" s="101"/>
      <c r="L38" s="101"/>
      <c r="M38" s="101"/>
      <c r="N38" s="102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sqref="A1:XFD1048576"/>
    </sheetView>
  </sheetViews>
  <sheetFormatPr baseColWidth="10" defaultRowHeight="15" x14ac:dyDescent="0.25"/>
  <cols>
    <col min="1" max="1" width="6.7109375" customWidth="1"/>
    <col min="2" max="2" width="23.7109375" customWidth="1"/>
    <col min="3" max="3" width="19.28515625" customWidth="1"/>
    <col min="8" max="8" width="9.85546875" customWidth="1"/>
    <col min="10" max="10" width="12.42578125" customWidth="1"/>
    <col min="13" max="13" width="10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27</v>
      </c>
      <c r="E3" s="11"/>
      <c r="F3" s="11"/>
      <c r="G3" s="12"/>
      <c r="H3" s="5"/>
      <c r="I3" s="1"/>
      <c r="J3" s="13"/>
      <c r="K3" s="14">
        <v>41260</v>
      </c>
      <c r="L3" s="15"/>
      <c r="M3" s="16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190</v>
      </c>
      <c r="B6" s="19" t="s">
        <v>261</v>
      </c>
      <c r="C6" s="19" t="s">
        <v>262</v>
      </c>
      <c r="D6" s="19">
        <v>41259</v>
      </c>
      <c r="E6" s="19">
        <v>41260</v>
      </c>
      <c r="F6" s="20">
        <v>43951</v>
      </c>
      <c r="G6" s="21">
        <v>26950</v>
      </c>
      <c r="H6" s="54"/>
      <c r="I6" s="22"/>
      <c r="J6" s="22"/>
      <c r="K6" s="22"/>
      <c r="L6" s="22"/>
      <c r="M6" s="22">
        <v>26950</v>
      </c>
      <c r="N6" s="23">
        <f>G6+I6</f>
        <v>26950</v>
      </c>
    </row>
    <row r="7" spans="1:14" x14ac:dyDescent="0.25">
      <c r="A7" s="18" t="s">
        <v>143</v>
      </c>
      <c r="B7" s="19" t="s">
        <v>264</v>
      </c>
      <c r="C7" s="19" t="s">
        <v>263</v>
      </c>
      <c r="D7" s="19">
        <v>41258</v>
      </c>
      <c r="E7" s="19">
        <v>41260</v>
      </c>
      <c r="F7" s="20">
        <v>43952</v>
      </c>
      <c r="G7" s="21">
        <v>56350</v>
      </c>
      <c r="H7" s="19"/>
      <c r="I7" s="22"/>
      <c r="J7" s="22"/>
      <c r="K7" s="22">
        <v>56350</v>
      </c>
      <c r="L7" s="22"/>
      <c r="M7" s="21"/>
      <c r="N7" s="23">
        <f t="shared" ref="N7:N31" si="0">G7+I7</f>
        <v>56350</v>
      </c>
    </row>
    <row r="8" spans="1:14" x14ac:dyDescent="0.25">
      <c r="A8" s="18" t="s">
        <v>28</v>
      </c>
      <c r="B8" s="19" t="s">
        <v>265</v>
      </c>
      <c r="C8" s="19" t="s">
        <v>77</v>
      </c>
      <c r="D8" s="19">
        <v>41259</v>
      </c>
      <c r="E8" s="19">
        <v>41260</v>
      </c>
      <c r="F8" s="20">
        <v>43953</v>
      </c>
      <c r="G8" s="21">
        <v>22236.02</v>
      </c>
      <c r="H8" s="20"/>
      <c r="I8" s="22"/>
      <c r="J8" s="22"/>
      <c r="K8" s="22">
        <v>22236.02</v>
      </c>
      <c r="L8" s="22"/>
      <c r="M8" s="21"/>
      <c r="N8" s="23">
        <f t="shared" si="0"/>
        <v>22236.02</v>
      </c>
    </row>
    <row r="9" spans="1:14" x14ac:dyDescent="0.25">
      <c r="A9" s="18" t="s">
        <v>228</v>
      </c>
      <c r="B9" s="24" t="s">
        <v>266</v>
      </c>
      <c r="C9" s="24" t="s">
        <v>30</v>
      </c>
      <c r="D9" s="19">
        <v>41260</v>
      </c>
      <c r="E9" s="19">
        <v>41263</v>
      </c>
      <c r="F9" s="20">
        <v>43954</v>
      </c>
      <c r="G9" s="21">
        <v>49500</v>
      </c>
      <c r="H9" s="20"/>
      <c r="I9" s="25"/>
      <c r="J9" s="21"/>
      <c r="K9" s="21">
        <v>24750</v>
      </c>
      <c r="L9" s="21"/>
      <c r="M9" s="21">
        <v>24750</v>
      </c>
      <c r="N9" s="23">
        <f t="shared" si="0"/>
        <v>49500</v>
      </c>
    </row>
    <row r="10" spans="1:14" x14ac:dyDescent="0.25">
      <c r="A10" s="18"/>
      <c r="B10" s="24" t="s">
        <v>27</v>
      </c>
      <c r="C10" s="24"/>
      <c r="D10" s="19"/>
      <c r="E10" s="19"/>
      <c r="F10" s="20">
        <v>43955</v>
      </c>
      <c r="G10" s="21"/>
      <c r="H10" s="20" t="s">
        <v>68</v>
      </c>
      <c r="I10" s="25">
        <v>3800</v>
      </c>
      <c r="J10" s="21">
        <v>3800</v>
      </c>
      <c r="K10" s="21"/>
      <c r="L10" s="21"/>
      <c r="M10" s="21"/>
      <c r="N10" s="23">
        <f t="shared" si="0"/>
        <v>3800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ht="12" customHeight="1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158836.02000000002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155036.02000000002</v>
      </c>
      <c r="H31" s="38"/>
      <c r="I31" s="39">
        <f>SUM(I6:I30)</f>
        <v>3800</v>
      </c>
      <c r="J31" s="39">
        <f>SUM(J6:J30)</f>
        <v>3800</v>
      </c>
      <c r="K31" s="39">
        <f>SUM(K6:K30)</f>
        <v>103336.02</v>
      </c>
      <c r="L31" s="39">
        <f>SUM(L6:L30)</f>
        <v>0</v>
      </c>
      <c r="M31" s="39">
        <f>SUM(M6:M30)</f>
        <v>51700</v>
      </c>
      <c r="N31" s="23">
        <f t="shared" si="0"/>
        <v>158836.02000000002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94"/>
      <c r="H33" s="95"/>
      <c r="I33" s="95"/>
      <c r="J33" s="95"/>
      <c r="K33" s="95"/>
      <c r="L33" s="95"/>
      <c r="M33" s="95"/>
      <c r="N33" s="96"/>
    </row>
    <row r="34" spans="1:14" x14ac:dyDescent="0.25">
      <c r="A34" s="17" t="s">
        <v>22</v>
      </c>
      <c r="B34" s="13"/>
      <c r="C34" s="47"/>
      <c r="D34" s="48"/>
      <c r="E34" s="103">
        <v>490</v>
      </c>
      <c r="F34" s="104"/>
      <c r="G34" s="97"/>
      <c r="H34" s="98"/>
      <c r="I34" s="98"/>
      <c r="J34" s="98"/>
      <c r="K34" s="98"/>
      <c r="L34" s="98"/>
      <c r="M34" s="98"/>
      <c r="N34" s="99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97"/>
      <c r="H35" s="98"/>
      <c r="I35" s="98"/>
      <c r="J35" s="98"/>
      <c r="K35" s="98"/>
      <c r="L35" s="98"/>
      <c r="M35" s="98"/>
      <c r="N35" s="99"/>
    </row>
    <row r="36" spans="1:14" x14ac:dyDescent="0.25">
      <c r="A36" s="1"/>
      <c r="B36" s="1"/>
      <c r="C36" s="50">
        <f>((C34+C35)*E34)</f>
        <v>0</v>
      </c>
      <c r="D36" s="48"/>
      <c r="E36" s="48"/>
      <c r="F36" s="48"/>
      <c r="G36" s="97"/>
      <c r="H36" s="98"/>
      <c r="I36" s="98"/>
      <c r="J36" s="98"/>
      <c r="K36" s="98"/>
      <c r="L36" s="98"/>
      <c r="M36" s="98"/>
      <c r="N36" s="99"/>
    </row>
    <row r="37" spans="1:14" x14ac:dyDescent="0.25">
      <c r="A37" s="17" t="s">
        <v>24</v>
      </c>
      <c r="B37" s="1"/>
      <c r="C37" s="51">
        <v>3800</v>
      </c>
      <c r="D37" s="48"/>
      <c r="E37" s="48"/>
      <c r="F37" s="48"/>
      <c r="G37" s="97"/>
      <c r="H37" s="98"/>
      <c r="I37" s="98"/>
      <c r="J37" s="98"/>
      <c r="K37" s="98"/>
      <c r="L37" s="98"/>
      <c r="M37" s="98"/>
      <c r="N37" s="99"/>
    </row>
    <row r="38" spans="1:14" ht="15.75" thickBot="1" x14ac:dyDescent="0.3">
      <c r="A38" s="52" t="s">
        <v>17</v>
      </c>
      <c r="B38" s="53"/>
      <c r="C38" s="50">
        <f>SUM(C36+C37)</f>
        <v>3800</v>
      </c>
      <c r="D38" s="48"/>
      <c r="E38" s="48"/>
      <c r="F38" s="48"/>
      <c r="G38" s="100"/>
      <c r="H38" s="101"/>
      <c r="I38" s="101"/>
      <c r="J38" s="101"/>
      <c r="K38" s="101"/>
      <c r="L38" s="101"/>
      <c r="M38" s="101"/>
      <c r="N38" s="102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4" workbookViewId="0">
      <selection sqref="A1:XFD1048576"/>
    </sheetView>
  </sheetViews>
  <sheetFormatPr baseColWidth="10" defaultRowHeight="15" x14ac:dyDescent="0.25"/>
  <cols>
    <col min="1" max="1" width="6.7109375" customWidth="1"/>
    <col min="2" max="2" width="23.7109375" customWidth="1"/>
    <col min="3" max="3" width="19.28515625" customWidth="1"/>
    <col min="8" max="8" width="9.85546875" customWidth="1"/>
    <col min="10" max="10" width="12.42578125" customWidth="1"/>
    <col min="13" max="13" width="10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27</v>
      </c>
      <c r="E3" s="11"/>
      <c r="F3" s="11"/>
      <c r="G3" s="12"/>
      <c r="H3" s="5"/>
      <c r="I3" s="1"/>
      <c r="J3" s="13"/>
      <c r="K3" s="14">
        <v>41259</v>
      </c>
      <c r="L3" s="15"/>
      <c r="M3" s="16"/>
      <c r="N3" s="17" t="s">
        <v>35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146</v>
      </c>
      <c r="B6" s="19" t="s">
        <v>256</v>
      </c>
      <c r="C6" s="19" t="s">
        <v>30</v>
      </c>
      <c r="D6" s="19">
        <v>41259</v>
      </c>
      <c r="E6" s="19">
        <v>41261</v>
      </c>
      <c r="F6" s="20">
        <v>43947</v>
      </c>
      <c r="G6" s="21">
        <v>119000</v>
      </c>
      <c r="H6" s="54"/>
      <c r="I6" s="22"/>
      <c r="J6" s="22">
        <v>69000</v>
      </c>
      <c r="K6" s="22"/>
      <c r="L6" s="22"/>
      <c r="M6" s="22">
        <v>50000</v>
      </c>
      <c r="N6" s="23">
        <f>G6+I6</f>
        <v>119000</v>
      </c>
    </row>
    <row r="7" spans="1:14" x14ac:dyDescent="0.25">
      <c r="A7" s="18" t="s">
        <v>257</v>
      </c>
      <c r="B7" s="19" t="s">
        <v>258</v>
      </c>
      <c r="C7" s="19" t="s">
        <v>30</v>
      </c>
      <c r="D7" s="19">
        <v>41259</v>
      </c>
      <c r="E7" s="19">
        <v>41260</v>
      </c>
      <c r="F7" s="20">
        <v>43948</v>
      </c>
      <c r="G7" s="21">
        <v>53900</v>
      </c>
      <c r="H7" s="19"/>
      <c r="I7" s="22"/>
      <c r="J7" s="22"/>
      <c r="K7" s="22">
        <v>53900</v>
      </c>
      <c r="L7" s="22"/>
      <c r="M7" s="21"/>
      <c r="N7" s="23">
        <f t="shared" ref="N7:N31" si="0">G7+I7</f>
        <v>53900</v>
      </c>
    </row>
    <row r="8" spans="1:14" x14ac:dyDescent="0.25">
      <c r="A8" s="18"/>
      <c r="B8" s="19" t="s">
        <v>27</v>
      </c>
      <c r="C8" s="19"/>
      <c r="D8" s="19"/>
      <c r="E8" s="19"/>
      <c r="F8" s="20">
        <v>43949</v>
      </c>
      <c r="G8" s="21"/>
      <c r="H8" s="20" t="s">
        <v>68</v>
      </c>
      <c r="I8" s="22">
        <v>3000</v>
      </c>
      <c r="J8" s="22">
        <v>3000</v>
      </c>
      <c r="K8" s="22"/>
      <c r="L8" s="22"/>
      <c r="M8" s="21"/>
      <c r="N8" s="23">
        <f t="shared" si="0"/>
        <v>3000</v>
      </c>
    </row>
    <row r="9" spans="1:14" x14ac:dyDescent="0.25">
      <c r="A9" s="18"/>
      <c r="B9" s="24" t="s">
        <v>259</v>
      </c>
      <c r="C9" s="24"/>
      <c r="D9" s="19"/>
      <c r="E9" s="19"/>
      <c r="F9" s="20">
        <v>43950</v>
      </c>
      <c r="G9" s="21"/>
      <c r="H9" s="20" t="s">
        <v>260</v>
      </c>
      <c r="I9" s="25">
        <v>83300</v>
      </c>
      <c r="J9" s="21"/>
      <c r="K9" s="21">
        <v>83300</v>
      </c>
      <c r="L9" s="21"/>
      <c r="M9" s="21"/>
      <c r="N9" s="23">
        <f t="shared" si="0"/>
        <v>83300</v>
      </c>
    </row>
    <row r="10" spans="1:14" x14ac:dyDescent="0.25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259200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172900</v>
      </c>
      <c r="H31" s="38"/>
      <c r="I31" s="39">
        <f>SUM(I6:I30)</f>
        <v>86300</v>
      </c>
      <c r="J31" s="39">
        <f>SUM(J6:J30)</f>
        <v>72000</v>
      </c>
      <c r="K31" s="39">
        <f>SUM(K6:K30)</f>
        <v>137200</v>
      </c>
      <c r="L31" s="39">
        <f>SUM(L6:L30)</f>
        <v>0</v>
      </c>
      <c r="M31" s="39">
        <f>SUM(M6:M30)</f>
        <v>50000</v>
      </c>
      <c r="N31" s="23">
        <f t="shared" si="0"/>
        <v>259200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94"/>
      <c r="H33" s="95"/>
      <c r="I33" s="95"/>
      <c r="J33" s="95"/>
      <c r="K33" s="95"/>
      <c r="L33" s="95"/>
      <c r="M33" s="95"/>
      <c r="N33" s="96"/>
    </row>
    <row r="34" spans="1:14" x14ac:dyDescent="0.25">
      <c r="A34" s="17" t="s">
        <v>22</v>
      </c>
      <c r="B34" s="13"/>
      <c r="C34" s="47"/>
      <c r="D34" s="48"/>
      <c r="E34" s="103">
        <v>490</v>
      </c>
      <c r="F34" s="104"/>
      <c r="G34" s="97"/>
      <c r="H34" s="98"/>
      <c r="I34" s="98"/>
      <c r="J34" s="98"/>
      <c r="K34" s="98"/>
      <c r="L34" s="98"/>
      <c r="M34" s="98"/>
      <c r="N34" s="99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97"/>
      <c r="H35" s="98"/>
      <c r="I35" s="98"/>
      <c r="J35" s="98"/>
      <c r="K35" s="98"/>
      <c r="L35" s="98"/>
      <c r="M35" s="98"/>
      <c r="N35" s="99"/>
    </row>
    <row r="36" spans="1:14" x14ac:dyDescent="0.25">
      <c r="A36" s="1"/>
      <c r="B36" s="1"/>
      <c r="C36" s="50">
        <f>((C34+C35)*E34)</f>
        <v>0</v>
      </c>
      <c r="D36" s="48"/>
      <c r="E36" s="48"/>
      <c r="F36" s="48"/>
      <c r="G36" s="97"/>
      <c r="H36" s="98"/>
      <c r="I36" s="98"/>
      <c r="J36" s="98"/>
      <c r="K36" s="98"/>
      <c r="L36" s="98"/>
      <c r="M36" s="98"/>
      <c r="N36" s="99"/>
    </row>
    <row r="37" spans="1:14" x14ac:dyDescent="0.25">
      <c r="A37" s="17" t="s">
        <v>24</v>
      </c>
      <c r="B37" s="1"/>
      <c r="C37" s="51">
        <v>72000</v>
      </c>
      <c r="D37" s="48"/>
      <c r="E37" s="48"/>
      <c r="F37" s="48"/>
      <c r="G37" s="97"/>
      <c r="H37" s="98"/>
      <c r="I37" s="98"/>
      <c r="J37" s="98"/>
      <c r="K37" s="98"/>
      <c r="L37" s="98"/>
      <c r="M37" s="98"/>
      <c r="N37" s="99"/>
    </row>
    <row r="38" spans="1:14" ht="15.75" thickBot="1" x14ac:dyDescent="0.3">
      <c r="A38" s="52" t="s">
        <v>17</v>
      </c>
      <c r="B38" s="53"/>
      <c r="C38" s="50">
        <f>SUM(C36+C37)</f>
        <v>72000</v>
      </c>
      <c r="D38" s="48"/>
      <c r="E38" s="48"/>
      <c r="F38" s="48"/>
      <c r="G38" s="100"/>
      <c r="H38" s="101"/>
      <c r="I38" s="101"/>
      <c r="J38" s="101"/>
      <c r="K38" s="101"/>
      <c r="L38" s="101"/>
      <c r="M38" s="101"/>
      <c r="N38" s="102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28" workbookViewId="0">
      <selection sqref="A1:N38"/>
    </sheetView>
  </sheetViews>
  <sheetFormatPr baseColWidth="10" defaultRowHeight="15" x14ac:dyDescent="0.25"/>
  <cols>
    <col min="1" max="1" width="6.7109375" customWidth="1"/>
    <col min="2" max="2" width="23.7109375" customWidth="1"/>
    <col min="3" max="3" width="19.28515625" customWidth="1"/>
    <col min="4" max="5" width="10" customWidth="1"/>
    <col min="8" max="8" width="13.140625" customWidth="1"/>
    <col min="10" max="10" width="12.42578125" customWidth="1"/>
    <col min="12" max="12" width="9.85546875" customWidth="1"/>
    <col min="13" max="13" width="10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110</v>
      </c>
      <c r="E3" s="11"/>
      <c r="F3" s="11"/>
      <c r="G3" s="12"/>
      <c r="H3" s="5"/>
      <c r="I3" s="1"/>
      <c r="J3" s="13"/>
      <c r="K3" s="14">
        <v>41273</v>
      </c>
      <c r="L3" s="15"/>
      <c r="M3" s="16"/>
      <c r="N3" s="17" t="s">
        <v>35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406</v>
      </c>
      <c r="C6" s="19" t="s">
        <v>112</v>
      </c>
      <c r="D6" s="19">
        <v>41273</v>
      </c>
      <c r="E6" s="19">
        <v>41275</v>
      </c>
      <c r="F6" s="20">
        <v>44107</v>
      </c>
      <c r="G6" s="21">
        <v>69580</v>
      </c>
      <c r="H6" s="54"/>
      <c r="I6" s="22"/>
      <c r="J6" s="22"/>
      <c r="K6" s="22">
        <v>34790</v>
      </c>
      <c r="L6" s="22"/>
      <c r="M6" s="22">
        <v>34790</v>
      </c>
      <c r="N6" s="23">
        <f>G6+I6</f>
        <v>69580</v>
      </c>
    </row>
    <row r="7" spans="1:14" x14ac:dyDescent="0.25">
      <c r="A7" s="18"/>
      <c r="B7" s="19" t="s">
        <v>407</v>
      </c>
      <c r="C7" s="19" t="s">
        <v>408</v>
      </c>
      <c r="D7" s="19"/>
      <c r="E7" s="19"/>
      <c r="F7" s="20">
        <v>44108</v>
      </c>
      <c r="G7" s="21">
        <v>178360</v>
      </c>
      <c r="H7" s="19"/>
      <c r="I7" s="22"/>
      <c r="J7" s="22"/>
      <c r="K7" s="22">
        <v>178360</v>
      </c>
      <c r="L7" s="22"/>
      <c r="M7" s="21"/>
      <c r="N7" s="23">
        <f t="shared" ref="N7:N31" si="0">G7+I7</f>
        <v>178360</v>
      </c>
    </row>
    <row r="8" spans="1:14" x14ac:dyDescent="0.25">
      <c r="A8" s="18"/>
      <c r="B8" s="19" t="s">
        <v>409</v>
      </c>
      <c r="C8" s="19"/>
      <c r="D8" s="19"/>
      <c r="E8" s="19"/>
      <c r="F8" s="20">
        <v>44109</v>
      </c>
      <c r="G8" s="21"/>
      <c r="H8" s="20" t="s">
        <v>410</v>
      </c>
      <c r="I8" s="22">
        <v>67620</v>
      </c>
      <c r="J8" s="22"/>
      <c r="K8" s="22">
        <v>67620</v>
      </c>
      <c r="L8" s="22"/>
      <c r="M8" s="21"/>
      <c r="N8" s="23">
        <f t="shared" si="0"/>
        <v>67620</v>
      </c>
    </row>
    <row r="9" spans="1:14" x14ac:dyDescent="0.25">
      <c r="A9" s="18"/>
      <c r="B9" s="24" t="s">
        <v>411</v>
      </c>
      <c r="C9" s="24" t="s">
        <v>408</v>
      </c>
      <c r="D9" s="19">
        <v>41273</v>
      </c>
      <c r="E9" s="19">
        <v>41277</v>
      </c>
      <c r="F9" s="20">
        <v>44110</v>
      </c>
      <c r="G9" s="21">
        <v>125440</v>
      </c>
      <c r="H9" s="20"/>
      <c r="I9" s="25"/>
      <c r="J9" s="21"/>
      <c r="K9" s="21">
        <v>125440</v>
      </c>
      <c r="L9" s="21"/>
      <c r="M9" s="21"/>
      <c r="N9" s="23">
        <f t="shared" si="0"/>
        <v>125440</v>
      </c>
    </row>
    <row r="10" spans="1:14" x14ac:dyDescent="0.25">
      <c r="A10" s="18"/>
      <c r="B10" s="24" t="s">
        <v>412</v>
      </c>
      <c r="C10" s="24" t="s">
        <v>408</v>
      </c>
      <c r="D10" s="19">
        <v>41273</v>
      </c>
      <c r="E10" s="19">
        <v>41277</v>
      </c>
      <c r="F10" s="20">
        <v>44111</v>
      </c>
      <c r="G10" s="21">
        <v>125440</v>
      </c>
      <c r="H10" s="20"/>
      <c r="I10" s="25"/>
      <c r="J10" s="21"/>
      <c r="K10" s="21">
        <v>125440</v>
      </c>
      <c r="L10" s="21"/>
      <c r="M10" s="21"/>
      <c r="N10" s="23">
        <f t="shared" si="0"/>
        <v>125440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4"/>
      <c r="C13" s="24"/>
      <c r="D13" s="19"/>
      <c r="E13" s="19"/>
      <c r="F13" s="20"/>
      <c r="G13" s="21"/>
      <c r="H13" s="21"/>
      <c r="I13" s="25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ht="14.25" customHeight="1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566440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498820</v>
      </c>
      <c r="H31" s="38"/>
      <c r="I31" s="39">
        <f>SUM(I6:I30)</f>
        <v>67620</v>
      </c>
      <c r="J31" s="39">
        <f>SUM(J6:J30)</f>
        <v>0</v>
      </c>
      <c r="K31" s="39">
        <f>SUM(K6:K30)</f>
        <v>531650</v>
      </c>
      <c r="L31" s="39">
        <f>SUM(L6:L30)</f>
        <v>0</v>
      </c>
      <c r="M31" s="39">
        <f>SUM(M6:M30)</f>
        <v>34790</v>
      </c>
      <c r="N31" s="23">
        <f t="shared" si="0"/>
        <v>566440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78"/>
      <c r="G33" s="83"/>
      <c r="H33" s="84"/>
      <c r="I33" s="84"/>
      <c r="J33" s="84"/>
      <c r="K33" s="84"/>
      <c r="L33" s="84"/>
      <c r="M33" s="84"/>
      <c r="N33" s="85"/>
    </row>
    <row r="34" spans="1:14" x14ac:dyDescent="0.25">
      <c r="A34" s="17" t="s">
        <v>22</v>
      </c>
      <c r="B34" s="13"/>
      <c r="C34" s="55"/>
      <c r="D34" s="1"/>
      <c r="E34" s="92">
        <v>490</v>
      </c>
      <c r="F34" s="93"/>
      <c r="G34" s="86"/>
      <c r="H34" s="87"/>
      <c r="I34" s="87"/>
      <c r="J34" s="87"/>
      <c r="K34" s="87"/>
      <c r="L34" s="87"/>
      <c r="M34" s="87"/>
      <c r="N34" s="88"/>
    </row>
    <row r="35" spans="1:14" x14ac:dyDescent="0.25">
      <c r="A35" s="17" t="s">
        <v>23</v>
      </c>
      <c r="B35" s="1"/>
      <c r="C35" s="56">
        <v>0</v>
      </c>
      <c r="D35" s="1"/>
      <c r="E35" s="1"/>
      <c r="F35" s="1"/>
      <c r="G35" s="86"/>
      <c r="H35" s="87"/>
      <c r="I35" s="87"/>
      <c r="J35" s="87"/>
      <c r="K35" s="87"/>
      <c r="L35" s="87"/>
      <c r="M35" s="87"/>
      <c r="N35" s="88"/>
    </row>
    <row r="36" spans="1:14" x14ac:dyDescent="0.25">
      <c r="A36" s="1"/>
      <c r="B36" s="1"/>
      <c r="C36" s="21">
        <f>((C34+C35)*E34)</f>
        <v>0</v>
      </c>
      <c r="D36" s="1"/>
      <c r="E36" s="1"/>
      <c r="F36" s="1"/>
      <c r="G36" s="86"/>
      <c r="H36" s="87"/>
      <c r="I36" s="87"/>
      <c r="J36" s="87"/>
      <c r="K36" s="87"/>
      <c r="L36" s="87"/>
      <c r="M36" s="87"/>
      <c r="N36" s="88"/>
    </row>
    <row r="37" spans="1:14" x14ac:dyDescent="0.25">
      <c r="A37" s="17" t="s">
        <v>24</v>
      </c>
      <c r="B37" s="1"/>
      <c r="C37" s="39">
        <v>0</v>
      </c>
      <c r="D37" s="1"/>
      <c r="E37" s="1"/>
      <c r="F37" s="1"/>
      <c r="G37" s="86"/>
      <c r="H37" s="87"/>
      <c r="I37" s="87"/>
      <c r="J37" s="87"/>
      <c r="K37" s="87"/>
      <c r="L37" s="87"/>
      <c r="M37" s="87"/>
      <c r="N37" s="88"/>
    </row>
    <row r="38" spans="1:14" ht="15.75" thickBot="1" x14ac:dyDescent="0.3">
      <c r="A38" s="52" t="s">
        <v>17</v>
      </c>
      <c r="B38" s="53"/>
      <c r="C38" s="21">
        <f>SUM(C36+C37)</f>
        <v>0</v>
      </c>
      <c r="D38" s="1"/>
      <c r="E38" s="1"/>
      <c r="F38" s="1"/>
      <c r="G38" s="89"/>
      <c r="H38" s="90"/>
      <c r="I38" s="90"/>
      <c r="J38" s="90"/>
      <c r="K38" s="90"/>
      <c r="L38" s="90"/>
      <c r="M38" s="90"/>
      <c r="N38" s="91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60" orientation="landscape" horizontalDpi="200" verticalDpi="2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/>
  </sheetViews>
  <sheetFormatPr baseColWidth="10" defaultRowHeight="15" x14ac:dyDescent="0.25"/>
  <cols>
    <col min="1" max="1" width="6.7109375" customWidth="1"/>
    <col min="2" max="2" width="23.7109375" customWidth="1"/>
    <col min="3" max="3" width="19.28515625" customWidth="1"/>
    <col min="8" max="8" width="9.85546875" customWidth="1"/>
    <col min="10" max="10" width="12.42578125" customWidth="1"/>
    <col min="13" max="13" width="10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51</v>
      </c>
      <c r="E3" s="11"/>
      <c r="F3" s="11"/>
      <c r="G3" s="12"/>
      <c r="H3" s="5"/>
      <c r="I3" s="1"/>
      <c r="J3" s="13"/>
      <c r="K3" s="14">
        <v>41259</v>
      </c>
      <c r="L3" s="15"/>
      <c r="M3" s="16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252</v>
      </c>
      <c r="C6" s="19" t="s">
        <v>30</v>
      </c>
      <c r="D6" s="19">
        <v>41258</v>
      </c>
      <c r="E6" s="19">
        <v>41259</v>
      </c>
      <c r="F6" s="20">
        <v>43944</v>
      </c>
      <c r="G6" s="21">
        <v>16500</v>
      </c>
      <c r="H6" s="54"/>
      <c r="I6" s="22"/>
      <c r="J6" s="22">
        <v>16500</v>
      </c>
      <c r="K6" s="22"/>
      <c r="L6" s="22"/>
      <c r="M6" s="22"/>
      <c r="N6" s="23">
        <f>G6+I6</f>
        <v>16500</v>
      </c>
    </row>
    <row r="7" spans="1:14" x14ac:dyDescent="0.25">
      <c r="A7" s="18"/>
      <c r="B7" s="19" t="s">
        <v>253</v>
      </c>
      <c r="C7" s="19" t="s">
        <v>30</v>
      </c>
      <c r="D7" s="19"/>
      <c r="E7" s="19"/>
      <c r="F7" s="20">
        <v>43945</v>
      </c>
      <c r="G7" s="21"/>
      <c r="H7" s="19" t="s">
        <v>254</v>
      </c>
      <c r="I7" s="22">
        <v>40670</v>
      </c>
      <c r="J7" s="22"/>
      <c r="K7" s="22">
        <v>40670</v>
      </c>
      <c r="L7" s="22"/>
      <c r="M7" s="21"/>
      <c r="N7" s="23">
        <f t="shared" ref="N7:N31" si="0">G7+I7</f>
        <v>40670</v>
      </c>
    </row>
    <row r="8" spans="1:14" x14ac:dyDescent="0.25">
      <c r="A8" s="18"/>
      <c r="B8" s="19" t="s">
        <v>255</v>
      </c>
      <c r="C8" s="19" t="s">
        <v>30</v>
      </c>
      <c r="D8" s="19">
        <v>41259</v>
      </c>
      <c r="E8" s="19">
        <v>41260</v>
      </c>
      <c r="F8" s="20">
        <v>43946</v>
      </c>
      <c r="G8" s="21">
        <v>16170</v>
      </c>
      <c r="H8" s="20"/>
      <c r="I8" s="22"/>
      <c r="J8" s="22"/>
      <c r="K8" s="22">
        <v>16170</v>
      </c>
      <c r="L8" s="22"/>
      <c r="M8" s="21"/>
      <c r="N8" s="23">
        <f t="shared" si="0"/>
        <v>16170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 x14ac:dyDescent="0.25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73340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32670</v>
      </c>
      <c r="H31" s="38"/>
      <c r="I31" s="39">
        <f>SUM(I6:I30)</f>
        <v>40670</v>
      </c>
      <c r="J31" s="39">
        <f>SUM(J6:J30)</f>
        <v>16500</v>
      </c>
      <c r="K31" s="39">
        <f>SUM(K6:K30)</f>
        <v>56840</v>
      </c>
      <c r="L31" s="39">
        <f>SUM(L6:L30)</f>
        <v>0</v>
      </c>
      <c r="M31" s="39">
        <f>SUM(M6:M30)</f>
        <v>0</v>
      </c>
      <c r="N31" s="23">
        <f t="shared" si="0"/>
        <v>73340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94"/>
      <c r="H33" s="95"/>
      <c r="I33" s="95"/>
      <c r="J33" s="95"/>
      <c r="K33" s="95"/>
      <c r="L33" s="95"/>
      <c r="M33" s="95"/>
      <c r="N33" s="96"/>
    </row>
    <row r="34" spans="1:14" x14ac:dyDescent="0.25">
      <c r="A34" s="17" t="s">
        <v>22</v>
      </c>
      <c r="B34" s="13"/>
      <c r="C34" s="47"/>
      <c r="D34" s="48"/>
      <c r="E34" s="103">
        <v>490</v>
      </c>
      <c r="F34" s="104"/>
      <c r="G34" s="97"/>
      <c r="H34" s="98"/>
      <c r="I34" s="98"/>
      <c r="J34" s="98"/>
      <c r="K34" s="98"/>
      <c r="L34" s="98"/>
      <c r="M34" s="98"/>
      <c r="N34" s="99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97"/>
      <c r="H35" s="98"/>
      <c r="I35" s="98"/>
      <c r="J35" s="98"/>
      <c r="K35" s="98"/>
      <c r="L35" s="98"/>
      <c r="M35" s="98"/>
      <c r="N35" s="99"/>
    </row>
    <row r="36" spans="1:14" x14ac:dyDescent="0.25">
      <c r="A36" s="1"/>
      <c r="B36" s="1"/>
      <c r="C36" s="50">
        <f>((C34+C35)*E34)</f>
        <v>0</v>
      </c>
      <c r="D36" s="48"/>
      <c r="E36" s="48"/>
      <c r="F36" s="48"/>
      <c r="G36" s="97"/>
      <c r="H36" s="98"/>
      <c r="I36" s="98"/>
      <c r="J36" s="98"/>
      <c r="K36" s="98"/>
      <c r="L36" s="98"/>
      <c r="M36" s="98"/>
      <c r="N36" s="99"/>
    </row>
    <row r="37" spans="1:14" x14ac:dyDescent="0.25">
      <c r="A37" s="17" t="s">
        <v>24</v>
      </c>
      <c r="B37" s="1"/>
      <c r="C37" s="51">
        <v>16500</v>
      </c>
      <c r="D37" s="48"/>
      <c r="E37" s="48"/>
      <c r="F37" s="48"/>
      <c r="G37" s="97"/>
      <c r="H37" s="98"/>
      <c r="I37" s="98"/>
      <c r="J37" s="98"/>
      <c r="K37" s="98"/>
      <c r="L37" s="98"/>
      <c r="M37" s="98"/>
      <c r="N37" s="99"/>
    </row>
    <row r="38" spans="1:14" ht="15.75" thickBot="1" x14ac:dyDescent="0.3">
      <c r="A38" s="52" t="s">
        <v>17</v>
      </c>
      <c r="B38" s="53"/>
      <c r="C38" s="50">
        <f>SUM(C36+C37)</f>
        <v>16500</v>
      </c>
      <c r="D38" s="48"/>
      <c r="E38" s="48"/>
      <c r="F38" s="48"/>
      <c r="G38" s="100"/>
      <c r="H38" s="101"/>
      <c r="I38" s="101"/>
      <c r="J38" s="101"/>
      <c r="K38" s="101"/>
      <c r="L38" s="101"/>
      <c r="M38" s="101"/>
      <c r="N38" s="102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/>
  </sheetViews>
  <sheetFormatPr baseColWidth="10" defaultRowHeight="15" x14ac:dyDescent="0.25"/>
  <cols>
    <col min="1" max="1" width="6.7109375" customWidth="1"/>
    <col min="2" max="2" width="23.7109375" customWidth="1"/>
    <col min="3" max="3" width="19.28515625" customWidth="1"/>
    <col min="8" max="8" width="9.85546875" customWidth="1"/>
    <col min="10" max="10" width="12.42578125" customWidth="1"/>
    <col min="13" max="13" width="10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27</v>
      </c>
      <c r="E3" s="11"/>
      <c r="F3" s="11"/>
      <c r="G3" s="12"/>
      <c r="H3" s="5"/>
      <c r="I3" s="1"/>
      <c r="J3" s="13"/>
      <c r="K3" s="14">
        <v>41258</v>
      </c>
      <c r="L3" s="15"/>
      <c r="M3" s="16"/>
      <c r="N3" s="17" t="s">
        <v>35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250</v>
      </c>
      <c r="C6" s="19" t="s">
        <v>30</v>
      </c>
      <c r="D6" s="19">
        <v>41258</v>
      </c>
      <c r="E6" s="19">
        <v>41259</v>
      </c>
      <c r="F6" s="20">
        <v>43941</v>
      </c>
      <c r="G6" s="21">
        <v>16500</v>
      </c>
      <c r="H6" s="54"/>
      <c r="I6" s="22"/>
      <c r="J6" s="22">
        <v>1500</v>
      </c>
      <c r="K6" s="22"/>
      <c r="L6" s="22"/>
      <c r="M6" s="22">
        <v>15000</v>
      </c>
      <c r="N6" s="23">
        <f>G6+I6</f>
        <v>16500</v>
      </c>
    </row>
    <row r="7" spans="1:14" x14ac:dyDescent="0.25">
      <c r="A7" s="18"/>
      <c r="B7" s="19" t="s">
        <v>248</v>
      </c>
      <c r="C7" s="19"/>
      <c r="D7" s="19"/>
      <c r="E7" s="19"/>
      <c r="F7" s="20">
        <v>43942</v>
      </c>
      <c r="G7" s="21"/>
      <c r="H7" s="19" t="s">
        <v>249</v>
      </c>
      <c r="I7" s="22">
        <v>166600</v>
      </c>
      <c r="J7" s="22"/>
      <c r="K7" s="22">
        <v>166600</v>
      </c>
      <c r="L7" s="22"/>
      <c r="M7" s="21"/>
      <c r="N7" s="23">
        <f t="shared" ref="N7:N31" si="0">G7+I7</f>
        <v>166600</v>
      </c>
    </row>
    <row r="8" spans="1:14" x14ac:dyDescent="0.25">
      <c r="A8" s="18"/>
      <c r="B8" s="19" t="s">
        <v>251</v>
      </c>
      <c r="C8" s="19" t="s">
        <v>30</v>
      </c>
      <c r="D8" s="19">
        <v>41258</v>
      </c>
      <c r="E8" s="19">
        <v>41259</v>
      </c>
      <c r="F8" s="20">
        <v>43943</v>
      </c>
      <c r="G8" s="21">
        <v>29500</v>
      </c>
      <c r="H8" s="20"/>
      <c r="I8" s="22"/>
      <c r="J8" s="22"/>
      <c r="K8" s="22">
        <v>14750</v>
      </c>
      <c r="L8" s="22"/>
      <c r="M8" s="21">
        <v>14750</v>
      </c>
      <c r="N8" s="23">
        <f t="shared" si="0"/>
        <v>29500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 x14ac:dyDescent="0.25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212600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46000</v>
      </c>
      <c r="H31" s="38"/>
      <c r="I31" s="39">
        <f>SUM(I6:I30)</f>
        <v>166600</v>
      </c>
      <c r="J31" s="39">
        <f>SUM(J6:J30)</f>
        <v>1500</v>
      </c>
      <c r="K31" s="39">
        <f>SUM(K6:K30)</f>
        <v>181350</v>
      </c>
      <c r="L31" s="39">
        <f>SUM(L6:L30)</f>
        <v>0</v>
      </c>
      <c r="M31" s="39">
        <f>SUM(M6:M30)</f>
        <v>29750</v>
      </c>
      <c r="N31" s="23">
        <f t="shared" si="0"/>
        <v>212600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94"/>
      <c r="H33" s="95"/>
      <c r="I33" s="95"/>
      <c r="J33" s="95"/>
      <c r="K33" s="95"/>
      <c r="L33" s="95"/>
      <c r="M33" s="95"/>
      <c r="N33" s="96"/>
    </row>
    <row r="34" spans="1:14" x14ac:dyDescent="0.25">
      <c r="A34" s="17" t="s">
        <v>22</v>
      </c>
      <c r="B34" s="13"/>
      <c r="C34" s="47"/>
      <c r="D34" s="48"/>
      <c r="E34" s="103">
        <v>490</v>
      </c>
      <c r="F34" s="104"/>
      <c r="G34" s="97"/>
      <c r="H34" s="98"/>
      <c r="I34" s="98"/>
      <c r="J34" s="98"/>
      <c r="K34" s="98"/>
      <c r="L34" s="98"/>
      <c r="M34" s="98"/>
      <c r="N34" s="99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97"/>
      <c r="H35" s="98"/>
      <c r="I35" s="98"/>
      <c r="J35" s="98"/>
      <c r="K35" s="98"/>
      <c r="L35" s="98"/>
      <c r="M35" s="98"/>
      <c r="N35" s="99"/>
    </row>
    <row r="36" spans="1:14" x14ac:dyDescent="0.25">
      <c r="A36" s="1"/>
      <c r="B36" s="1"/>
      <c r="C36" s="50">
        <f>((C34+C35)*E34)</f>
        <v>0</v>
      </c>
      <c r="D36" s="48"/>
      <c r="E36" s="48"/>
      <c r="F36" s="48"/>
      <c r="G36" s="97"/>
      <c r="H36" s="98"/>
      <c r="I36" s="98"/>
      <c r="J36" s="98"/>
      <c r="K36" s="98"/>
      <c r="L36" s="98"/>
      <c r="M36" s="98"/>
      <c r="N36" s="99"/>
    </row>
    <row r="37" spans="1:14" x14ac:dyDescent="0.25">
      <c r="A37" s="17" t="s">
        <v>24</v>
      </c>
      <c r="B37" s="1"/>
      <c r="C37" s="51">
        <v>1500</v>
      </c>
      <c r="D37" s="48"/>
      <c r="E37" s="48"/>
      <c r="F37" s="48"/>
      <c r="G37" s="97"/>
      <c r="H37" s="98"/>
      <c r="I37" s="98"/>
      <c r="J37" s="98"/>
      <c r="K37" s="98"/>
      <c r="L37" s="98"/>
      <c r="M37" s="98"/>
      <c r="N37" s="99"/>
    </row>
    <row r="38" spans="1:14" ht="15.75" thickBot="1" x14ac:dyDescent="0.3">
      <c r="A38" s="52" t="s">
        <v>17</v>
      </c>
      <c r="B38" s="53"/>
      <c r="C38" s="50">
        <f>SUM(C36+C37)</f>
        <v>1500</v>
      </c>
      <c r="D38" s="48"/>
      <c r="E38" s="48"/>
      <c r="F38" s="48"/>
      <c r="G38" s="100"/>
      <c r="H38" s="101"/>
      <c r="I38" s="101"/>
      <c r="J38" s="101"/>
      <c r="K38" s="101"/>
      <c r="L38" s="101"/>
      <c r="M38" s="101"/>
      <c r="N38" s="102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C35" sqref="C35"/>
    </sheetView>
  </sheetViews>
  <sheetFormatPr baseColWidth="10" defaultRowHeight="15" x14ac:dyDescent="0.25"/>
  <cols>
    <col min="1" max="1" width="6.7109375" customWidth="1"/>
    <col min="2" max="2" width="23.7109375" customWidth="1"/>
    <col min="3" max="3" width="19.28515625" customWidth="1"/>
    <col min="8" max="8" width="9.85546875" customWidth="1"/>
    <col min="10" max="10" width="12.42578125" customWidth="1"/>
    <col min="13" max="13" width="10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36</v>
      </c>
      <c r="E3" s="11"/>
      <c r="F3" s="11"/>
      <c r="G3" s="12"/>
      <c r="H3" s="5"/>
      <c r="I3" s="1"/>
      <c r="J3" s="13"/>
      <c r="K3" s="14">
        <v>41258</v>
      </c>
      <c r="L3" s="15"/>
      <c r="M3" s="16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85</v>
      </c>
      <c r="B6" s="19" t="s">
        <v>239</v>
      </c>
      <c r="C6" s="19" t="s">
        <v>30</v>
      </c>
      <c r="D6" s="19">
        <v>41257</v>
      </c>
      <c r="E6" s="19">
        <v>41258</v>
      </c>
      <c r="F6" s="20">
        <v>43935</v>
      </c>
      <c r="G6" s="21">
        <v>17000</v>
      </c>
      <c r="H6" s="54"/>
      <c r="I6" s="22"/>
      <c r="J6" s="22"/>
      <c r="K6" s="22">
        <v>7580</v>
      </c>
      <c r="L6" s="22"/>
      <c r="M6" s="22">
        <v>9420</v>
      </c>
      <c r="N6" s="23">
        <f>G6+I6</f>
        <v>17000</v>
      </c>
    </row>
    <row r="7" spans="1:14" x14ac:dyDescent="0.25">
      <c r="A7" s="18"/>
      <c r="B7" s="19" t="s">
        <v>241</v>
      </c>
      <c r="C7" s="19" t="s">
        <v>240</v>
      </c>
      <c r="D7" s="19">
        <v>41242</v>
      </c>
      <c r="E7" s="19">
        <v>41243</v>
      </c>
      <c r="F7" s="105">
        <v>43936</v>
      </c>
      <c r="G7" s="107">
        <v>60760</v>
      </c>
      <c r="H7" s="19"/>
      <c r="I7" s="22"/>
      <c r="J7" s="22"/>
      <c r="K7" s="22"/>
      <c r="L7" s="22"/>
      <c r="M7" s="109">
        <v>60760</v>
      </c>
      <c r="N7" s="23">
        <f t="shared" ref="N7:N31" si="0">G7+I7</f>
        <v>60760</v>
      </c>
    </row>
    <row r="8" spans="1:14" x14ac:dyDescent="0.25">
      <c r="A8" s="18"/>
      <c r="B8" s="19" t="s">
        <v>242</v>
      </c>
      <c r="C8" s="19" t="s">
        <v>240</v>
      </c>
      <c r="D8" s="19">
        <v>41260</v>
      </c>
      <c r="E8" s="19">
        <v>41261</v>
      </c>
      <c r="F8" s="106"/>
      <c r="G8" s="108"/>
      <c r="H8" s="20"/>
      <c r="I8" s="22"/>
      <c r="J8" s="22"/>
      <c r="K8" s="22"/>
      <c r="L8" s="22"/>
      <c r="M8" s="110"/>
      <c r="N8" s="23">
        <f t="shared" si="0"/>
        <v>0</v>
      </c>
    </row>
    <row r="9" spans="1:14" x14ac:dyDescent="0.25">
      <c r="A9" s="18" t="s">
        <v>108</v>
      </c>
      <c r="B9" s="24" t="s">
        <v>243</v>
      </c>
      <c r="C9" s="24" t="s">
        <v>77</v>
      </c>
      <c r="D9" s="19">
        <v>41257</v>
      </c>
      <c r="E9" s="19">
        <v>41258</v>
      </c>
      <c r="F9" s="20">
        <v>43937</v>
      </c>
      <c r="G9" s="21">
        <v>22236.2</v>
      </c>
      <c r="H9" s="20"/>
      <c r="I9" s="25"/>
      <c r="J9" s="21"/>
      <c r="K9" s="21">
        <v>22236.2</v>
      </c>
      <c r="L9" s="21"/>
      <c r="M9" s="21"/>
      <c r="N9" s="23">
        <f t="shared" si="0"/>
        <v>22236.2</v>
      </c>
    </row>
    <row r="10" spans="1:14" x14ac:dyDescent="0.25">
      <c r="A10" s="18" t="s">
        <v>245</v>
      </c>
      <c r="B10" s="24" t="s">
        <v>246</v>
      </c>
      <c r="C10" s="24" t="s">
        <v>30</v>
      </c>
      <c r="D10" s="19">
        <v>41258</v>
      </c>
      <c r="E10" s="19">
        <v>41259</v>
      </c>
      <c r="F10" s="20">
        <v>43939</v>
      </c>
      <c r="G10" s="21">
        <v>34000</v>
      </c>
      <c r="H10" s="20"/>
      <c r="I10" s="25"/>
      <c r="J10" s="21"/>
      <c r="K10" s="21">
        <v>17000</v>
      </c>
      <c r="L10" s="21"/>
      <c r="M10" s="21">
        <v>17000</v>
      </c>
      <c r="N10" s="23">
        <f t="shared" si="0"/>
        <v>34000</v>
      </c>
    </row>
    <row r="11" spans="1:14" x14ac:dyDescent="0.25">
      <c r="A11" s="18"/>
      <c r="B11" s="24" t="s">
        <v>247</v>
      </c>
      <c r="C11" s="24" t="s">
        <v>30</v>
      </c>
      <c r="D11" s="19">
        <v>41258</v>
      </c>
      <c r="E11" s="19">
        <v>41259</v>
      </c>
      <c r="F11" s="20">
        <v>43940</v>
      </c>
      <c r="G11" s="21">
        <v>24500</v>
      </c>
      <c r="H11" s="20"/>
      <c r="I11" s="25"/>
      <c r="J11" s="21"/>
      <c r="K11" s="21"/>
      <c r="L11" s="21"/>
      <c r="M11" s="21">
        <v>24500</v>
      </c>
      <c r="N11" s="23">
        <f t="shared" si="0"/>
        <v>24500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158496.20000000001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158496.20000000001</v>
      </c>
      <c r="H31" s="38"/>
      <c r="I31" s="39">
        <f>SUM(I6:I30)</f>
        <v>0</v>
      </c>
      <c r="J31" s="39">
        <f>SUM(J6:J30)</f>
        <v>0</v>
      </c>
      <c r="K31" s="39">
        <f>SUM(K6:K30)</f>
        <v>46816.2</v>
      </c>
      <c r="L31" s="39">
        <f>SUM(L6:L30)</f>
        <v>0</v>
      </c>
      <c r="M31" s="39">
        <f>SUM(M6:M30)</f>
        <v>111680</v>
      </c>
      <c r="N31" s="23">
        <f t="shared" si="0"/>
        <v>158496.20000000001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94" t="s">
        <v>244</v>
      </c>
      <c r="H33" s="95"/>
      <c r="I33" s="95"/>
      <c r="J33" s="95"/>
      <c r="K33" s="95"/>
      <c r="L33" s="95"/>
      <c r="M33" s="95"/>
      <c r="N33" s="96"/>
    </row>
    <row r="34" spans="1:14" x14ac:dyDescent="0.25">
      <c r="A34" s="17" t="s">
        <v>22</v>
      </c>
      <c r="B34" s="13"/>
      <c r="C34" s="47"/>
      <c r="D34" s="48"/>
      <c r="E34" s="103">
        <v>490</v>
      </c>
      <c r="F34" s="104"/>
      <c r="G34" s="97"/>
      <c r="H34" s="98"/>
      <c r="I34" s="98"/>
      <c r="J34" s="98"/>
      <c r="K34" s="98"/>
      <c r="L34" s="98"/>
      <c r="M34" s="98"/>
      <c r="N34" s="99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97"/>
      <c r="H35" s="98"/>
      <c r="I35" s="98"/>
      <c r="J35" s="98"/>
      <c r="K35" s="98"/>
      <c r="L35" s="98"/>
      <c r="M35" s="98"/>
      <c r="N35" s="99"/>
    </row>
    <row r="36" spans="1:14" x14ac:dyDescent="0.25">
      <c r="A36" s="1"/>
      <c r="B36" s="1"/>
      <c r="C36" s="50">
        <v>0</v>
      </c>
      <c r="D36" s="48"/>
      <c r="E36" s="48"/>
      <c r="F36" s="48"/>
      <c r="G36" s="97"/>
      <c r="H36" s="98"/>
      <c r="I36" s="98"/>
      <c r="J36" s="98"/>
      <c r="K36" s="98"/>
      <c r="L36" s="98"/>
      <c r="M36" s="98"/>
      <c r="N36" s="99"/>
    </row>
    <row r="37" spans="1:14" x14ac:dyDescent="0.25">
      <c r="A37" s="17" t="s">
        <v>24</v>
      </c>
      <c r="B37" s="1"/>
      <c r="C37" s="51">
        <v>1300</v>
      </c>
      <c r="D37" s="48"/>
      <c r="E37" s="48"/>
      <c r="F37" s="48"/>
      <c r="G37" s="97"/>
      <c r="H37" s="98"/>
      <c r="I37" s="98"/>
      <c r="J37" s="98"/>
      <c r="K37" s="98"/>
      <c r="L37" s="98"/>
      <c r="M37" s="98"/>
      <c r="N37" s="99"/>
    </row>
    <row r="38" spans="1:14" ht="15.75" thickBot="1" x14ac:dyDescent="0.3">
      <c r="A38" s="52" t="s">
        <v>17</v>
      </c>
      <c r="B38" s="53"/>
      <c r="C38" s="50">
        <f>SUM(C36+C37)</f>
        <v>1300</v>
      </c>
      <c r="D38" s="48"/>
      <c r="E38" s="48"/>
      <c r="F38" s="48"/>
      <c r="G38" s="100"/>
      <c r="H38" s="101"/>
      <c r="I38" s="101"/>
      <c r="J38" s="101"/>
      <c r="K38" s="101"/>
      <c r="L38" s="101"/>
      <c r="M38" s="101"/>
      <c r="N38" s="102"/>
    </row>
  </sheetData>
  <mergeCells count="6">
    <mergeCell ref="H4:I4"/>
    <mergeCell ref="G33:N38"/>
    <mergeCell ref="E34:F34"/>
    <mergeCell ref="F7:F8"/>
    <mergeCell ref="G7:G8"/>
    <mergeCell ref="M7:M8"/>
  </mergeCells>
  <pageMargins left="0.7" right="0.7" top="0.75" bottom="0.75" header="0.3" footer="0.3"/>
  <pageSetup paperSize="9" scale="70" orientation="landscape" horizontalDpi="200" verticalDpi="2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7" workbookViewId="0">
      <selection activeCell="B45" sqref="B45"/>
    </sheetView>
  </sheetViews>
  <sheetFormatPr baseColWidth="10" defaultRowHeight="15" x14ac:dyDescent="0.25"/>
  <cols>
    <col min="1" max="1" width="6.7109375" customWidth="1"/>
    <col min="2" max="2" width="26.85546875" customWidth="1"/>
    <col min="3" max="3" width="19.28515625" customWidth="1"/>
    <col min="8" max="8" width="9.85546875" customWidth="1"/>
    <col min="10" max="10" width="12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110</v>
      </c>
      <c r="E3" s="11"/>
      <c r="F3" s="11"/>
      <c r="G3" s="12"/>
      <c r="H3" s="5"/>
      <c r="I3" s="1"/>
      <c r="J3" s="13"/>
      <c r="K3" s="14">
        <v>41257</v>
      </c>
      <c r="L3" s="15"/>
      <c r="M3" s="16"/>
      <c r="N3" s="17" t="s">
        <v>35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232</v>
      </c>
      <c r="C6" s="19" t="s">
        <v>112</v>
      </c>
      <c r="D6" s="19">
        <v>41257</v>
      </c>
      <c r="E6" s="19">
        <v>41259</v>
      </c>
      <c r="F6" s="20">
        <v>43929</v>
      </c>
      <c r="G6" s="21">
        <v>50960</v>
      </c>
      <c r="H6" s="54"/>
      <c r="I6" s="22"/>
      <c r="J6" s="22"/>
      <c r="K6" s="22">
        <v>50960</v>
      </c>
      <c r="L6" s="22"/>
      <c r="M6" s="22"/>
      <c r="N6" s="23">
        <f>G6+I6</f>
        <v>50960</v>
      </c>
    </row>
    <row r="7" spans="1:14" x14ac:dyDescent="0.25">
      <c r="A7" s="18"/>
      <c r="B7" s="19" t="s">
        <v>233</v>
      </c>
      <c r="C7" s="19" t="s">
        <v>112</v>
      </c>
      <c r="D7" s="19">
        <v>41257</v>
      </c>
      <c r="E7" s="19">
        <v>41259</v>
      </c>
      <c r="F7" s="20">
        <v>43930</v>
      </c>
      <c r="G7" s="21">
        <v>59000</v>
      </c>
      <c r="H7" s="19"/>
      <c r="I7" s="22"/>
      <c r="J7" s="22">
        <v>29250</v>
      </c>
      <c r="K7" s="22"/>
      <c r="L7" s="22"/>
      <c r="M7" s="22">
        <v>29750</v>
      </c>
      <c r="N7" s="23">
        <f t="shared" ref="N7:N31" si="0">G7+I7</f>
        <v>59000</v>
      </c>
    </row>
    <row r="8" spans="1:14" x14ac:dyDescent="0.25">
      <c r="A8" s="18"/>
      <c r="B8" s="19" t="s">
        <v>234</v>
      </c>
      <c r="C8" s="19" t="s">
        <v>112</v>
      </c>
      <c r="D8" s="19">
        <v>41257</v>
      </c>
      <c r="E8" s="19">
        <v>41259</v>
      </c>
      <c r="F8" s="20">
        <v>43931</v>
      </c>
      <c r="G8" s="21">
        <v>73000</v>
      </c>
      <c r="H8" s="20"/>
      <c r="I8" s="22"/>
      <c r="J8" s="22"/>
      <c r="K8" s="22">
        <v>32000</v>
      </c>
      <c r="L8" s="22"/>
      <c r="M8" s="22">
        <v>41000</v>
      </c>
      <c r="N8" s="23">
        <f t="shared" si="0"/>
        <v>73000</v>
      </c>
    </row>
    <row r="9" spans="1:14" x14ac:dyDescent="0.25">
      <c r="A9" s="18"/>
      <c r="B9" s="24" t="s">
        <v>235</v>
      </c>
      <c r="C9" s="24" t="s">
        <v>112</v>
      </c>
      <c r="D9" s="19">
        <v>41257</v>
      </c>
      <c r="E9" s="19">
        <v>41258</v>
      </c>
      <c r="F9" s="20">
        <v>43932</v>
      </c>
      <c r="G9" s="21">
        <v>44500</v>
      </c>
      <c r="H9" s="20"/>
      <c r="I9" s="25"/>
      <c r="J9" s="21"/>
      <c r="K9" s="21">
        <v>44500</v>
      </c>
      <c r="L9" s="21"/>
      <c r="M9" s="21"/>
      <c r="N9" s="23">
        <f t="shared" si="0"/>
        <v>44500</v>
      </c>
    </row>
    <row r="10" spans="1:14" x14ac:dyDescent="0.25">
      <c r="A10" s="18"/>
      <c r="B10" s="24" t="s">
        <v>237</v>
      </c>
      <c r="C10" s="24" t="s">
        <v>112</v>
      </c>
      <c r="D10" s="19">
        <v>41257</v>
      </c>
      <c r="E10" s="19">
        <v>41258</v>
      </c>
      <c r="F10" s="20">
        <v>43933</v>
      </c>
      <c r="G10" s="21">
        <v>16170</v>
      </c>
      <c r="H10" s="20"/>
      <c r="I10" s="25"/>
      <c r="J10" s="21"/>
      <c r="K10" s="21">
        <v>16170</v>
      </c>
      <c r="L10" s="21"/>
      <c r="M10" s="21"/>
      <c r="N10" s="23">
        <f t="shared" si="0"/>
        <v>16170</v>
      </c>
    </row>
    <row r="11" spans="1:14" x14ac:dyDescent="0.25">
      <c r="A11" s="18"/>
      <c r="B11" s="24" t="s">
        <v>236</v>
      </c>
      <c r="C11" s="24"/>
      <c r="D11" s="19"/>
      <c r="E11" s="19"/>
      <c r="F11" s="20">
        <v>43934</v>
      </c>
      <c r="G11" s="21"/>
      <c r="H11" s="20" t="s">
        <v>68</v>
      </c>
      <c r="I11" s="25">
        <v>2000</v>
      </c>
      <c r="J11" s="21">
        <v>2000</v>
      </c>
      <c r="K11" s="21"/>
      <c r="L11" s="21"/>
      <c r="M11" s="21"/>
      <c r="N11" s="23">
        <f t="shared" si="0"/>
        <v>2000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245630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243630</v>
      </c>
      <c r="H31" s="38"/>
      <c r="I31" s="39">
        <f>SUM(I6:I30)</f>
        <v>2000</v>
      </c>
      <c r="J31" s="39">
        <f>SUM(J6:J30)</f>
        <v>31250</v>
      </c>
      <c r="K31" s="39">
        <f>SUM(K6:K30)</f>
        <v>143630</v>
      </c>
      <c r="L31" s="39">
        <f>SUM(L6:L30)</f>
        <v>0</v>
      </c>
      <c r="M31" s="39">
        <f>SUM(M6:M30)</f>
        <v>70750</v>
      </c>
      <c r="N31" s="23">
        <f t="shared" si="0"/>
        <v>245630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94" t="s">
        <v>238</v>
      </c>
      <c r="H33" s="95"/>
      <c r="I33" s="95"/>
      <c r="J33" s="95"/>
      <c r="K33" s="95"/>
      <c r="L33" s="95"/>
      <c r="M33" s="95"/>
      <c r="N33" s="96"/>
    </row>
    <row r="34" spans="1:14" x14ac:dyDescent="0.25">
      <c r="A34" s="17" t="s">
        <v>22</v>
      </c>
      <c r="B34" s="13"/>
      <c r="C34" s="47"/>
      <c r="D34" s="48"/>
      <c r="E34" s="103">
        <v>490</v>
      </c>
      <c r="F34" s="104"/>
      <c r="G34" s="97"/>
      <c r="H34" s="98"/>
      <c r="I34" s="98"/>
      <c r="J34" s="98"/>
      <c r="K34" s="98"/>
      <c r="L34" s="98"/>
      <c r="M34" s="98"/>
      <c r="N34" s="99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97"/>
      <c r="H35" s="98"/>
      <c r="I35" s="98"/>
      <c r="J35" s="98"/>
      <c r="K35" s="98"/>
      <c r="L35" s="98"/>
      <c r="M35" s="98"/>
      <c r="N35" s="99"/>
    </row>
    <row r="36" spans="1:14" x14ac:dyDescent="0.25">
      <c r="A36" s="1"/>
      <c r="B36" s="1"/>
      <c r="C36" s="50">
        <v>0</v>
      </c>
      <c r="D36" s="48"/>
      <c r="E36" s="48"/>
      <c r="F36" s="48"/>
      <c r="G36" s="97"/>
      <c r="H36" s="98"/>
      <c r="I36" s="98"/>
      <c r="J36" s="98"/>
      <c r="K36" s="98"/>
      <c r="L36" s="98"/>
      <c r="M36" s="98"/>
      <c r="N36" s="99"/>
    </row>
    <row r="37" spans="1:14" x14ac:dyDescent="0.25">
      <c r="A37" s="17" t="s">
        <v>24</v>
      </c>
      <c r="B37" s="1"/>
      <c r="C37" s="51">
        <v>31250</v>
      </c>
      <c r="D37" s="48"/>
      <c r="E37" s="48"/>
      <c r="F37" s="48"/>
      <c r="G37" s="97"/>
      <c r="H37" s="98"/>
      <c r="I37" s="98"/>
      <c r="J37" s="98"/>
      <c r="K37" s="98"/>
      <c r="L37" s="98"/>
      <c r="M37" s="98"/>
      <c r="N37" s="99"/>
    </row>
    <row r="38" spans="1:14" ht="15.75" thickBot="1" x14ac:dyDescent="0.3">
      <c r="A38" s="52" t="s">
        <v>17</v>
      </c>
      <c r="B38" s="53"/>
      <c r="C38" s="50">
        <f>SUM(C36+C37)</f>
        <v>31250</v>
      </c>
      <c r="D38" s="48"/>
      <c r="E38" s="48"/>
      <c r="F38" s="48"/>
      <c r="G38" s="100"/>
      <c r="H38" s="101"/>
      <c r="I38" s="101"/>
      <c r="J38" s="101"/>
      <c r="K38" s="101"/>
      <c r="L38" s="101"/>
      <c r="M38" s="101"/>
      <c r="N38" s="102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A6" sqref="A6:M6"/>
    </sheetView>
  </sheetViews>
  <sheetFormatPr baseColWidth="10" defaultRowHeight="15" x14ac:dyDescent="0.25"/>
  <cols>
    <col min="1" max="1" width="6.7109375" customWidth="1"/>
    <col min="2" max="2" width="26.85546875" customWidth="1"/>
    <col min="3" max="3" width="19.28515625" customWidth="1"/>
    <col min="8" max="8" width="9.85546875" customWidth="1"/>
    <col min="10" max="10" width="12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36</v>
      </c>
      <c r="E3" s="11"/>
      <c r="F3" s="11"/>
      <c r="G3" s="12"/>
      <c r="H3" s="5"/>
      <c r="I3" s="1"/>
      <c r="J3" s="13"/>
      <c r="K3" s="14">
        <v>41257</v>
      </c>
      <c r="L3" s="15"/>
      <c r="M3" s="16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28</v>
      </c>
      <c r="B6" s="19" t="s">
        <v>226</v>
      </c>
      <c r="C6" s="19" t="s">
        <v>127</v>
      </c>
      <c r="D6" s="19">
        <v>41255</v>
      </c>
      <c r="E6" s="19">
        <v>41257</v>
      </c>
      <c r="F6" s="20">
        <v>43924</v>
      </c>
      <c r="G6" s="21">
        <v>32000</v>
      </c>
      <c r="H6" s="54"/>
      <c r="I6" s="22"/>
      <c r="J6" s="22">
        <v>32000</v>
      </c>
      <c r="K6" s="22"/>
      <c r="L6" s="22"/>
      <c r="M6" s="22"/>
      <c r="N6" s="23">
        <f>G6+I6</f>
        <v>32000</v>
      </c>
    </row>
    <row r="7" spans="1:14" x14ac:dyDescent="0.25">
      <c r="A7" s="18" t="s">
        <v>71</v>
      </c>
      <c r="B7" s="19" t="s">
        <v>227</v>
      </c>
      <c r="C7" s="19" t="s">
        <v>127</v>
      </c>
      <c r="D7" s="19">
        <v>41253</v>
      </c>
      <c r="E7" s="19">
        <v>41257</v>
      </c>
      <c r="F7" s="20">
        <v>43925</v>
      </c>
      <c r="G7" s="21">
        <v>68000</v>
      </c>
      <c r="H7" s="19"/>
      <c r="I7" s="22"/>
      <c r="J7" s="22"/>
      <c r="K7" s="22">
        <v>68000</v>
      </c>
      <c r="L7" s="22"/>
      <c r="M7" s="22"/>
      <c r="N7" s="23">
        <f t="shared" ref="N7:N31" si="0">G7+I7</f>
        <v>68000</v>
      </c>
    </row>
    <row r="8" spans="1:14" x14ac:dyDescent="0.25">
      <c r="A8" s="18" t="s">
        <v>228</v>
      </c>
      <c r="B8" s="19" t="s">
        <v>229</v>
      </c>
      <c r="C8" s="19" t="s">
        <v>127</v>
      </c>
      <c r="D8" s="19">
        <v>41255</v>
      </c>
      <c r="E8" s="19">
        <v>41257</v>
      </c>
      <c r="F8" s="20">
        <v>43926</v>
      </c>
      <c r="G8" s="21">
        <v>34000</v>
      </c>
      <c r="H8" s="20"/>
      <c r="I8" s="22"/>
      <c r="J8" s="22"/>
      <c r="K8" s="22">
        <v>34000</v>
      </c>
      <c r="L8" s="22"/>
      <c r="M8" s="22"/>
      <c r="N8" s="23">
        <f t="shared" si="0"/>
        <v>34000</v>
      </c>
    </row>
    <row r="9" spans="1:14" x14ac:dyDescent="0.25">
      <c r="A9" s="18" t="s">
        <v>230</v>
      </c>
      <c r="B9" s="24" t="s">
        <v>231</v>
      </c>
      <c r="C9" s="24" t="s">
        <v>127</v>
      </c>
      <c r="D9" s="19">
        <v>41257</v>
      </c>
      <c r="E9" s="19">
        <v>41258</v>
      </c>
      <c r="F9" s="20">
        <v>43927</v>
      </c>
      <c r="G9" s="21">
        <v>20500</v>
      </c>
      <c r="H9" s="20"/>
      <c r="I9" s="25"/>
      <c r="J9" s="21"/>
      <c r="K9" s="21">
        <v>20500</v>
      </c>
      <c r="L9" s="21"/>
      <c r="M9" s="21"/>
      <c r="N9" s="23">
        <f t="shared" si="0"/>
        <v>20500</v>
      </c>
    </row>
    <row r="10" spans="1:14" x14ac:dyDescent="0.25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154500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154500</v>
      </c>
      <c r="H31" s="38"/>
      <c r="I31" s="39">
        <f>SUM(I6:I30)</f>
        <v>0</v>
      </c>
      <c r="J31" s="39">
        <f>SUM(J6:J30)</f>
        <v>32000</v>
      </c>
      <c r="K31" s="39">
        <f>SUM(K6:K30)</f>
        <v>122500</v>
      </c>
      <c r="L31" s="39">
        <f>SUM(L6:L30)</f>
        <v>0</v>
      </c>
      <c r="M31" s="39">
        <f>SUM(M6:M30)</f>
        <v>0</v>
      </c>
      <c r="N31" s="23">
        <f t="shared" si="0"/>
        <v>154500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94"/>
      <c r="H33" s="95"/>
      <c r="I33" s="95"/>
      <c r="J33" s="95"/>
      <c r="K33" s="95"/>
      <c r="L33" s="95"/>
      <c r="M33" s="95"/>
      <c r="N33" s="96"/>
    </row>
    <row r="34" spans="1:14" x14ac:dyDescent="0.25">
      <c r="A34" s="17" t="s">
        <v>22</v>
      </c>
      <c r="B34" s="13"/>
      <c r="C34" s="47"/>
      <c r="D34" s="48"/>
      <c r="E34" s="103">
        <v>490</v>
      </c>
      <c r="F34" s="104"/>
      <c r="G34" s="97"/>
      <c r="H34" s="98"/>
      <c r="I34" s="98"/>
      <c r="J34" s="98"/>
      <c r="K34" s="98"/>
      <c r="L34" s="98"/>
      <c r="M34" s="98"/>
      <c r="N34" s="99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97"/>
      <c r="H35" s="98"/>
      <c r="I35" s="98"/>
      <c r="J35" s="98"/>
      <c r="K35" s="98"/>
      <c r="L35" s="98"/>
      <c r="M35" s="98"/>
      <c r="N35" s="99"/>
    </row>
    <row r="36" spans="1:14" x14ac:dyDescent="0.25">
      <c r="A36" s="1"/>
      <c r="B36" s="1"/>
      <c r="C36" s="50">
        <v>0</v>
      </c>
      <c r="D36" s="48"/>
      <c r="E36" s="48"/>
      <c r="F36" s="48"/>
      <c r="G36" s="97"/>
      <c r="H36" s="98"/>
      <c r="I36" s="98"/>
      <c r="J36" s="98"/>
      <c r="K36" s="98"/>
      <c r="L36" s="98"/>
      <c r="M36" s="98"/>
      <c r="N36" s="99"/>
    </row>
    <row r="37" spans="1:14" x14ac:dyDescent="0.25">
      <c r="A37" s="17" t="s">
        <v>24</v>
      </c>
      <c r="B37" s="1"/>
      <c r="C37" s="51">
        <v>32000</v>
      </c>
      <c r="D37" s="48"/>
      <c r="E37" s="48"/>
      <c r="F37" s="48"/>
      <c r="G37" s="97"/>
      <c r="H37" s="98"/>
      <c r="I37" s="98"/>
      <c r="J37" s="98"/>
      <c r="K37" s="98"/>
      <c r="L37" s="98"/>
      <c r="M37" s="98"/>
      <c r="N37" s="99"/>
    </row>
    <row r="38" spans="1:14" ht="15.75" thickBot="1" x14ac:dyDescent="0.3">
      <c r="A38" s="52" t="s">
        <v>17</v>
      </c>
      <c r="B38" s="53"/>
      <c r="C38" s="50">
        <f>SUM(C36+C37)</f>
        <v>32000</v>
      </c>
      <c r="D38" s="48"/>
      <c r="E38" s="48"/>
      <c r="F38" s="48"/>
      <c r="G38" s="100"/>
      <c r="H38" s="101"/>
      <c r="I38" s="101"/>
      <c r="J38" s="101"/>
      <c r="K38" s="101"/>
      <c r="L38" s="101"/>
      <c r="M38" s="101"/>
      <c r="N38" s="102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19" workbookViewId="0">
      <selection activeCell="B41" sqref="B41"/>
    </sheetView>
  </sheetViews>
  <sheetFormatPr baseColWidth="10" defaultRowHeight="15" x14ac:dyDescent="0.25"/>
  <cols>
    <col min="1" max="1" width="6.7109375" customWidth="1"/>
    <col min="2" max="2" width="26.85546875" customWidth="1"/>
    <col min="3" max="3" width="19.28515625" customWidth="1"/>
    <col min="8" max="8" width="9.85546875" customWidth="1"/>
    <col min="10" max="10" width="12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27</v>
      </c>
      <c r="E3" s="11"/>
      <c r="F3" s="11"/>
      <c r="G3" s="12"/>
      <c r="H3" s="5"/>
      <c r="I3" s="1"/>
      <c r="J3" s="13"/>
      <c r="K3" s="14">
        <v>41256</v>
      </c>
      <c r="L3" s="15"/>
      <c r="M3" s="16"/>
      <c r="N3" s="17" t="s">
        <v>35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41</v>
      </c>
      <c r="B6" s="19" t="s">
        <v>224</v>
      </c>
      <c r="C6" s="19" t="s">
        <v>79</v>
      </c>
      <c r="D6" s="19">
        <v>41256</v>
      </c>
      <c r="E6" s="19">
        <v>41257</v>
      </c>
      <c r="F6" s="20">
        <v>43922</v>
      </c>
      <c r="G6" s="21">
        <v>19500</v>
      </c>
      <c r="H6" s="54"/>
      <c r="I6" s="22"/>
      <c r="J6" s="22">
        <v>19500</v>
      </c>
      <c r="K6" s="22"/>
      <c r="L6" s="22"/>
      <c r="M6" s="22"/>
      <c r="N6" s="23">
        <f>G6+I6</f>
        <v>19500</v>
      </c>
    </row>
    <row r="7" spans="1:14" x14ac:dyDescent="0.25">
      <c r="A7" s="18" t="s">
        <v>76</v>
      </c>
      <c r="B7" s="19" t="s">
        <v>225</v>
      </c>
      <c r="C7" s="19" t="s">
        <v>79</v>
      </c>
      <c r="D7" s="19">
        <v>41256</v>
      </c>
      <c r="E7" s="19">
        <v>41257</v>
      </c>
      <c r="F7" s="20">
        <v>43923</v>
      </c>
      <c r="G7" s="21">
        <v>19500</v>
      </c>
      <c r="H7" s="19"/>
      <c r="I7" s="22"/>
      <c r="J7" s="22">
        <v>19500</v>
      </c>
      <c r="K7" s="22"/>
      <c r="L7" s="22"/>
      <c r="M7" s="22"/>
      <c r="N7" s="23">
        <f t="shared" ref="N7:N31" si="0">G7+I7</f>
        <v>19500</v>
      </c>
    </row>
    <row r="8" spans="1:14" x14ac:dyDescent="0.25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 x14ac:dyDescent="0.25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39000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39000</v>
      </c>
      <c r="H31" s="38"/>
      <c r="I31" s="39">
        <f>SUM(I6:I30)</f>
        <v>0</v>
      </c>
      <c r="J31" s="39">
        <f>SUM(J6:J30)</f>
        <v>39000</v>
      </c>
      <c r="K31" s="39">
        <f>SUM(K6:K30)</f>
        <v>0</v>
      </c>
      <c r="L31" s="39">
        <f>SUM(L6:L30)</f>
        <v>0</v>
      </c>
      <c r="M31" s="39">
        <f>SUM(M6:M30)</f>
        <v>0</v>
      </c>
      <c r="N31" s="23">
        <f t="shared" si="0"/>
        <v>39000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94"/>
      <c r="H33" s="95"/>
      <c r="I33" s="95"/>
      <c r="J33" s="95"/>
      <c r="K33" s="95"/>
      <c r="L33" s="95"/>
      <c r="M33" s="95"/>
      <c r="N33" s="96"/>
    </row>
    <row r="34" spans="1:14" x14ac:dyDescent="0.25">
      <c r="A34" s="17" t="s">
        <v>22</v>
      </c>
      <c r="B34" s="13"/>
      <c r="C34" s="47"/>
      <c r="D34" s="48"/>
      <c r="E34" s="103">
        <v>490</v>
      </c>
      <c r="F34" s="104"/>
      <c r="G34" s="97"/>
      <c r="H34" s="98"/>
      <c r="I34" s="98"/>
      <c r="J34" s="98"/>
      <c r="K34" s="98"/>
      <c r="L34" s="98"/>
      <c r="M34" s="98"/>
      <c r="N34" s="99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97"/>
      <c r="H35" s="98"/>
      <c r="I35" s="98"/>
      <c r="J35" s="98"/>
      <c r="K35" s="98"/>
      <c r="L35" s="98"/>
      <c r="M35" s="98"/>
      <c r="N35" s="99"/>
    </row>
    <row r="36" spans="1:14" x14ac:dyDescent="0.25">
      <c r="A36" s="1"/>
      <c r="B36" s="1"/>
      <c r="C36" s="50">
        <v>0</v>
      </c>
      <c r="D36" s="48"/>
      <c r="E36" s="48"/>
      <c r="F36" s="48"/>
      <c r="G36" s="97"/>
      <c r="H36" s="98"/>
      <c r="I36" s="98"/>
      <c r="J36" s="98"/>
      <c r="K36" s="98"/>
      <c r="L36" s="98"/>
      <c r="M36" s="98"/>
      <c r="N36" s="99"/>
    </row>
    <row r="37" spans="1:14" x14ac:dyDescent="0.25">
      <c r="A37" s="17" t="s">
        <v>24</v>
      </c>
      <c r="B37" s="1"/>
      <c r="C37" s="51">
        <v>39000</v>
      </c>
      <c r="D37" s="48"/>
      <c r="E37" s="48"/>
      <c r="F37" s="48"/>
      <c r="G37" s="97"/>
      <c r="H37" s="98"/>
      <c r="I37" s="98"/>
      <c r="J37" s="98"/>
      <c r="K37" s="98"/>
      <c r="L37" s="98"/>
      <c r="M37" s="98"/>
      <c r="N37" s="99"/>
    </row>
    <row r="38" spans="1:14" ht="15.75" thickBot="1" x14ac:dyDescent="0.3">
      <c r="A38" s="52" t="s">
        <v>17</v>
      </c>
      <c r="B38" s="53"/>
      <c r="C38" s="50">
        <f>SUM(C36+C37)</f>
        <v>39000</v>
      </c>
      <c r="D38" s="48"/>
      <c r="E38" s="48"/>
      <c r="F38" s="48"/>
      <c r="G38" s="100"/>
      <c r="H38" s="101"/>
      <c r="I38" s="101"/>
      <c r="J38" s="101"/>
      <c r="K38" s="101"/>
      <c r="L38" s="101"/>
      <c r="M38" s="101"/>
      <c r="N38" s="102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19" workbookViewId="0">
      <selection activeCell="C31" sqref="C31:C38"/>
    </sheetView>
  </sheetViews>
  <sheetFormatPr baseColWidth="10" defaultRowHeight="15" x14ac:dyDescent="0.25"/>
  <cols>
    <col min="1" max="1" width="6.7109375" customWidth="1"/>
    <col min="2" max="2" width="23.7109375" customWidth="1"/>
    <col min="3" max="3" width="19.28515625" customWidth="1"/>
    <col min="8" max="8" width="9.85546875" customWidth="1"/>
    <col min="10" max="10" width="12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51</v>
      </c>
      <c r="E3" s="11"/>
      <c r="F3" s="11"/>
      <c r="G3" s="12"/>
      <c r="H3" s="5"/>
      <c r="I3" s="1"/>
      <c r="J3" s="13"/>
      <c r="K3" s="14">
        <v>41256</v>
      </c>
      <c r="L3" s="15"/>
      <c r="M3" s="16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222</v>
      </c>
      <c r="C6" s="19" t="s">
        <v>79</v>
      </c>
      <c r="D6" s="19">
        <v>41255</v>
      </c>
      <c r="E6" s="19">
        <v>41256</v>
      </c>
      <c r="F6" s="20">
        <v>43920</v>
      </c>
      <c r="G6" s="21">
        <v>45500</v>
      </c>
      <c r="H6" s="54"/>
      <c r="I6" s="22"/>
      <c r="J6" s="22"/>
      <c r="K6" s="22">
        <v>45500</v>
      </c>
      <c r="L6" s="22"/>
      <c r="M6" s="22"/>
      <c r="N6" s="23">
        <f>G6+I6</f>
        <v>45500</v>
      </c>
    </row>
    <row r="7" spans="1:14" x14ac:dyDescent="0.25">
      <c r="A7" s="18"/>
      <c r="B7" s="19" t="s">
        <v>223</v>
      </c>
      <c r="C7" s="19" t="s">
        <v>30</v>
      </c>
      <c r="D7" s="19"/>
      <c r="E7" s="19"/>
      <c r="F7" s="20">
        <v>43921</v>
      </c>
      <c r="G7" s="21"/>
      <c r="H7" s="19" t="s">
        <v>68</v>
      </c>
      <c r="I7" s="22">
        <v>1300</v>
      </c>
      <c r="J7" s="22">
        <v>1300</v>
      </c>
      <c r="K7" s="22"/>
      <c r="L7" s="22"/>
      <c r="M7" s="22"/>
      <c r="N7" s="23">
        <f t="shared" ref="N7:N31" si="0">G7+I7</f>
        <v>1300</v>
      </c>
    </row>
    <row r="8" spans="1:14" x14ac:dyDescent="0.25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 x14ac:dyDescent="0.25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46800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45500</v>
      </c>
      <c r="H31" s="38"/>
      <c r="I31" s="39">
        <f>SUM(I6:I30)</f>
        <v>1300</v>
      </c>
      <c r="J31" s="39">
        <f>SUM(J6:J30)</f>
        <v>1300</v>
      </c>
      <c r="K31" s="39">
        <f>SUM(K6:K30)</f>
        <v>45500</v>
      </c>
      <c r="L31" s="39">
        <f>SUM(L6:L30)</f>
        <v>0</v>
      </c>
      <c r="M31" s="39">
        <f>SUM(M6:M30)</f>
        <v>0</v>
      </c>
      <c r="N31" s="23">
        <f t="shared" si="0"/>
        <v>46800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94"/>
      <c r="H33" s="95"/>
      <c r="I33" s="95"/>
      <c r="J33" s="95"/>
      <c r="K33" s="95"/>
      <c r="L33" s="95"/>
      <c r="M33" s="95"/>
      <c r="N33" s="96"/>
    </row>
    <row r="34" spans="1:14" x14ac:dyDescent="0.25">
      <c r="A34" s="17" t="s">
        <v>22</v>
      </c>
      <c r="B34" s="13"/>
      <c r="C34" s="47"/>
      <c r="D34" s="48"/>
      <c r="E34" s="103">
        <v>490</v>
      </c>
      <c r="F34" s="104"/>
      <c r="G34" s="97"/>
      <c r="H34" s="98"/>
      <c r="I34" s="98"/>
      <c r="J34" s="98"/>
      <c r="K34" s="98"/>
      <c r="L34" s="98"/>
      <c r="M34" s="98"/>
      <c r="N34" s="99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97"/>
      <c r="H35" s="98"/>
      <c r="I35" s="98"/>
      <c r="J35" s="98"/>
      <c r="K35" s="98"/>
      <c r="L35" s="98"/>
      <c r="M35" s="98"/>
      <c r="N35" s="99"/>
    </row>
    <row r="36" spans="1:14" x14ac:dyDescent="0.25">
      <c r="A36" s="1"/>
      <c r="B36" s="1"/>
      <c r="C36" s="50">
        <v>0</v>
      </c>
      <c r="D36" s="48"/>
      <c r="E36" s="48"/>
      <c r="F36" s="48"/>
      <c r="G36" s="97"/>
      <c r="H36" s="98"/>
      <c r="I36" s="98"/>
      <c r="J36" s="98"/>
      <c r="K36" s="98"/>
      <c r="L36" s="98"/>
      <c r="M36" s="98"/>
      <c r="N36" s="99"/>
    </row>
    <row r="37" spans="1:14" x14ac:dyDescent="0.25">
      <c r="A37" s="17" t="s">
        <v>24</v>
      </c>
      <c r="B37" s="1"/>
      <c r="C37" s="51">
        <v>1300</v>
      </c>
      <c r="D37" s="48"/>
      <c r="E37" s="48"/>
      <c r="F37" s="48"/>
      <c r="G37" s="97"/>
      <c r="H37" s="98"/>
      <c r="I37" s="98"/>
      <c r="J37" s="98"/>
      <c r="K37" s="98"/>
      <c r="L37" s="98"/>
      <c r="M37" s="98"/>
      <c r="N37" s="99"/>
    </row>
    <row r="38" spans="1:14" ht="15.75" thickBot="1" x14ac:dyDescent="0.3">
      <c r="A38" s="52" t="s">
        <v>17</v>
      </c>
      <c r="B38" s="53"/>
      <c r="C38" s="50">
        <f>SUM(C36+C37)</f>
        <v>1300</v>
      </c>
      <c r="D38" s="48"/>
      <c r="E38" s="48"/>
      <c r="F38" s="48"/>
      <c r="G38" s="100"/>
      <c r="H38" s="101"/>
      <c r="I38" s="101"/>
      <c r="J38" s="101"/>
      <c r="K38" s="101"/>
      <c r="L38" s="101"/>
      <c r="M38" s="101"/>
      <c r="N38" s="102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sqref="A1:XFD1048576"/>
    </sheetView>
  </sheetViews>
  <sheetFormatPr baseColWidth="10" defaultRowHeight="15" x14ac:dyDescent="0.25"/>
  <cols>
    <col min="1" max="1" width="6.7109375" customWidth="1"/>
    <col min="2" max="2" width="23.7109375" customWidth="1"/>
    <col min="3" max="3" width="19.28515625" customWidth="1"/>
    <col min="8" max="8" width="9.85546875" customWidth="1"/>
    <col min="10" max="10" width="12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27</v>
      </c>
      <c r="E3" s="11"/>
      <c r="F3" s="11"/>
      <c r="G3" s="12"/>
      <c r="H3" s="5"/>
      <c r="I3" s="1"/>
      <c r="J3" s="13"/>
      <c r="K3" s="14">
        <v>41255</v>
      </c>
      <c r="L3" s="15"/>
      <c r="M3" s="16"/>
      <c r="N3" s="17" t="s">
        <v>35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160</v>
      </c>
      <c r="B6" s="19" t="s">
        <v>213</v>
      </c>
      <c r="C6" s="19" t="s">
        <v>214</v>
      </c>
      <c r="D6" s="19">
        <v>41249</v>
      </c>
      <c r="E6" s="19">
        <v>41251</v>
      </c>
      <c r="F6" s="20">
        <v>43914</v>
      </c>
      <c r="G6" s="21">
        <v>45080</v>
      </c>
      <c r="H6" s="54"/>
      <c r="I6" s="22"/>
      <c r="J6" s="22"/>
      <c r="K6" s="22"/>
      <c r="L6" s="22"/>
      <c r="M6" s="22">
        <v>45080</v>
      </c>
      <c r="N6" s="23">
        <f>G6+I6</f>
        <v>45080</v>
      </c>
    </row>
    <row r="7" spans="1:14" x14ac:dyDescent="0.25">
      <c r="A7" s="18" t="s">
        <v>76</v>
      </c>
      <c r="B7" s="19" t="s">
        <v>215</v>
      </c>
      <c r="C7" s="19" t="s">
        <v>214</v>
      </c>
      <c r="D7" s="19">
        <v>41250</v>
      </c>
      <c r="E7" s="19">
        <v>41254</v>
      </c>
      <c r="F7" s="20">
        <v>43915</v>
      </c>
      <c r="G7" s="21">
        <v>90160</v>
      </c>
      <c r="H7" s="19"/>
      <c r="I7" s="22"/>
      <c r="J7" s="22"/>
      <c r="K7" s="22"/>
      <c r="L7" s="22"/>
      <c r="M7" s="22">
        <v>90160</v>
      </c>
      <c r="N7" s="23">
        <f t="shared" ref="N7:N31" si="0">G7+I7</f>
        <v>90160</v>
      </c>
    </row>
    <row r="8" spans="1:14" x14ac:dyDescent="0.25">
      <c r="A8" s="18" t="s">
        <v>85</v>
      </c>
      <c r="B8" s="19" t="s">
        <v>216</v>
      </c>
      <c r="C8" s="19" t="s">
        <v>214</v>
      </c>
      <c r="D8" s="19">
        <v>41250</v>
      </c>
      <c r="E8" s="19">
        <v>41252</v>
      </c>
      <c r="F8" s="20">
        <v>43916</v>
      </c>
      <c r="G8" s="21">
        <v>45080</v>
      </c>
      <c r="H8" s="20"/>
      <c r="I8" s="22"/>
      <c r="J8" s="22"/>
      <c r="K8" s="22"/>
      <c r="L8" s="22"/>
      <c r="M8" s="22">
        <v>45080</v>
      </c>
      <c r="N8" s="23">
        <f t="shared" si="0"/>
        <v>45080</v>
      </c>
    </row>
    <row r="9" spans="1:14" x14ac:dyDescent="0.25">
      <c r="A9" s="18" t="s">
        <v>217</v>
      </c>
      <c r="B9" s="24" t="s">
        <v>218</v>
      </c>
      <c r="C9" s="24" t="s">
        <v>214</v>
      </c>
      <c r="D9" s="19">
        <v>41248</v>
      </c>
      <c r="E9" s="19">
        <v>41249</v>
      </c>
      <c r="F9" s="20">
        <v>43917</v>
      </c>
      <c r="G9" s="21">
        <v>22540</v>
      </c>
      <c r="H9" s="20"/>
      <c r="I9" s="25"/>
      <c r="J9" s="21"/>
      <c r="K9" s="21"/>
      <c r="L9" s="21"/>
      <c r="M9" s="21">
        <v>22540</v>
      </c>
      <c r="N9" s="23">
        <f t="shared" si="0"/>
        <v>22540</v>
      </c>
    </row>
    <row r="10" spans="1:14" x14ac:dyDescent="0.25">
      <c r="A10" s="18" t="s">
        <v>76</v>
      </c>
      <c r="B10" s="24" t="s">
        <v>219</v>
      </c>
      <c r="C10" s="24" t="s">
        <v>220</v>
      </c>
      <c r="D10" s="19">
        <v>41255</v>
      </c>
      <c r="E10" s="19">
        <v>41257</v>
      </c>
      <c r="F10" s="20">
        <v>43918</v>
      </c>
      <c r="G10" s="21">
        <v>47000</v>
      </c>
      <c r="H10" s="20"/>
      <c r="I10" s="25"/>
      <c r="J10" s="21"/>
      <c r="K10" s="21">
        <v>47000</v>
      </c>
      <c r="L10" s="21"/>
      <c r="M10" s="21"/>
      <c r="N10" s="23">
        <f t="shared" si="0"/>
        <v>47000</v>
      </c>
    </row>
    <row r="11" spans="1:14" x14ac:dyDescent="0.25">
      <c r="A11" s="18" t="s">
        <v>45</v>
      </c>
      <c r="B11" s="24" t="s">
        <v>221</v>
      </c>
      <c r="C11" s="24" t="s">
        <v>79</v>
      </c>
      <c r="D11" s="19">
        <v>41255</v>
      </c>
      <c r="E11" s="19">
        <v>41256</v>
      </c>
      <c r="F11" s="20">
        <v>43919</v>
      </c>
      <c r="G11" s="21">
        <v>19500</v>
      </c>
      <c r="H11" s="20"/>
      <c r="I11" s="25"/>
      <c r="J11" s="21"/>
      <c r="K11" s="21">
        <v>19500</v>
      </c>
      <c r="L11" s="21"/>
      <c r="M11" s="21"/>
      <c r="N11" s="23">
        <f t="shared" si="0"/>
        <v>19500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269360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269360</v>
      </c>
      <c r="H31" s="38"/>
      <c r="I31" s="39">
        <f>SUM(I6:I30)</f>
        <v>0</v>
      </c>
      <c r="J31" s="39">
        <f>SUM(J6:J30)</f>
        <v>0</v>
      </c>
      <c r="K31" s="39">
        <f>SUM(K6:K30)</f>
        <v>66500</v>
      </c>
      <c r="L31" s="39">
        <f>SUM(L6:L30)</f>
        <v>0</v>
      </c>
      <c r="M31" s="39">
        <f>SUM(M6:M30)</f>
        <v>202860</v>
      </c>
      <c r="N31" s="23">
        <f t="shared" si="0"/>
        <v>269360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94"/>
      <c r="H33" s="95"/>
      <c r="I33" s="95"/>
      <c r="J33" s="95"/>
      <c r="K33" s="95"/>
      <c r="L33" s="95"/>
      <c r="M33" s="95"/>
      <c r="N33" s="96"/>
    </row>
    <row r="34" spans="1:14" x14ac:dyDescent="0.25">
      <c r="A34" s="17" t="s">
        <v>22</v>
      </c>
      <c r="B34" s="13"/>
      <c r="C34" s="47"/>
      <c r="D34" s="48"/>
      <c r="E34" s="103">
        <v>490</v>
      </c>
      <c r="F34" s="104"/>
      <c r="G34" s="97"/>
      <c r="H34" s="98"/>
      <c r="I34" s="98"/>
      <c r="J34" s="98"/>
      <c r="K34" s="98"/>
      <c r="L34" s="98"/>
      <c r="M34" s="98"/>
      <c r="N34" s="99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97"/>
      <c r="H35" s="98"/>
      <c r="I35" s="98"/>
      <c r="J35" s="98"/>
      <c r="K35" s="98"/>
      <c r="L35" s="98"/>
      <c r="M35" s="98"/>
      <c r="N35" s="99"/>
    </row>
    <row r="36" spans="1:14" x14ac:dyDescent="0.25">
      <c r="A36" s="1"/>
      <c r="B36" s="1"/>
      <c r="C36" s="50">
        <v>0</v>
      </c>
      <c r="D36" s="48"/>
      <c r="E36" s="48"/>
      <c r="F36" s="48"/>
      <c r="G36" s="97"/>
      <c r="H36" s="98"/>
      <c r="I36" s="98"/>
      <c r="J36" s="98"/>
      <c r="K36" s="98"/>
      <c r="L36" s="98"/>
      <c r="M36" s="98"/>
      <c r="N36" s="99"/>
    </row>
    <row r="37" spans="1:14" x14ac:dyDescent="0.25">
      <c r="A37" s="17" t="s">
        <v>24</v>
      </c>
      <c r="B37" s="1"/>
      <c r="C37" s="51">
        <v>0</v>
      </c>
      <c r="D37" s="48"/>
      <c r="E37" s="48"/>
      <c r="F37" s="48"/>
      <c r="G37" s="97"/>
      <c r="H37" s="98"/>
      <c r="I37" s="98"/>
      <c r="J37" s="98"/>
      <c r="K37" s="98"/>
      <c r="L37" s="98"/>
      <c r="M37" s="98"/>
      <c r="N37" s="99"/>
    </row>
    <row r="38" spans="1:14" ht="15.75" thickBot="1" x14ac:dyDescent="0.3">
      <c r="A38" s="52" t="s">
        <v>17</v>
      </c>
      <c r="B38" s="53"/>
      <c r="C38" s="50">
        <f>SUM(C36+C37)</f>
        <v>0</v>
      </c>
      <c r="D38" s="48"/>
      <c r="E38" s="48"/>
      <c r="F38" s="48"/>
      <c r="G38" s="100"/>
      <c r="H38" s="101"/>
      <c r="I38" s="101"/>
      <c r="J38" s="101"/>
      <c r="K38" s="101"/>
      <c r="L38" s="101"/>
      <c r="M38" s="101"/>
      <c r="N38" s="102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/>
  </sheetViews>
  <sheetFormatPr baseColWidth="10" defaultRowHeight="15" x14ac:dyDescent="0.25"/>
  <cols>
    <col min="1" max="1" width="6.7109375" customWidth="1"/>
    <col min="2" max="2" width="23.7109375" customWidth="1"/>
    <col min="3" max="3" width="19.28515625" customWidth="1"/>
    <col min="8" max="8" width="9.85546875" customWidth="1"/>
    <col min="10" max="10" width="12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110</v>
      </c>
      <c r="E3" s="11"/>
      <c r="F3" s="11"/>
      <c r="G3" s="12"/>
      <c r="H3" s="5"/>
      <c r="I3" s="1"/>
      <c r="J3" s="13"/>
      <c r="K3" s="14">
        <v>41255</v>
      </c>
      <c r="L3" s="15"/>
      <c r="M3" s="16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209</v>
      </c>
      <c r="C6" s="19" t="s">
        <v>210</v>
      </c>
      <c r="D6" s="19">
        <v>41253</v>
      </c>
      <c r="E6" s="19">
        <v>41255</v>
      </c>
      <c r="F6" s="20">
        <v>43910</v>
      </c>
      <c r="G6" s="21">
        <v>34000</v>
      </c>
      <c r="H6" s="54"/>
      <c r="I6" s="22"/>
      <c r="J6" s="22"/>
      <c r="K6" s="22">
        <v>34000</v>
      </c>
      <c r="L6" s="22"/>
      <c r="M6" s="22"/>
      <c r="N6" s="23">
        <f>G6+I6</f>
        <v>34000</v>
      </c>
    </row>
    <row r="7" spans="1:14" x14ac:dyDescent="0.25">
      <c r="A7" s="18"/>
      <c r="B7" s="19" t="s">
        <v>211</v>
      </c>
      <c r="C7" s="19" t="s">
        <v>30</v>
      </c>
      <c r="D7" s="19">
        <v>41254</v>
      </c>
      <c r="E7" s="19">
        <v>41255</v>
      </c>
      <c r="F7" s="20">
        <v>43911</v>
      </c>
      <c r="G7" s="21">
        <v>16500</v>
      </c>
      <c r="H7" s="19"/>
      <c r="I7" s="22"/>
      <c r="J7" s="22"/>
      <c r="K7" s="22">
        <v>16500</v>
      </c>
      <c r="L7" s="22"/>
      <c r="M7" s="22"/>
      <c r="N7" s="23">
        <f t="shared" ref="N7:N31" si="0">G7+I7</f>
        <v>16500</v>
      </c>
    </row>
    <row r="8" spans="1:14" x14ac:dyDescent="0.25">
      <c r="A8" s="18"/>
      <c r="B8" s="19" t="s">
        <v>212</v>
      </c>
      <c r="C8" s="19" t="s">
        <v>30</v>
      </c>
      <c r="D8" s="19">
        <v>41255</v>
      </c>
      <c r="E8" s="19">
        <v>41256</v>
      </c>
      <c r="F8" s="20">
        <v>43912</v>
      </c>
      <c r="G8" s="21">
        <v>38220</v>
      </c>
      <c r="H8" s="20"/>
      <c r="I8" s="22"/>
      <c r="J8" s="22"/>
      <c r="K8" s="22">
        <v>38220</v>
      </c>
      <c r="L8" s="22"/>
      <c r="M8" s="22"/>
      <c r="N8" s="23">
        <f t="shared" si="0"/>
        <v>38220</v>
      </c>
    </row>
    <row r="9" spans="1:14" x14ac:dyDescent="0.25">
      <c r="A9" s="18"/>
      <c r="B9" s="24" t="s">
        <v>36</v>
      </c>
      <c r="C9" s="24"/>
      <c r="D9" s="19"/>
      <c r="E9" s="19"/>
      <c r="F9" s="20">
        <v>43913</v>
      </c>
      <c r="G9" s="21"/>
      <c r="H9" s="20" t="s">
        <v>68</v>
      </c>
      <c r="I9" s="25">
        <v>3200</v>
      </c>
      <c r="J9" s="21">
        <v>3200</v>
      </c>
      <c r="K9" s="21"/>
      <c r="L9" s="21"/>
      <c r="M9" s="21"/>
      <c r="N9" s="23">
        <f t="shared" si="0"/>
        <v>3200</v>
      </c>
    </row>
    <row r="10" spans="1:14" x14ac:dyDescent="0.25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91920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88720</v>
      </c>
      <c r="H31" s="38"/>
      <c r="I31" s="39">
        <f>SUM(I6:I30)</f>
        <v>3200</v>
      </c>
      <c r="J31" s="39">
        <f>SUM(J6:J30)</f>
        <v>3200</v>
      </c>
      <c r="K31" s="39">
        <f>SUM(K6:K30)</f>
        <v>88720</v>
      </c>
      <c r="L31" s="39">
        <f>SUM(L6:L30)</f>
        <v>0</v>
      </c>
      <c r="M31" s="39">
        <f>SUM(M6:M30)</f>
        <v>0</v>
      </c>
      <c r="N31" s="23">
        <f t="shared" si="0"/>
        <v>91920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94"/>
      <c r="H33" s="95"/>
      <c r="I33" s="95"/>
      <c r="J33" s="95"/>
      <c r="K33" s="95"/>
      <c r="L33" s="95"/>
      <c r="M33" s="95"/>
      <c r="N33" s="96"/>
    </row>
    <row r="34" spans="1:14" x14ac:dyDescent="0.25">
      <c r="A34" s="17" t="s">
        <v>22</v>
      </c>
      <c r="B34" s="13"/>
      <c r="C34" s="47"/>
      <c r="D34" s="48"/>
      <c r="E34" s="103">
        <v>490</v>
      </c>
      <c r="F34" s="104"/>
      <c r="G34" s="97"/>
      <c r="H34" s="98"/>
      <c r="I34" s="98"/>
      <c r="J34" s="98"/>
      <c r="K34" s="98"/>
      <c r="L34" s="98"/>
      <c r="M34" s="98"/>
      <c r="N34" s="99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97"/>
      <c r="H35" s="98"/>
      <c r="I35" s="98"/>
      <c r="J35" s="98"/>
      <c r="K35" s="98"/>
      <c r="L35" s="98"/>
      <c r="M35" s="98"/>
      <c r="N35" s="99"/>
    </row>
    <row r="36" spans="1:14" x14ac:dyDescent="0.25">
      <c r="A36" s="1"/>
      <c r="B36" s="1"/>
      <c r="C36" s="50">
        <v>0</v>
      </c>
      <c r="D36" s="48"/>
      <c r="E36" s="48"/>
      <c r="F36" s="48"/>
      <c r="G36" s="97"/>
      <c r="H36" s="98"/>
      <c r="I36" s="98"/>
      <c r="J36" s="98"/>
      <c r="K36" s="98"/>
      <c r="L36" s="98"/>
      <c r="M36" s="98"/>
      <c r="N36" s="99"/>
    </row>
    <row r="37" spans="1:14" x14ac:dyDescent="0.25">
      <c r="A37" s="17" t="s">
        <v>24</v>
      </c>
      <c r="B37" s="1"/>
      <c r="C37" s="51">
        <v>3200</v>
      </c>
      <c r="D37" s="48"/>
      <c r="E37" s="48"/>
      <c r="F37" s="48"/>
      <c r="G37" s="97"/>
      <c r="H37" s="98"/>
      <c r="I37" s="98"/>
      <c r="J37" s="98"/>
      <c r="K37" s="98"/>
      <c r="L37" s="98"/>
      <c r="M37" s="98"/>
      <c r="N37" s="99"/>
    </row>
    <row r="38" spans="1:14" ht="15.75" thickBot="1" x14ac:dyDescent="0.3">
      <c r="A38" s="52" t="s">
        <v>17</v>
      </c>
      <c r="B38" s="53"/>
      <c r="C38" s="50">
        <f>SUM(C36+C37)</f>
        <v>3200</v>
      </c>
      <c r="D38" s="48"/>
      <c r="E38" s="48"/>
      <c r="F38" s="48"/>
      <c r="G38" s="100"/>
      <c r="H38" s="101"/>
      <c r="I38" s="101"/>
      <c r="J38" s="101"/>
      <c r="K38" s="101"/>
      <c r="L38" s="101"/>
      <c r="M38" s="101"/>
      <c r="N38" s="102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sqref="A1:N38"/>
    </sheetView>
  </sheetViews>
  <sheetFormatPr baseColWidth="10" defaultRowHeight="15" x14ac:dyDescent="0.25"/>
  <cols>
    <col min="1" max="1" width="6.7109375" customWidth="1"/>
    <col min="2" max="2" width="23.7109375" customWidth="1"/>
    <col min="3" max="3" width="19.28515625" customWidth="1"/>
    <col min="8" max="8" width="9.85546875" customWidth="1"/>
    <col min="10" max="10" width="12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110</v>
      </c>
      <c r="E3" s="11"/>
      <c r="F3" s="11"/>
      <c r="G3" s="12"/>
      <c r="H3" s="5"/>
      <c r="I3" s="1"/>
      <c r="J3" s="13"/>
      <c r="K3" s="14">
        <v>41254</v>
      </c>
      <c r="L3" s="15"/>
      <c r="M3" s="16"/>
      <c r="N3" s="17" t="s">
        <v>35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201</v>
      </c>
      <c r="C6" s="19" t="s">
        <v>202</v>
      </c>
      <c r="D6" s="19">
        <v>41254</v>
      </c>
      <c r="E6" s="19">
        <v>41255</v>
      </c>
      <c r="F6" s="20">
        <v>43904</v>
      </c>
      <c r="G6" s="21">
        <v>25480</v>
      </c>
      <c r="H6" s="54"/>
      <c r="I6" s="22"/>
      <c r="J6" s="22"/>
      <c r="K6" s="22">
        <v>25480</v>
      </c>
      <c r="L6" s="22"/>
      <c r="M6" s="22"/>
      <c r="N6" s="23">
        <f>G6+I6</f>
        <v>25480</v>
      </c>
    </row>
    <row r="7" spans="1:14" x14ac:dyDescent="0.25">
      <c r="A7" s="18"/>
      <c r="B7" s="19" t="s">
        <v>203</v>
      </c>
      <c r="C7" s="19"/>
      <c r="D7" s="19"/>
      <c r="E7" s="19"/>
      <c r="F7" s="20">
        <v>43905</v>
      </c>
      <c r="G7" s="21"/>
      <c r="H7" s="19" t="s">
        <v>204</v>
      </c>
      <c r="I7" s="22">
        <v>72030</v>
      </c>
      <c r="J7" s="22"/>
      <c r="K7" s="22">
        <v>72030</v>
      </c>
      <c r="L7" s="22"/>
      <c r="M7" s="22"/>
      <c r="N7" s="23">
        <f t="shared" ref="N7:N31" si="0">G7+I7</f>
        <v>72030</v>
      </c>
    </row>
    <row r="8" spans="1:14" x14ac:dyDescent="0.25">
      <c r="A8" s="18"/>
      <c r="B8" s="19" t="s">
        <v>205</v>
      </c>
      <c r="C8" s="19" t="s">
        <v>30</v>
      </c>
      <c r="D8" s="19">
        <v>41254</v>
      </c>
      <c r="E8" s="19">
        <v>41255</v>
      </c>
      <c r="F8" s="20">
        <v>43906</v>
      </c>
      <c r="G8" s="21">
        <v>24010</v>
      </c>
      <c r="H8" s="20"/>
      <c r="I8" s="22"/>
      <c r="J8" s="22"/>
      <c r="K8" s="22">
        <v>24010</v>
      </c>
      <c r="L8" s="22"/>
      <c r="M8" s="22"/>
      <c r="N8" s="23">
        <f t="shared" si="0"/>
        <v>24010</v>
      </c>
    </row>
    <row r="9" spans="1:14" x14ac:dyDescent="0.25">
      <c r="A9" s="18"/>
      <c r="B9" s="24" t="s">
        <v>205</v>
      </c>
      <c r="C9" s="24"/>
      <c r="D9" s="19"/>
      <c r="E9" s="19"/>
      <c r="F9" s="20">
        <v>43907</v>
      </c>
      <c r="G9" s="21"/>
      <c r="H9" s="20" t="s">
        <v>206</v>
      </c>
      <c r="I9" s="25">
        <v>48020</v>
      </c>
      <c r="J9" s="21"/>
      <c r="K9" s="21">
        <v>48020</v>
      </c>
      <c r="L9" s="21"/>
      <c r="M9" s="21"/>
      <c r="N9" s="23">
        <f t="shared" si="0"/>
        <v>48020</v>
      </c>
    </row>
    <row r="10" spans="1:14" x14ac:dyDescent="0.25">
      <c r="A10" s="18"/>
      <c r="B10" s="24" t="s">
        <v>207</v>
      </c>
      <c r="C10" s="24" t="s">
        <v>208</v>
      </c>
      <c r="D10" s="19">
        <v>41254</v>
      </c>
      <c r="E10" s="19">
        <v>41255</v>
      </c>
      <c r="F10" s="20">
        <v>43908</v>
      </c>
      <c r="G10" s="21">
        <v>17000</v>
      </c>
      <c r="H10" s="20"/>
      <c r="I10" s="25"/>
      <c r="J10" s="21"/>
      <c r="K10" s="21">
        <v>17000</v>
      </c>
      <c r="L10" s="21"/>
      <c r="M10" s="21"/>
      <c r="N10" s="23">
        <f t="shared" si="0"/>
        <v>17000</v>
      </c>
    </row>
    <row r="11" spans="1:14" x14ac:dyDescent="0.25">
      <c r="A11" s="18"/>
      <c r="B11" s="24" t="s">
        <v>36</v>
      </c>
      <c r="C11" s="24"/>
      <c r="D11" s="19"/>
      <c r="E11" s="19"/>
      <c r="F11" s="20">
        <v>43909</v>
      </c>
      <c r="G11" s="21"/>
      <c r="H11" s="20" t="s">
        <v>68</v>
      </c>
      <c r="I11" s="25">
        <v>5100</v>
      </c>
      <c r="J11" s="21">
        <v>5100</v>
      </c>
      <c r="K11" s="21"/>
      <c r="L11" s="21"/>
      <c r="M11" s="21"/>
      <c r="N11" s="23">
        <f t="shared" si="0"/>
        <v>5100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191640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66490</v>
      </c>
      <c r="H31" s="38"/>
      <c r="I31" s="39">
        <f>SUM(I6:I30)</f>
        <v>125150</v>
      </c>
      <c r="J31" s="39">
        <f>SUM(J6:J30)</f>
        <v>5100</v>
      </c>
      <c r="K31" s="39">
        <f>SUM(K6:K30)</f>
        <v>186540</v>
      </c>
      <c r="L31" s="39">
        <f>SUM(L6:L30)</f>
        <v>0</v>
      </c>
      <c r="M31" s="39">
        <f>SUM(M6:M30)</f>
        <v>0</v>
      </c>
      <c r="N31" s="23">
        <f t="shared" si="0"/>
        <v>191640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94"/>
      <c r="H33" s="95"/>
      <c r="I33" s="95"/>
      <c r="J33" s="95"/>
      <c r="K33" s="95"/>
      <c r="L33" s="95"/>
      <c r="M33" s="95"/>
      <c r="N33" s="96"/>
    </row>
    <row r="34" spans="1:14" x14ac:dyDescent="0.25">
      <c r="A34" s="17" t="s">
        <v>22</v>
      </c>
      <c r="B34" s="13"/>
      <c r="C34" s="47"/>
      <c r="D34" s="48"/>
      <c r="E34" s="103">
        <v>490</v>
      </c>
      <c r="F34" s="104"/>
      <c r="G34" s="97"/>
      <c r="H34" s="98"/>
      <c r="I34" s="98"/>
      <c r="J34" s="98"/>
      <c r="K34" s="98"/>
      <c r="L34" s="98"/>
      <c r="M34" s="98"/>
      <c r="N34" s="99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97"/>
      <c r="H35" s="98"/>
      <c r="I35" s="98"/>
      <c r="J35" s="98"/>
      <c r="K35" s="98"/>
      <c r="L35" s="98"/>
      <c r="M35" s="98"/>
      <c r="N35" s="99"/>
    </row>
    <row r="36" spans="1:14" x14ac:dyDescent="0.25">
      <c r="A36" s="1"/>
      <c r="B36" s="1"/>
      <c r="C36" s="50">
        <f>((C34+C35)*E34)</f>
        <v>0</v>
      </c>
      <c r="D36" s="48"/>
      <c r="E36" s="48"/>
      <c r="F36" s="48"/>
      <c r="G36" s="97"/>
      <c r="H36" s="98"/>
      <c r="I36" s="98"/>
      <c r="J36" s="98"/>
      <c r="K36" s="98"/>
      <c r="L36" s="98"/>
      <c r="M36" s="98"/>
      <c r="N36" s="99"/>
    </row>
    <row r="37" spans="1:14" x14ac:dyDescent="0.25">
      <c r="A37" s="17" t="s">
        <v>24</v>
      </c>
      <c r="B37" s="1"/>
      <c r="C37" s="51">
        <v>5100</v>
      </c>
      <c r="D37" s="48"/>
      <c r="E37" s="48"/>
      <c r="F37" s="48"/>
      <c r="G37" s="97"/>
      <c r="H37" s="98"/>
      <c r="I37" s="98"/>
      <c r="J37" s="98"/>
      <c r="K37" s="98"/>
      <c r="L37" s="98"/>
      <c r="M37" s="98"/>
      <c r="N37" s="99"/>
    </row>
    <row r="38" spans="1:14" ht="15.75" thickBot="1" x14ac:dyDescent="0.3">
      <c r="A38" s="52" t="s">
        <v>17</v>
      </c>
      <c r="B38" s="53"/>
      <c r="C38" s="50">
        <f>SUM(C36+C37)</f>
        <v>5100</v>
      </c>
      <c r="D38" s="48"/>
      <c r="E38" s="48"/>
      <c r="F38" s="48"/>
      <c r="G38" s="100"/>
      <c r="H38" s="101"/>
      <c r="I38" s="101"/>
      <c r="J38" s="101"/>
      <c r="K38" s="101"/>
      <c r="L38" s="101"/>
      <c r="M38" s="101"/>
      <c r="N38" s="102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sqref="A1:XFD1048576"/>
    </sheetView>
  </sheetViews>
  <sheetFormatPr baseColWidth="10" defaultRowHeight="15" x14ac:dyDescent="0.25"/>
  <cols>
    <col min="1" max="1" width="6.7109375" customWidth="1"/>
    <col min="2" max="2" width="23.7109375" customWidth="1"/>
    <col min="3" max="3" width="19.28515625" customWidth="1"/>
    <col min="4" max="5" width="10" customWidth="1"/>
    <col min="8" max="8" width="13.140625" customWidth="1"/>
    <col min="10" max="10" width="12.42578125" customWidth="1"/>
    <col min="12" max="12" width="9.85546875" customWidth="1"/>
    <col min="13" max="13" width="10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27</v>
      </c>
      <c r="E3" s="11"/>
      <c r="F3" s="11"/>
      <c r="G3" s="12"/>
      <c r="H3" s="5"/>
      <c r="I3" s="1"/>
      <c r="J3" s="13"/>
      <c r="K3" s="14">
        <v>41273</v>
      </c>
      <c r="L3" s="15"/>
      <c r="M3" s="16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71</v>
      </c>
      <c r="B6" s="19" t="s">
        <v>400</v>
      </c>
      <c r="C6" s="19" t="s">
        <v>30</v>
      </c>
      <c r="D6" s="19">
        <v>41272</v>
      </c>
      <c r="E6" s="19">
        <v>41275</v>
      </c>
      <c r="F6" s="20">
        <v>44101</v>
      </c>
      <c r="G6" s="21">
        <v>91140</v>
      </c>
      <c r="H6" s="54"/>
      <c r="I6" s="22"/>
      <c r="J6" s="22"/>
      <c r="K6" s="22">
        <v>91140</v>
      </c>
      <c r="L6" s="22"/>
      <c r="M6" s="22"/>
      <c r="N6" s="23">
        <f>G6+I6</f>
        <v>91140</v>
      </c>
    </row>
    <row r="7" spans="1:14" x14ac:dyDescent="0.25">
      <c r="A7" s="18"/>
      <c r="B7" s="19" t="s">
        <v>402</v>
      </c>
      <c r="C7" s="19" t="s">
        <v>401</v>
      </c>
      <c r="D7" s="19">
        <v>41271</v>
      </c>
      <c r="E7" s="19">
        <v>41273</v>
      </c>
      <c r="F7" s="20">
        <v>44103</v>
      </c>
      <c r="G7" s="21">
        <v>383180</v>
      </c>
      <c r="H7" s="19"/>
      <c r="I7" s="22"/>
      <c r="J7" s="22"/>
      <c r="K7" s="22"/>
      <c r="L7" s="22"/>
      <c r="M7" s="21">
        <v>383180</v>
      </c>
      <c r="N7" s="23">
        <f t="shared" ref="N7:N31" si="0">G7+I7</f>
        <v>383180</v>
      </c>
    </row>
    <row r="8" spans="1:14" x14ac:dyDescent="0.25">
      <c r="A8" s="18" t="s">
        <v>190</v>
      </c>
      <c r="B8" s="19" t="s">
        <v>403</v>
      </c>
      <c r="C8" s="19" t="s">
        <v>404</v>
      </c>
      <c r="D8" s="19">
        <v>41271</v>
      </c>
      <c r="E8" s="19">
        <v>41273</v>
      </c>
      <c r="F8" s="20">
        <v>44104</v>
      </c>
      <c r="G8" s="21">
        <v>68600</v>
      </c>
      <c r="H8" s="20"/>
      <c r="I8" s="22"/>
      <c r="J8" s="22"/>
      <c r="K8" s="22"/>
      <c r="L8" s="22"/>
      <c r="M8" s="21">
        <v>68600</v>
      </c>
      <c r="N8" s="23">
        <f t="shared" si="0"/>
        <v>68600</v>
      </c>
    </row>
    <row r="9" spans="1:14" x14ac:dyDescent="0.25">
      <c r="A9" s="18"/>
      <c r="B9" s="24" t="s">
        <v>402</v>
      </c>
      <c r="C9" s="24" t="s">
        <v>401</v>
      </c>
      <c r="D9" s="19">
        <v>41271</v>
      </c>
      <c r="E9" s="19">
        <v>41273</v>
      </c>
      <c r="F9" s="20">
        <v>44105</v>
      </c>
      <c r="G9" s="21">
        <v>223440</v>
      </c>
      <c r="H9" s="20"/>
      <c r="I9" s="25"/>
      <c r="J9" s="21"/>
      <c r="K9" s="21"/>
      <c r="L9" s="21"/>
      <c r="M9" s="21">
        <v>223440</v>
      </c>
      <c r="N9" s="23">
        <f t="shared" si="0"/>
        <v>223440</v>
      </c>
    </row>
    <row r="10" spans="1:14" x14ac:dyDescent="0.25">
      <c r="A10" s="18"/>
      <c r="B10" s="24" t="s">
        <v>27</v>
      </c>
      <c r="C10" s="24"/>
      <c r="D10" s="19"/>
      <c r="E10" s="19"/>
      <c r="F10" s="20">
        <v>44106</v>
      </c>
      <c r="G10" s="21"/>
      <c r="H10" s="20" t="s">
        <v>68</v>
      </c>
      <c r="I10" s="25">
        <v>4800</v>
      </c>
      <c r="J10" s="21">
        <v>4800</v>
      </c>
      <c r="K10" s="21"/>
      <c r="L10" s="21"/>
      <c r="M10" s="21"/>
      <c r="N10" s="23">
        <f t="shared" si="0"/>
        <v>4800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4"/>
      <c r="C13" s="24"/>
      <c r="D13" s="19"/>
      <c r="E13" s="19"/>
      <c r="F13" s="20"/>
      <c r="G13" s="21"/>
      <c r="H13" s="21"/>
      <c r="I13" s="25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ht="14.25" customHeight="1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771160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766360</v>
      </c>
      <c r="H31" s="38"/>
      <c r="I31" s="39">
        <f>SUM(I6:I30)</f>
        <v>4800</v>
      </c>
      <c r="J31" s="39">
        <f>SUM(J6:J30)</f>
        <v>4800</v>
      </c>
      <c r="K31" s="39">
        <f>SUM(K6:K30)</f>
        <v>91140</v>
      </c>
      <c r="L31" s="39">
        <f>SUM(L6:L30)</f>
        <v>0</v>
      </c>
      <c r="M31" s="39">
        <f>SUM(M6:M30)</f>
        <v>675220</v>
      </c>
      <c r="N31" s="23">
        <f t="shared" si="0"/>
        <v>771160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77"/>
      <c r="G33" s="83" t="s">
        <v>405</v>
      </c>
      <c r="H33" s="84"/>
      <c r="I33" s="84"/>
      <c r="J33" s="84"/>
      <c r="K33" s="84"/>
      <c r="L33" s="84"/>
      <c r="M33" s="84"/>
      <c r="N33" s="85"/>
    </row>
    <row r="34" spans="1:14" x14ac:dyDescent="0.25">
      <c r="A34" s="17" t="s">
        <v>22</v>
      </c>
      <c r="B34" s="13"/>
      <c r="C34" s="55"/>
      <c r="D34" s="1"/>
      <c r="E34" s="92">
        <v>490</v>
      </c>
      <c r="F34" s="93"/>
      <c r="G34" s="86"/>
      <c r="H34" s="87"/>
      <c r="I34" s="87"/>
      <c r="J34" s="87"/>
      <c r="K34" s="87"/>
      <c r="L34" s="87"/>
      <c r="M34" s="87"/>
      <c r="N34" s="88"/>
    </row>
    <row r="35" spans="1:14" x14ac:dyDescent="0.25">
      <c r="A35" s="17" t="s">
        <v>23</v>
      </c>
      <c r="B35" s="1"/>
      <c r="C35" s="56">
        <v>0</v>
      </c>
      <c r="D35" s="1"/>
      <c r="E35" s="1"/>
      <c r="F35" s="1"/>
      <c r="G35" s="86"/>
      <c r="H35" s="87"/>
      <c r="I35" s="87"/>
      <c r="J35" s="87"/>
      <c r="K35" s="87"/>
      <c r="L35" s="87"/>
      <c r="M35" s="87"/>
      <c r="N35" s="88"/>
    </row>
    <row r="36" spans="1:14" x14ac:dyDescent="0.25">
      <c r="A36" s="1"/>
      <c r="B36" s="1"/>
      <c r="C36" s="21">
        <f>((C34+C35)*E34)</f>
        <v>0</v>
      </c>
      <c r="D36" s="1"/>
      <c r="E36" s="1"/>
      <c r="F36" s="1"/>
      <c r="G36" s="86"/>
      <c r="H36" s="87"/>
      <c r="I36" s="87"/>
      <c r="J36" s="87"/>
      <c r="K36" s="87"/>
      <c r="L36" s="87"/>
      <c r="M36" s="87"/>
      <c r="N36" s="88"/>
    </row>
    <row r="37" spans="1:14" x14ac:dyDescent="0.25">
      <c r="A37" s="17" t="s">
        <v>24</v>
      </c>
      <c r="B37" s="1"/>
      <c r="C37" s="39">
        <v>4800</v>
      </c>
      <c r="D37" s="1"/>
      <c r="E37" s="1"/>
      <c r="F37" s="1"/>
      <c r="G37" s="86"/>
      <c r="H37" s="87"/>
      <c r="I37" s="87"/>
      <c r="J37" s="87"/>
      <c r="K37" s="87"/>
      <c r="L37" s="87"/>
      <c r="M37" s="87"/>
      <c r="N37" s="88"/>
    </row>
    <row r="38" spans="1:14" ht="15.75" thickBot="1" x14ac:dyDescent="0.3">
      <c r="A38" s="52" t="s">
        <v>17</v>
      </c>
      <c r="B38" s="53"/>
      <c r="C38" s="21">
        <f>SUM(C36+C37)</f>
        <v>4800</v>
      </c>
      <c r="D38" s="1"/>
      <c r="E38" s="1"/>
      <c r="F38" s="1"/>
      <c r="G38" s="89"/>
      <c r="H38" s="90"/>
      <c r="I38" s="90"/>
      <c r="J38" s="90"/>
      <c r="K38" s="90"/>
      <c r="L38" s="90"/>
      <c r="M38" s="90"/>
      <c r="N38" s="91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60" orientation="landscape" horizontalDpi="200" verticalDpi="2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/>
  </sheetViews>
  <sheetFormatPr baseColWidth="10" defaultRowHeight="15" x14ac:dyDescent="0.25"/>
  <cols>
    <col min="1" max="1" width="6.7109375" customWidth="1"/>
    <col min="2" max="2" width="24.85546875" customWidth="1"/>
    <col min="3" max="3" width="19.28515625" customWidth="1"/>
    <col min="8" max="8" width="9.85546875" customWidth="1"/>
    <col min="10" max="10" width="12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51</v>
      </c>
      <c r="E3" s="11"/>
      <c r="F3" s="11"/>
      <c r="G3" s="12"/>
      <c r="H3" s="5"/>
      <c r="I3" s="1"/>
      <c r="J3" s="13"/>
      <c r="K3" s="14">
        <v>41254</v>
      </c>
      <c r="L3" s="15"/>
      <c r="M3" s="16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195</v>
      </c>
      <c r="C6" s="19" t="s">
        <v>57</v>
      </c>
      <c r="D6" s="19">
        <v>41252</v>
      </c>
      <c r="E6" s="19">
        <v>41253</v>
      </c>
      <c r="F6" s="20">
        <v>43898</v>
      </c>
      <c r="G6" s="21">
        <v>23216.2</v>
      </c>
      <c r="H6" s="54"/>
      <c r="I6" s="22"/>
      <c r="J6" s="22"/>
      <c r="K6" s="22"/>
      <c r="L6" s="22">
        <v>23216.2</v>
      </c>
      <c r="M6" s="22"/>
      <c r="N6" s="23">
        <f>G6+I6</f>
        <v>23216.2</v>
      </c>
    </row>
    <row r="7" spans="1:14" x14ac:dyDescent="0.25">
      <c r="A7" s="18"/>
      <c r="B7" s="19" t="s">
        <v>195</v>
      </c>
      <c r="C7" s="19" t="s">
        <v>57</v>
      </c>
      <c r="D7" s="19">
        <v>41253</v>
      </c>
      <c r="E7" s="19">
        <v>41254</v>
      </c>
      <c r="F7" s="20">
        <v>43899</v>
      </c>
      <c r="G7" s="21">
        <v>23216.2</v>
      </c>
      <c r="H7" s="19"/>
      <c r="I7" s="22"/>
      <c r="J7" s="22"/>
      <c r="K7" s="22"/>
      <c r="L7" s="22">
        <v>23216.2</v>
      </c>
      <c r="M7" s="22"/>
      <c r="N7" s="23">
        <f t="shared" ref="N7:N31" si="0">G7+I7</f>
        <v>23216.2</v>
      </c>
    </row>
    <row r="8" spans="1:14" x14ac:dyDescent="0.25">
      <c r="A8" s="18"/>
      <c r="B8" s="19" t="s">
        <v>195</v>
      </c>
      <c r="C8" s="19" t="s">
        <v>30</v>
      </c>
      <c r="D8" s="19">
        <v>41254</v>
      </c>
      <c r="E8" s="19">
        <v>41255</v>
      </c>
      <c r="F8" s="20">
        <v>43900</v>
      </c>
      <c r="G8" s="21">
        <v>24500</v>
      </c>
      <c r="H8" s="20"/>
      <c r="I8" s="22"/>
      <c r="J8" s="22"/>
      <c r="K8" s="22">
        <v>24500</v>
      </c>
      <c r="L8" s="22"/>
      <c r="M8" s="22"/>
      <c r="N8" s="23">
        <f t="shared" si="0"/>
        <v>24500</v>
      </c>
    </row>
    <row r="9" spans="1:14" x14ac:dyDescent="0.25">
      <c r="A9" s="18"/>
      <c r="B9" s="24" t="s">
        <v>196</v>
      </c>
      <c r="C9" s="24" t="s">
        <v>197</v>
      </c>
      <c r="D9" s="19">
        <v>41249</v>
      </c>
      <c r="E9" s="19">
        <v>41251</v>
      </c>
      <c r="F9" s="20">
        <v>43901</v>
      </c>
      <c r="G9" s="21">
        <v>217560</v>
      </c>
      <c r="H9" s="20"/>
      <c r="I9" s="25"/>
      <c r="J9" s="21"/>
      <c r="K9" s="21"/>
      <c r="L9" s="21">
        <v>217560</v>
      </c>
      <c r="M9" s="21"/>
      <c r="N9" s="23">
        <f t="shared" si="0"/>
        <v>217560</v>
      </c>
    </row>
    <row r="10" spans="1:14" x14ac:dyDescent="0.25">
      <c r="A10" s="18"/>
      <c r="B10" s="24" t="s">
        <v>198</v>
      </c>
      <c r="C10" s="24" t="s">
        <v>63</v>
      </c>
      <c r="D10" s="19">
        <v>41247</v>
      </c>
      <c r="E10" s="19">
        <v>41249</v>
      </c>
      <c r="F10" s="20">
        <v>43902</v>
      </c>
      <c r="G10" s="21">
        <v>419440</v>
      </c>
      <c r="H10" s="20"/>
      <c r="I10" s="25"/>
      <c r="J10" s="21"/>
      <c r="K10" s="21"/>
      <c r="L10" s="21">
        <v>419440</v>
      </c>
      <c r="M10" s="21"/>
      <c r="N10" s="23">
        <f t="shared" si="0"/>
        <v>419440</v>
      </c>
    </row>
    <row r="11" spans="1:14" x14ac:dyDescent="0.25">
      <c r="A11" s="18"/>
      <c r="B11" s="24" t="s">
        <v>199</v>
      </c>
      <c r="C11" s="24" t="s">
        <v>200</v>
      </c>
      <c r="D11" s="19">
        <v>41251</v>
      </c>
      <c r="E11" s="19">
        <v>41252</v>
      </c>
      <c r="F11" s="20">
        <v>43903</v>
      </c>
      <c r="G11" s="21">
        <v>30870</v>
      </c>
      <c r="H11" s="20"/>
      <c r="I11" s="25"/>
      <c r="J11" s="21"/>
      <c r="K11" s="21"/>
      <c r="L11" s="21">
        <v>30870</v>
      </c>
      <c r="M11" s="21"/>
      <c r="N11" s="23">
        <f t="shared" si="0"/>
        <v>30870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738802.4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738802.4</v>
      </c>
      <c r="H31" s="38"/>
      <c r="I31" s="39">
        <f>SUM(I6:I30)</f>
        <v>0</v>
      </c>
      <c r="J31" s="39">
        <f>SUM(J6:J30)</f>
        <v>0</v>
      </c>
      <c r="K31" s="39">
        <f>SUM(K6:K30)</f>
        <v>24500</v>
      </c>
      <c r="L31" s="39">
        <f>SUM(L6:L30)</f>
        <v>714302.4</v>
      </c>
      <c r="M31" s="39">
        <f>SUM(M6:M30)</f>
        <v>0</v>
      </c>
      <c r="N31" s="23">
        <f t="shared" si="0"/>
        <v>738802.4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94"/>
      <c r="H33" s="95"/>
      <c r="I33" s="95"/>
      <c r="J33" s="95"/>
      <c r="K33" s="95"/>
      <c r="L33" s="95"/>
      <c r="M33" s="95"/>
      <c r="N33" s="96"/>
    </row>
    <row r="34" spans="1:14" x14ac:dyDescent="0.25">
      <c r="A34" s="17" t="s">
        <v>22</v>
      </c>
      <c r="B34" s="13"/>
      <c r="C34" s="47"/>
      <c r="D34" s="48"/>
      <c r="E34" s="103">
        <v>490</v>
      </c>
      <c r="F34" s="104"/>
      <c r="G34" s="97"/>
      <c r="H34" s="98"/>
      <c r="I34" s="98"/>
      <c r="J34" s="98"/>
      <c r="K34" s="98"/>
      <c r="L34" s="98"/>
      <c r="M34" s="98"/>
      <c r="N34" s="99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97"/>
      <c r="H35" s="98"/>
      <c r="I35" s="98"/>
      <c r="J35" s="98"/>
      <c r="K35" s="98"/>
      <c r="L35" s="98"/>
      <c r="M35" s="98"/>
      <c r="N35" s="99"/>
    </row>
    <row r="36" spans="1:14" x14ac:dyDescent="0.25">
      <c r="A36" s="1"/>
      <c r="B36" s="1"/>
      <c r="C36" s="50">
        <f>((C34+C35)*E34)</f>
        <v>0</v>
      </c>
      <c r="D36" s="48"/>
      <c r="E36" s="48"/>
      <c r="F36" s="48"/>
      <c r="G36" s="97"/>
      <c r="H36" s="98"/>
      <c r="I36" s="98"/>
      <c r="J36" s="98"/>
      <c r="K36" s="98"/>
      <c r="L36" s="98"/>
      <c r="M36" s="98"/>
      <c r="N36" s="99"/>
    </row>
    <row r="37" spans="1:14" x14ac:dyDescent="0.25">
      <c r="A37" s="17" t="s">
        <v>24</v>
      </c>
      <c r="B37" s="1"/>
      <c r="C37" s="51"/>
      <c r="D37" s="48"/>
      <c r="E37" s="48"/>
      <c r="F37" s="48"/>
      <c r="G37" s="97"/>
      <c r="H37" s="98"/>
      <c r="I37" s="98"/>
      <c r="J37" s="98"/>
      <c r="K37" s="98"/>
      <c r="L37" s="98"/>
      <c r="M37" s="98"/>
      <c r="N37" s="99"/>
    </row>
    <row r="38" spans="1:14" ht="15.75" thickBot="1" x14ac:dyDescent="0.3">
      <c r="A38" s="52" t="s">
        <v>17</v>
      </c>
      <c r="B38" s="53"/>
      <c r="C38" s="50">
        <f>SUM(C36+C37)</f>
        <v>0</v>
      </c>
      <c r="D38" s="48"/>
      <c r="E38" s="48"/>
      <c r="F38" s="48"/>
      <c r="G38" s="100"/>
      <c r="H38" s="101"/>
      <c r="I38" s="101"/>
      <c r="J38" s="101"/>
      <c r="K38" s="101"/>
      <c r="L38" s="101"/>
      <c r="M38" s="101"/>
      <c r="N38" s="102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19" workbookViewId="0">
      <selection activeCell="C34" sqref="C34:F38"/>
    </sheetView>
  </sheetViews>
  <sheetFormatPr baseColWidth="10" defaultRowHeight="15" x14ac:dyDescent="0.25"/>
  <cols>
    <col min="1" max="1" width="6.7109375" customWidth="1"/>
    <col min="2" max="2" width="24.85546875" customWidth="1"/>
    <col min="3" max="3" width="19.28515625" customWidth="1"/>
    <col min="8" max="8" width="9.85546875" customWidth="1"/>
    <col min="10" max="10" width="12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36</v>
      </c>
      <c r="E3" s="11"/>
      <c r="F3" s="11"/>
      <c r="G3" s="12"/>
      <c r="H3" s="5"/>
      <c r="I3" s="1"/>
      <c r="J3" s="13"/>
      <c r="K3" s="14">
        <v>41253</v>
      </c>
      <c r="L3" s="15"/>
      <c r="M3" s="16"/>
      <c r="N3" s="17" t="s">
        <v>35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171</v>
      </c>
      <c r="C6" s="19" t="s">
        <v>55</v>
      </c>
      <c r="D6" s="19">
        <v>41248</v>
      </c>
      <c r="E6" s="19">
        <v>41249</v>
      </c>
      <c r="F6" s="20">
        <v>43876</v>
      </c>
      <c r="G6" s="21">
        <v>150920</v>
      </c>
      <c r="H6" s="54"/>
      <c r="I6" s="22"/>
      <c r="J6" s="22"/>
      <c r="K6" s="22"/>
      <c r="L6" s="22"/>
      <c r="M6" s="22">
        <v>150920</v>
      </c>
      <c r="N6" s="23">
        <f>G6+I6</f>
        <v>150920</v>
      </c>
    </row>
    <row r="7" spans="1:14" x14ac:dyDescent="0.25">
      <c r="A7" s="18" t="s">
        <v>39</v>
      </c>
      <c r="B7" s="19" t="s">
        <v>172</v>
      </c>
      <c r="C7" s="19" t="s">
        <v>173</v>
      </c>
      <c r="D7" s="19">
        <v>41248</v>
      </c>
      <c r="E7" s="19">
        <v>41250</v>
      </c>
      <c r="F7" s="20">
        <v>43877</v>
      </c>
      <c r="G7" s="21">
        <v>45080</v>
      </c>
      <c r="H7" s="19"/>
      <c r="I7" s="22"/>
      <c r="J7" s="22"/>
      <c r="K7" s="22"/>
      <c r="L7" s="22"/>
      <c r="M7" s="22">
        <v>45080</v>
      </c>
      <c r="N7" s="23">
        <f t="shared" ref="N7:N31" si="0">G7+I7</f>
        <v>45080</v>
      </c>
    </row>
    <row r="8" spans="1:14" x14ac:dyDescent="0.25">
      <c r="A8" s="18"/>
      <c r="B8" s="19" t="s">
        <v>174</v>
      </c>
      <c r="C8" s="19" t="s">
        <v>175</v>
      </c>
      <c r="D8" s="19">
        <v>41248</v>
      </c>
      <c r="E8" s="19">
        <v>41249</v>
      </c>
      <c r="F8" s="20">
        <v>43878</v>
      </c>
      <c r="G8" s="21">
        <v>192080</v>
      </c>
      <c r="H8" s="20"/>
      <c r="I8" s="22"/>
      <c r="J8" s="22"/>
      <c r="K8" s="22"/>
      <c r="L8" s="22"/>
      <c r="M8" s="22">
        <v>192080</v>
      </c>
      <c r="N8" s="23">
        <f t="shared" si="0"/>
        <v>192080</v>
      </c>
    </row>
    <row r="9" spans="1:14" x14ac:dyDescent="0.25">
      <c r="A9" s="18" t="s">
        <v>176</v>
      </c>
      <c r="B9" s="24" t="s">
        <v>177</v>
      </c>
      <c r="C9" s="24" t="s">
        <v>127</v>
      </c>
      <c r="D9" s="19">
        <v>41253</v>
      </c>
      <c r="E9" s="19">
        <v>41254</v>
      </c>
      <c r="F9" s="20">
        <v>43879</v>
      </c>
      <c r="G9" s="21">
        <v>17000</v>
      </c>
      <c r="H9" s="20"/>
      <c r="I9" s="25"/>
      <c r="J9" s="21">
        <v>17000</v>
      </c>
      <c r="K9" s="21"/>
      <c r="L9" s="21"/>
      <c r="M9" s="21"/>
      <c r="N9" s="23">
        <f t="shared" si="0"/>
        <v>17000</v>
      </c>
    </row>
    <row r="10" spans="1:14" x14ac:dyDescent="0.25">
      <c r="A10" s="18" t="s">
        <v>85</v>
      </c>
      <c r="B10" s="24" t="s">
        <v>178</v>
      </c>
      <c r="C10" s="24" t="s">
        <v>127</v>
      </c>
      <c r="D10" s="19">
        <v>41253</v>
      </c>
      <c r="E10" s="19">
        <v>41254</v>
      </c>
      <c r="F10" s="20">
        <v>43880</v>
      </c>
      <c r="G10" s="21">
        <v>23000</v>
      </c>
      <c r="H10" s="20"/>
      <c r="I10" s="25"/>
      <c r="J10" s="21">
        <v>23000</v>
      </c>
      <c r="K10" s="21"/>
      <c r="L10" s="21"/>
      <c r="M10" s="21"/>
      <c r="N10" s="23">
        <f t="shared" si="0"/>
        <v>23000</v>
      </c>
    </row>
    <row r="11" spans="1:14" x14ac:dyDescent="0.25">
      <c r="A11" s="18" t="s">
        <v>160</v>
      </c>
      <c r="B11" s="24" t="s">
        <v>178</v>
      </c>
      <c r="C11" s="24" t="s">
        <v>127</v>
      </c>
      <c r="D11" s="19">
        <v>41253</v>
      </c>
      <c r="E11" s="19">
        <v>41254</v>
      </c>
      <c r="F11" s="20">
        <v>43881</v>
      </c>
      <c r="G11" s="21">
        <v>23000</v>
      </c>
      <c r="H11" s="20"/>
      <c r="I11" s="25"/>
      <c r="J11" s="21">
        <v>23000</v>
      </c>
      <c r="K11" s="21"/>
      <c r="L11" s="21"/>
      <c r="M11" s="21"/>
      <c r="N11" s="23">
        <f t="shared" si="0"/>
        <v>23000</v>
      </c>
    </row>
    <row r="12" spans="1:14" x14ac:dyDescent="0.25">
      <c r="A12" s="18" t="s">
        <v>74</v>
      </c>
      <c r="B12" s="24" t="s">
        <v>178</v>
      </c>
      <c r="C12" s="24" t="s">
        <v>127</v>
      </c>
      <c r="D12" s="19">
        <v>41253</v>
      </c>
      <c r="E12" s="19">
        <v>41254</v>
      </c>
      <c r="F12" s="20">
        <v>43882</v>
      </c>
      <c r="G12" s="21">
        <v>23000</v>
      </c>
      <c r="H12" s="21"/>
      <c r="I12" s="25"/>
      <c r="J12" s="25">
        <v>23000</v>
      </c>
      <c r="K12" s="21"/>
      <c r="L12" s="21"/>
      <c r="M12" s="21"/>
      <c r="N12" s="23">
        <f t="shared" si="0"/>
        <v>23000</v>
      </c>
    </row>
    <row r="13" spans="1:14" x14ac:dyDescent="0.25">
      <c r="A13" s="18" t="s">
        <v>180</v>
      </c>
      <c r="B13" s="26" t="s">
        <v>181</v>
      </c>
      <c r="C13" s="26" t="s">
        <v>30</v>
      </c>
      <c r="D13" s="19">
        <v>41253</v>
      </c>
      <c r="E13" s="19">
        <v>41254</v>
      </c>
      <c r="F13" s="20">
        <v>43884</v>
      </c>
      <c r="G13" s="22">
        <v>33000</v>
      </c>
      <c r="H13" s="22"/>
      <c r="I13" s="22"/>
      <c r="J13" s="22"/>
      <c r="K13" s="22">
        <v>33000</v>
      </c>
      <c r="L13" s="22"/>
      <c r="M13" s="21"/>
      <c r="N13" s="23">
        <f t="shared" si="0"/>
        <v>33000</v>
      </c>
    </row>
    <row r="14" spans="1:14" x14ac:dyDescent="0.25">
      <c r="A14" s="18" t="s">
        <v>149</v>
      </c>
      <c r="B14" s="24" t="s">
        <v>182</v>
      </c>
      <c r="C14" s="24" t="s">
        <v>183</v>
      </c>
      <c r="D14" s="19">
        <v>41245</v>
      </c>
      <c r="E14" s="19">
        <v>41247</v>
      </c>
      <c r="F14" s="20">
        <v>43885</v>
      </c>
      <c r="G14" s="21">
        <v>45276</v>
      </c>
      <c r="H14" s="21"/>
      <c r="I14" s="25"/>
      <c r="J14" s="21"/>
      <c r="K14" s="21"/>
      <c r="L14" s="21"/>
      <c r="M14" s="27">
        <v>45276</v>
      </c>
      <c r="N14" s="23">
        <f t="shared" si="0"/>
        <v>45276</v>
      </c>
    </row>
    <row r="15" spans="1:14" x14ac:dyDescent="0.25">
      <c r="A15" s="18"/>
      <c r="B15" s="24" t="s">
        <v>184</v>
      </c>
      <c r="C15" s="24" t="s">
        <v>127</v>
      </c>
      <c r="D15" s="19">
        <v>41253</v>
      </c>
      <c r="E15" s="19">
        <v>41254</v>
      </c>
      <c r="F15" s="20">
        <v>43886</v>
      </c>
      <c r="G15" s="21">
        <v>19500</v>
      </c>
      <c r="H15" s="21"/>
      <c r="I15" s="25"/>
      <c r="J15" s="21"/>
      <c r="K15" s="21">
        <v>19500</v>
      </c>
      <c r="L15" s="21"/>
      <c r="M15" s="27"/>
      <c r="N15" s="23">
        <f t="shared" si="0"/>
        <v>19500</v>
      </c>
    </row>
    <row r="16" spans="1:14" x14ac:dyDescent="0.25">
      <c r="A16" s="28"/>
      <c r="B16" s="24" t="s">
        <v>185</v>
      </c>
      <c r="C16" s="24" t="s">
        <v>57</v>
      </c>
      <c r="D16" s="19">
        <v>41242</v>
      </c>
      <c r="E16" s="19">
        <v>41246</v>
      </c>
      <c r="F16" s="29">
        <v>43887</v>
      </c>
      <c r="G16" s="21">
        <v>92864.8</v>
      </c>
      <c r="H16" s="30"/>
      <c r="I16" s="31"/>
      <c r="J16" s="21"/>
      <c r="K16" s="32"/>
      <c r="L16" s="21">
        <v>92864.8</v>
      </c>
      <c r="M16" s="27"/>
      <c r="N16" s="23">
        <f t="shared" si="0"/>
        <v>92864.8</v>
      </c>
    </row>
    <row r="17" spans="1:14" x14ac:dyDescent="0.25">
      <c r="A17" s="28"/>
      <c r="B17" s="24" t="s">
        <v>186</v>
      </c>
      <c r="C17" s="24" t="s">
        <v>57</v>
      </c>
      <c r="D17" s="19">
        <v>41244</v>
      </c>
      <c r="E17" s="19">
        <v>41245</v>
      </c>
      <c r="F17" s="29">
        <v>43888</v>
      </c>
      <c r="G17" s="21">
        <v>23216.2</v>
      </c>
      <c r="H17" s="32"/>
      <c r="I17" s="31"/>
      <c r="J17" s="21"/>
      <c r="K17" s="32"/>
      <c r="L17" s="21">
        <v>23216.2</v>
      </c>
      <c r="M17" s="27"/>
      <c r="N17" s="23">
        <f t="shared" si="0"/>
        <v>23216.2</v>
      </c>
    </row>
    <row r="18" spans="1:14" x14ac:dyDescent="0.25">
      <c r="A18" s="28"/>
      <c r="B18" s="24" t="s">
        <v>187</v>
      </c>
      <c r="C18" s="24" t="s">
        <v>57</v>
      </c>
      <c r="D18" s="19">
        <v>41244</v>
      </c>
      <c r="E18" s="19">
        <v>41247</v>
      </c>
      <c r="F18" s="29">
        <v>43889</v>
      </c>
      <c r="G18" s="21">
        <v>69648.600000000006</v>
      </c>
      <c r="H18" s="30"/>
      <c r="I18" s="31"/>
      <c r="J18" s="21"/>
      <c r="K18" s="32"/>
      <c r="L18" s="21">
        <v>69648.600000000006</v>
      </c>
      <c r="M18" s="27"/>
      <c r="N18" s="23">
        <f t="shared" si="0"/>
        <v>69648.600000000006</v>
      </c>
    </row>
    <row r="19" spans="1:14" x14ac:dyDescent="0.25">
      <c r="A19" s="28"/>
      <c r="B19" s="24" t="s">
        <v>187</v>
      </c>
      <c r="C19" s="24" t="s">
        <v>57</v>
      </c>
      <c r="D19" s="19">
        <v>41244</v>
      </c>
      <c r="E19" s="19">
        <v>41247</v>
      </c>
      <c r="F19" s="29">
        <v>43890</v>
      </c>
      <c r="G19" s="21">
        <v>69648.600000000006</v>
      </c>
      <c r="H19" s="32"/>
      <c r="I19" s="31"/>
      <c r="J19" s="21"/>
      <c r="K19" s="32"/>
      <c r="L19" s="21">
        <v>69648.600000000006</v>
      </c>
      <c r="M19" s="27"/>
      <c r="N19" s="23">
        <f t="shared" si="0"/>
        <v>69648.600000000006</v>
      </c>
    </row>
    <row r="20" spans="1:14" x14ac:dyDescent="0.25">
      <c r="A20" s="28"/>
      <c r="B20" s="24" t="s">
        <v>188</v>
      </c>
      <c r="C20" s="24" t="s">
        <v>57</v>
      </c>
      <c r="D20" s="19">
        <v>41248</v>
      </c>
      <c r="E20" s="19">
        <v>41250</v>
      </c>
      <c r="F20" s="29">
        <v>43891</v>
      </c>
      <c r="G20" s="21">
        <v>46432.4</v>
      </c>
      <c r="H20" s="30"/>
      <c r="I20" s="31"/>
      <c r="J20" s="21"/>
      <c r="K20" s="32"/>
      <c r="L20" s="21">
        <v>46432.4</v>
      </c>
      <c r="M20" s="27"/>
      <c r="N20" s="23">
        <f t="shared" si="0"/>
        <v>46432.4</v>
      </c>
    </row>
    <row r="21" spans="1:14" x14ac:dyDescent="0.25">
      <c r="A21" s="28" t="s">
        <v>190</v>
      </c>
      <c r="B21" s="24" t="s">
        <v>189</v>
      </c>
      <c r="C21" s="24" t="s">
        <v>30</v>
      </c>
      <c r="D21" s="19">
        <v>41253</v>
      </c>
      <c r="E21" s="19">
        <v>41254</v>
      </c>
      <c r="F21" s="29">
        <v>43892</v>
      </c>
      <c r="G21" s="21">
        <v>16500</v>
      </c>
      <c r="H21" s="30"/>
      <c r="I21" s="31"/>
      <c r="J21" s="21"/>
      <c r="K21" s="32">
        <v>16500</v>
      </c>
      <c r="L21" s="21"/>
      <c r="M21" s="27"/>
      <c r="N21" s="23">
        <f t="shared" si="0"/>
        <v>16500</v>
      </c>
    </row>
    <row r="22" spans="1:14" x14ac:dyDescent="0.25">
      <c r="A22" s="28"/>
      <c r="B22" s="24" t="s">
        <v>191</v>
      </c>
      <c r="C22" s="24" t="s">
        <v>57</v>
      </c>
      <c r="D22" s="19">
        <v>41250</v>
      </c>
      <c r="E22" s="19">
        <v>41252</v>
      </c>
      <c r="F22" s="29">
        <v>43893</v>
      </c>
      <c r="G22" s="21">
        <v>46432.4</v>
      </c>
      <c r="H22" s="30"/>
      <c r="I22" s="31"/>
      <c r="J22" s="21"/>
      <c r="K22" s="32"/>
      <c r="L22" s="21">
        <v>46432.4</v>
      </c>
      <c r="M22" s="27"/>
      <c r="N22" s="23">
        <f t="shared" si="0"/>
        <v>46432.4</v>
      </c>
    </row>
    <row r="23" spans="1:14" x14ac:dyDescent="0.25">
      <c r="A23" s="28"/>
      <c r="B23" s="24" t="s">
        <v>192</v>
      </c>
      <c r="C23" s="24" t="s">
        <v>57</v>
      </c>
      <c r="D23" s="19">
        <v>41251</v>
      </c>
      <c r="E23" s="19">
        <v>41253</v>
      </c>
      <c r="F23" s="29">
        <v>43894</v>
      </c>
      <c r="G23" s="21">
        <v>46432.4</v>
      </c>
      <c r="H23" s="30"/>
      <c r="I23" s="31"/>
      <c r="J23" s="21"/>
      <c r="K23" s="32"/>
      <c r="L23" s="21">
        <v>46432.4</v>
      </c>
      <c r="M23" s="27"/>
      <c r="N23" s="23">
        <f t="shared" si="0"/>
        <v>46432.4</v>
      </c>
    </row>
    <row r="24" spans="1:14" x14ac:dyDescent="0.25">
      <c r="A24" s="28"/>
      <c r="B24" s="24" t="s">
        <v>193</v>
      </c>
      <c r="C24" s="24" t="s">
        <v>57</v>
      </c>
      <c r="D24" s="19">
        <v>41252</v>
      </c>
      <c r="E24" s="19">
        <v>41255</v>
      </c>
      <c r="F24" s="29">
        <v>43895</v>
      </c>
      <c r="G24" s="21">
        <v>69648.600000000006</v>
      </c>
      <c r="H24" s="30"/>
      <c r="I24" s="31"/>
      <c r="J24" s="21"/>
      <c r="K24" s="32"/>
      <c r="L24" s="21">
        <v>69648.600000000006</v>
      </c>
      <c r="M24" s="27"/>
      <c r="N24" s="23">
        <f t="shared" si="0"/>
        <v>69648.600000000006</v>
      </c>
    </row>
    <row r="25" spans="1:14" x14ac:dyDescent="0.25">
      <c r="A25" s="28"/>
      <c r="B25" s="24" t="s">
        <v>194</v>
      </c>
      <c r="C25" s="24" t="s">
        <v>57</v>
      </c>
      <c r="D25" s="19">
        <v>41252</v>
      </c>
      <c r="E25" s="19">
        <v>41253</v>
      </c>
      <c r="F25" s="29">
        <v>43896</v>
      </c>
      <c r="G25" s="21">
        <v>23216.2</v>
      </c>
      <c r="H25" s="32"/>
      <c r="I25" s="31"/>
      <c r="J25" s="21"/>
      <c r="K25" s="32"/>
      <c r="L25" s="21">
        <v>23216.2</v>
      </c>
      <c r="M25" s="27"/>
      <c r="N25" s="23">
        <f t="shared" si="0"/>
        <v>23216.2</v>
      </c>
    </row>
    <row r="26" spans="1:14" x14ac:dyDescent="0.25">
      <c r="A26" s="28"/>
      <c r="B26" s="24" t="s">
        <v>36</v>
      </c>
      <c r="C26" s="24"/>
      <c r="D26" s="19"/>
      <c r="E26" s="19"/>
      <c r="F26" s="29">
        <v>43897</v>
      </c>
      <c r="G26" s="21"/>
      <c r="H26" s="32" t="s">
        <v>68</v>
      </c>
      <c r="I26" s="31">
        <v>2300</v>
      </c>
      <c r="J26" s="21">
        <v>2300</v>
      </c>
      <c r="K26" s="32"/>
      <c r="L26" s="21"/>
      <c r="M26" s="27"/>
      <c r="N26" s="23">
        <f t="shared" si="0"/>
        <v>2300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1078196.2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1075896.2</v>
      </c>
      <c r="H31" s="38"/>
      <c r="I31" s="39">
        <f>SUM(I6:I30)</f>
        <v>2300</v>
      </c>
      <c r="J31" s="39">
        <f>SUM(J6:J30)</f>
        <v>88300</v>
      </c>
      <c r="K31" s="39">
        <f>SUM(K6:K30)</f>
        <v>69000</v>
      </c>
      <c r="L31" s="39">
        <f>SUM(L6:L30)</f>
        <v>487540.20000000013</v>
      </c>
      <c r="M31" s="39">
        <f>SUM(M6:M30)</f>
        <v>433356</v>
      </c>
      <c r="N31" s="23">
        <f t="shared" si="0"/>
        <v>1078196.2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94" t="s">
        <v>179</v>
      </c>
      <c r="H33" s="95"/>
      <c r="I33" s="95"/>
      <c r="J33" s="95"/>
      <c r="K33" s="95"/>
      <c r="L33" s="95"/>
      <c r="M33" s="95"/>
      <c r="N33" s="96"/>
    </row>
    <row r="34" spans="1:14" x14ac:dyDescent="0.25">
      <c r="A34" s="17" t="s">
        <v>22</v>
      </c>
      <c r="B34" s="13"/>
      <c r="C34" s="47"/>
      <c r="D34" s="48"/>
      <c r="E34" s="103">
        <v>490</v>
      </c>
      <c r="F34" s="104"/>
      <c r="G34" s="97"/>
      <c r="H34" s="98"/>
      <c r="I34" s="98"/>
      <c r="J34" s="98"/>
      <c r="K34" s="98"/>
      <c r="L34" s="98"/>
      <c r="M34" s="98"/>
      <c r="N34" s="99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97"/>
      <c r="H35" s="98"/>
      <c r="I35" s="98"/>
      <c r="J35" s="98"/>
      <c r="K35" s="98"/>
      <c r="L35" s="98"/>
      <c r="M35" s="98"/>
      <c r="N35" s="99"/>
    </row>
    <row r="36" spans="1:14" x14ac:dyDescent="0.25">
      <c r="A36" s="1"/>
      <c r="B36" s="1"/>
      <c r="C36" s="50">
        <f>((C34+C35)*E34)</f>
        <v>0</v>
      </c>
      <c r="D36" s="48"/>
      <c r="E36" s="48"/>
      <c r="F36" s="48"/>
      <c r="G36" s="97"/>
      <c r="H36" s="98"/>
      <c r="I36" s="98"/>
      <c r="J36" s="98"/>
      <c r="K36" s="98"/>
      <c r="L36" s="98"/>
      <c r="M36" s="98"/>
      <c r="N36" s="99"/>
    </row>
    <row r="37" spans="1:14" x14ac:dyDescent="0.25">
      <c r="A37" s="17" t="s">
        <v>24</v>
      </c>
      <c r="B37" s="1"/>
      <c r="C37" s="51">
        <v>88300</v>
      </c>
      <c r="D37" s="48"/>
      <c r="E37" s="48"/>
      <c r="F37" s="48"/>
      <c r="G37" s="97"/>
      <c r="H37" s="98"/>
      <c r="I37" s="98"/>
      <c r="J37" s="98"/>
      <c r="K37" s="98"/>
      <c r="L37" s="98"/>
      <c r="M37" s="98"/>
      <c r="N37" s="99"/>
    </row>
    <row r="38" spans="1:14" ht="15.75" thickBot="1" x14ac:dyDescent="0.3">
      <c r="A38" s="52" t="s">
        <v>17</v>
      </c>
      <c r="B38" s="53"/>
      <c r="C38" s="50">
        <f>SUM(C36+C37)</f>
        <v>88300</v>
      </c>
      <c r="D38" s="48"/>
      <c r="E38" s="48"/>
      <c r="F38" s="48"/>
      <c r="G38" s="100"/>
      <c r="H38" s="101"/>
      <c r="I38" s="101"/>
      <c r="J38" s="101"/>
      <c r="K38" s="101"/>
      <c r="L38" s="101"/>
      <c r="M38" s="101"/>
      <c r="N38" s="102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28" workbookViewId="0">
      <selection sqref="A1:N38"/>
    </sheetView>
  </sheetViews>
  <sheetFormatPr baseColWidth="10" defaultRowHeight="15" x14ac:dyDescent="0.25"/>
  <cols>
    <col min="1" max="1" width="6.7109375" customWidth="1"/>
    <col min="2" max="2" width="24.85546875" customWidth="1"/>
    <col min="3" max="3" width="19.28515625" customWidth="1"/>
    <col min="8" max="8" width="9.85546875" customWidth="1"/>
    <col min="10" max="10" width="12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110</v>
      </c>
      <c r="E3" s="11"/>
      <c r="F3" s="11"/>
      <c r="G3" s="12"/>
      <c r="H3" s="5"/>
      <c r="I3" s="1"/>
      <c r="J3" s="13"/>
      <c r="K3" s="14">
        <v>41253</v>
      </c>
      <c r="L3" s="15"/>
      <c r="M3" s="16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/>
      <c r="C6" s="19" t="s">
        <v>169</v>
      </c>
      <c r="D6" s="19"/>
      <c r="E6" s="19"/>
      <c r="F6" s="20">
        <v>43872</v>
      </c>
      <c r="G6" s="21"/>
      <c r="H6" s="54" t="s">
        <v>70</v>
      </c>
      <c r="I6" s="22">
        <v>2500</v>
      </c>
      <c r="J6" s="22">
        <v>2500</v>
      </c>
      <c r="K6" s="22"/>
      <c r="L6" s="22"/>
      <c r="M6" s="22"/>
      <c r="N6" s="23">
        <f>G6+I6</f>
        <v>2500</v>
      </c>
    </row>
    <row r="7" spans="1:14" x14ac:dyDescent="0.25">
      <c r="A7" s="18"/>
      <c r="B7" s="19"/>
      <c r="C7" s="19" t="s">
        <v>110</v>
      </c>
      <c r="D7" s="19"/>
      <c r="E7" s="19"/>
      <c r="F7" s="20">
        <v>43873</v>
      </c>
      <c r="G7" s="21"/>
      <c r="H7" s="19" t="s">
        <v>70</v>
      </c>
      <c r="I7" s="22">
        <v>2100</v>
      </c>
      <c r="J7" s="22">
        <v>2100</v>
      </c>
      <c r="K7" s="22"/>
      <c r="L7" s="22"/>
      <c r="M7" s="22"/>
      <c r="N7" s="23">
        <f t="shared" ref="N7:N31" si="0">G7+I7</f>
        <v>2100</v>
      </c>
    </row>
    <row r="8" spans="1:14" x14ac:dyDescent="0.25">
      <c r="A8" s="18"/>
      <c r="B8" s="19" t="s">
        <v>170</v>
      </c>
      <c r="C8" s="19" t="s">
        <v>77</v>
      </c>
      <c r="D8" s="19">
        <v>41252</v>
      </c>
      <c r="E8" s="19">
        <v>41253</v>
      </c>
      <c r="F8" s="20">
        <v>43874</v>
      </c>
      <c r="G8" s="21">
        <v>22236.2</v>
      </c>
      <c r="H8" s="20"/>
      <c r="I8" s="22"/>
      <c r="J8" s="22"/>
      <c r="K8" s="22">
        <v>22236.2</v>
      </c>
      <c r="L8" s="22"/>
      <c r="M8" s="22"/>
      <c r="N8" s="23">
        <f t="shared" si="0"/>
        <v>22236.2</v>
      </c>
    </row>
    <row r="9" spans="1:14" x14ac:dyDescent="0.25">
      <c r="A9" s="18"/>
      <c r="B9" s="24" t="s">
        <v>170</v>
      </c>
      <c r="C9" s="24" t="s">
        <v>30</v>
      </c>
      <c r="D9" s="19">
        <v>41253</v>
      </c>
      <c r="E9" s="19">
        <v>41254</v>
      </c>
      <c r="F9" s="20">
        <v>43875</v>
      </c>
      <c r="G9" s="21">
        <v>24010</v>
      </c>
      <c r="H9" s="20"/>
      <c r="I9" s="25"/>
      <c r="J9" s="21"/>
      <c r="K9" s="21">
        <v>24010</v>
      </c>
      <c r="L9" s="21"/>
      <c r="M9" s="21"/>
      <c r="N9" s="23">
        <f t="shared" si="0"/>
        <v>24010</v>
      </c>
    </row>
    <row r="10" spans="1:14" x14ac:dyDescent="0.25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50846.2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46246.2</v>
      </c>
      <c r="H31" s="38"/>
      <c r="I31" s="39">
        <f>SUM(I6:I30)</f>
        <v>4600</v>
      </c>
      <c r="J31" s="39">
        <f>SUM(J6:J30)</f>
        <v>4600</v>
      </c>
      <c r="K31" s="39">
        <f>SUM(K6:K30)</f>
        <v>46246.2</v>
      </c>
      <c r="L31" s="39">
        <f>SUM(L6:L30)</f>
        <v>0</v>
      </c>
      <c r="M31" s="39">
        <f>SUM(M6:M30)</f>
        <v>0</v>
      </c>
      <c r="N31" s="23">
        <f t="shared" si="0"/>
        <v>50846.2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94"/>
      <c r="H33" s="95"/>
      <c r="I33" s="95"/>
      <c r="J33" s="95"/>
      <c r="K33" s="95"/>
      <c r="L33" s="95"/>
      <c r="M33" s="95"/>
      <c r="N33" s="96"/>
    </row>
    <row r="34" spans="1:14" x14ac:dyDescent="0.25">
      <c r="A34" s="17" t="s">
        <v>22</v>
      </c>
      <c r="B34" s="13"/>
      <c r="C34" s="47"/>
      <c r="D34" s="48"/>
      <c r="E34" s="103">
        <v>490</v>
      </c>
      <c r="F34" s="104"/>
      <c r="G34" s="97"/>
      <c r="H34" s="98"/>
      <c r="I34" s="98"/>
      <c r="J34" s="98"/>
      <c r="K34" s="98"/>
      <c r="L34" s="98"/>
      <c r="M34" s="98"/>
      <c r="N34" s="99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97"/>
      <c r="H35" s="98"/>
      <c r="I35" s="98"/>
      <c r="J35" s="98"/>
      <c r="K35" s="98"/>
      <c r="L35" s="98"/>
      <c r="M35" s="98"/>
      <c r="N35" s="99"/>
    </row>
    <row r="36" spans="1:14" x14ac:dyDescent="0.25">
      <c r="A36" s="1"/>
      <c r="B36" s="1"/>
      <c r="C36" s="50">
        <f>((C34+C35)*E34)</f>
        <v>0</v>
      </c>
      <c r="D36" s="48"/>
      <c r="E36" s="48"/>
      <c r="F36" s="48"/>
      <c r="G36" s="97"/>
      <c r="H36" s="98"/>
      <c r="I36" s="98"/>
      <c r="J36" s="98"/>
      <c r="K36" s="98"/>
      <c r="L36" s="98"/>
      <c r="M36" s="98"/>
      <c r="N36" s="99"/>
    </row>
    <row r="37" spans="1:14" x14ac:dyDescent="0.25">
      <c r="A37" s="17" t="s">
        <v>24</v>
      </c>
      <c r="B37" s="1"/>
      <c r="C37" s="51">
        <v>4600</v>
      </c>
      <c r="D37" s="48"/>
      <c r="E37" s="48"/>
      <c r="F37" s="48"/>
      <c r="G37" s="97"/>
      <c r="H37" s="98"/>
      <c r="I37" s="98"/>
      <c r="J37" s="98"/>
      <c r="K37" s="98"/>
      <c r="L37" s="98"/>
      <c r="M37" s="98"/>
      <c r="N37" s="99"/>
    </row>
    <row r="38" spans="1:14" ht="15.75" thickBot="1" x14ac:dyDescent="0.3">
      <c r="A38" s="52" t="s">
        <v>17</v>
      </c>
      <c r="B38" s="53"/>
      <c r="C38" s="50">
        <f>SUM(C36+C37)</f>
        <v>4600</v>
      </c>
      <c r="D38" s="48"/>
      <c r="E38" s="48"/>
      <c r="F38" s="48"/>
      <c r="G38" s="100"/>
      <c r="H38" s="101"/>
      <c r="I38" s="101"/>
      <c r="J38" s="101"/>
      <c r="K38" s="101"/>
      <c r="L38" s="101"/>
      <c r="M38" s="101"/>
      <c r="N38" s="102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sqref="A1:N38"/>
    </sheetView>
  </sheetViews>
  <sheetFormatPr baseColWidth="10" defaultRowHeight="15" x14ac:dyDescent="0.25"/>
  <cols>
    <col min="1" max="1" width="6.7109375" customWidth="1"/>
    <col min="2" max="2" width="24.85546875" customWidth="1"/>
    <col min="3" max="3" width="19.28515625" customWidth="1"/>
    <col min="8" max="8" width="9.85546875" customWidth="1"/>
    <col min="10" max="10" width="12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110</v>
      </c>
      <c r="E3" s="11"/>
      <c r="F3" s="11"/>
      <c r="G3" s="12"/>
      <c r="H3" s="5"/>
      <c r="I3" s="1"/>
      <c r="J3" s="13"/>
      <c r="K3" s="14">
        <v>41252</v>
      </c>
      <c r="L3" s="15"/>
      <c r="M3" s="16"/>
      <c r="N3" s="17" t="s">
        <v>35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165</v>
      </c>
      <c r="C6" s="19" t="s">
        <v>122</v>
      </c>
      <c r="D6" s="19">
        <v>41252</v>
      </c>
      <c r="E6" s="19">
        <v>41253</v>
      </c>
      <c r="F6" s="20">
        <v>43867</v>
      </c>
      <c r="G6" s="21">
        <v>32340</v>
      </c>
      <c r="H6" s="54"/>
      <c r="I6" s="22"/>
      <c r="J6" s="22"/>
      <c r="K6" s="22">
        <v>32340</v>
      </c>
      <c r="L6" s="22"/>
      <c r="M6" s="22"/>
      <c r="N6" s="23">
        <f>G6+I6</f>
        <v>32340</v>
      </c>
    </row>
    <row r="7" spans="1:14" x14ac:dyDescent="0.25">
      <c r="A7" s="18"/>
      <c r="B7" s="19" t="s">
        <v>166</v>
      </c>
      <c r="C7" s="19" t="s">
        <v>30</v>
      </c>
      <c r="D7" s="19">
        <v>41252</v>
      </c>
      <c r="E7" s="19">
        <v>41253</v>
      </c>
      <c r="F7" s="20">
        <v>43868</v>
      </c>
      <c r="G7" s="21">
        <v>32340</v>
      </c>
      <c r="H7" s="19"/>
      <c r="I7" s="22"/>
      <c r="J7" s="22">
        <v>32340</v>
      </c>
      <c r="K7" s="22"/>
      <c r="L7" s="22"/>
      <c r="M7" s="22"/>
      <c r="N7" s="23">
        <f t="shared" ref="N7:N31" si="0">G7+I7</f>
        <v>32340</v>
      </c>
    </row>
    <row r="8" spans="1:14" x14ac:dyDescent="0.25">
      <c r="A8" s="18"/>
      <c r="B8" s="19" t="s">
        <v>167</v>
      </c>
      <c r="C8" s="19" t="s">
        <v>30</v>
      </c>
      <c r="D8" s="19">
        <v>41252</v>
      </c>
      <c r="E8" s="19">
        <v>41253</v>
      </c>
      <c r="F8" s="20">
        <v>43869</v>
      </c>
      <c r="G8" s="21">
        <v>17000</v>
      </c>
      <c r="H8" s="20"/>
      <c r="I8" s="22"/>
      <c r="J8" s="22"/>
      <c r="K8" s="22">
        <v>17000</v>
      </c>
      <c r="L8" s="22"/>
      <c r="M8" s="22"/>
      <c r="N8" s="23">
        <f t="shared" si="0"/>
        <v>17000</v>
      </c>
    </row>
    <row r="9" spans="1:14" x14ac:dyDescent="0.25">
      <c r="A9" s="18"/>
      <c r="B9" s="24" t="s">
        <v>168</v>
      </c>
      <c r="C9" s="24" t="s">
        <v>30</v>
      </c>
      <c r="D9" s="19">
        <v>41252</v>
      </c>
      <c r="E9" s="19">
        <v>41253</v>
      </c>
      <c r="F9" s="20">
        <v>43870</v>
      </c>
      <c r="G9" s="21">
        <v>16500</v>
      </c>
      <c r="H9" s="20"/>
      <c r="I9" s="25"/>
      <c r="J9" s="21">
        <v>16500</v>
      </c>
      <c r="K9" s="21"/>
      <c r="L9" s="21"/>
      <c r="M9" s="21"/>
      <c r="N9" s="23">
        <f t="shared" si="0"/>
        <v>16500</v>
      </c>
    </row>
    <row r="10" spans="1:14" x14ac:dyDescent="0.25">
      <c r="A10" s="18"/>
      <c r="B10" s="24" t="s">
        <v>110</v>
      </c>
      <c r="C10" s="24"/>
      <c r="D10" s="19"/>
      <c r="E10" s="19"/>
      <c r="F10" s="20">
        <v>43871</v>
      </c>
      <c r="G10" s="21"/>
      <c r="H10" s="20" t="s">
        <v>68</v>
      </c>
      <c r="I10" s="25">
        <v>1000</v>
      </c>
      <c r="J10" s="21">
        <v>1000</v>
      </c>
      <c r="K10" s="21"/>
      <c r="L10" s="21"/>
      <c r="M10" s="21"/>
      <c r="N10" s="23">
        <f t="shared" si="0"/>
        <v>1000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99180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98180</v>
      </c>
      <c r="H31" s="38"/>
      <c r="I31" s="39">
        <f>SUM(I6:I30)</f>
        <v>1000</v>
      </c>
      <c r="J31" s="39">
        <f>SUM(J6:J30)</f>
        <v>49840</v>
      </c>
      <c r="K31" s="39">
        <f>SUM(K6:K30)</f>
        <v>49340</v>
      </c>
      <c r="L31" s="39">
        <f>SUM(L6:L30)</f>
        <v>0</v>
      </c>
      <c r="M31" s="39">
        <f>SUM(M6:M30)</f>
        <v>0</v>
      </c>
      <c r="N31" s="23">
        <f t="shared" si="0"/>
        <v>99180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94"/>
      <c r="H33" s="95"/>
      <c r="I33" s="95"/>
      <c r="J33" s="95"/>
      <c r="K33" s="95"/>
      <c r="L33" s="95"/>
      <c r="M33" s="95"/>
      <c r="N33" s="96"/>
    </row>
    <row r="34" spans="1:14" x14ac:dyDescent="0.25">
      <c r="A34" s="17" t="s">
        <v>22</v>
      </c>
      <c r="B34" s="13"/>
      <c r="C34" s="47"/>
      <c r="D34" s="48"/>
      <c r="E34" s="103">
        <v>490</v>
      </c>
      <c r="F34" s="104"/>
      <c r="G34" s="97"/>
      <c r="H34" s="98"/>
      <c r="I34" s="98"/>
      <c r="J34" s="98"/>
      <c r="K34" s="98"/>
      <c r="L34" s="98"/>
      <c r="M34" s="98"/>
      <c r="N34" s="99"/>
    </row>
    <row r="35" spans="1:14" x14ac:dyDescent="0.25">
      <c r="A35" s="17" t="s">
        <v>23</v>
      </c>
      <c r="B35" s="1"/>
      <c r="C35" s="49">
        <v>50</v>
      </c>
      <c r="D35" s="48"/>
      <c r="E35" s="48"/>
      <c r="F35" s="48"/>
      <c r="G35" s="97"/>
      <c r="H35" s="98"/>
      <c r="I35" s="98"/>
      <c r="J35" s="98"/>
      <c r="K35" s="98"/>
      <c r="L35" s="98"/>
      <c r="M35" s="98"/>
      <c r="N35" s="99"/>
    </row>
    <row r="36" spans="1:14" x14ac:dyDescent="0.25">
      <c r="A36" s="1"/>
      <c r="B36" s="1"/>
      <c r="C36" s="50">
        <f>((C34+C35)*E34)</f>
        <v>24500</v>
      </c>
      <c r="D36" s="48"/>
      <c r="E36" s="48"/>
      <c r="F36" s="48"/>
      <c r="G36" s="97"/>
      <c r="H36" s="98"/>
      <c r="I36" s="98"/>
      <c r="J36" s="98"/>
      <c r="K36" s="98"/>
      <c r="L36" s="98"/>
      <c r="M36" s="98"/>
      <c r="N36" s="99"/>
    </row>
    <row r="37" spans="1:14" x14ac:dyDescent="0.25">
      <c r="A37" s="17" t="s">
        <v>24</v>
      </c>
      <c r="B37" s="1"/>
      <c r="C37" s="51">
        <v>25340</v>
      </c>
      <c r="D37" s="48"/>
      <c r="E37" s="48"/>
      <c r="F37" s="48"/>
      <c r="G37" s="97"/>
      <c r="H37" s="98"/>
      <c r="I37" s="98"/>
      <c r="J37" s="98"/>
      <c r="K37" s="98"/>
      <c r="L37" s="98"/>
      <c r="M37" s="98"/>
      <c r="N37" s="99"/>
    </row>
    <row r="38" spans="1:14" ht="15.75" thickBot="1" x14ac:dyDescent="0.3">
      <c r="A38" s="52" t="s">
        <v>17</v>
      </c>
      <c r="B38" s="53"/>
      <c r="C38" s="50">
        <f>SUM(C36+C37)</f>
        <v>49840</v>
      </c>
      <c r="D38" s="48"/>
      <c r="E38" s="48"/>
      <c r="F38" s="48"/>
      <c r="G38" s="100"/>
      <c r="H38" s="101"/>
      <c r="I38" s="101"/>
      <c r="J38" s="101"/>
      <c r="K38" s="101"/>
      <c r="L38" s="101"/>
      <c r="M38" s="101"/>
      <c r="N38" s="102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19" workbookViewId="0">
      <selection activeCell="C28" sqref="C28"/>
    </sheetView>
  </sheetViews>
  <sheetFormatPr baseColWidth="10" defaultRowHeight="15" x14ac:dyDescent="0.25"/>
  <cols>
    <col min="1" max="1" width="6.7109375" customWidth="1"/>
    <col min="2" max="2" width="24.85546875" customWidth="1"/>
    <col min="3" max="3" width="20.7109375" customWidth="1"/>
    <col min="8" max="8" width="9.85546875" customWidth="1"/>
    <col min="10" max="10" width="12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36</v>
      </c>
      <c r="E3" s="11"/>
      <c r="F3" s="11"/>
      <c r="G3" s="12"/>
      <c r="H3" s="5"/>
      <c r="I3" s="1"/>
      <c r="J3" s="13"/>
      <c r="K3" s="14">
        <v>41252</v>
      </c>
      <c r="L3" s="15"/>
      <c r="M3" s="16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36</v>
      </c>
      <c r="C6" s="19"/>
      <c r="D6" s="19"/>
      <c r="E6" s="19"/>
      <c r="F6" s="20">
        <v>43865</v>
      </c>
      <c r="G6" s="21"/>
      <c r="H6" s="54" t="s">
        <v>68</v>
      </c>
      <c r="I6" s="22">
        <v>4800</v>
      </c>
      <c r="J6" s="22">
        <v>4800</v>
      </c>
      <c r="K6" s="22"/>
      <c r="L6" s="22"/>
      <c r="M6" s="22"/>
      <c r="N6" s="23">
        <f>G6+I6</f>
        <v>4800</v>
      </c>
    </row>
    <row r="7" spans="1:14" x14ac:dyDescent="0.25">
      <c r="A7" s="18" t="s">
        <v>28</v>
      </c>
      <c r="B7" s="19" t="s">
        <v>164</v>
      </c>
      <c r="C7" s="19" t="s">
        <v>30</v>
      </c>
      <c r="D7" s="19">
        <v>41252</v>
      </c>
      <c r="E7" s="19">
        <v>41255</v>
      </c>
      <c r="F7" s="20">
        <v>43866</v>
      </c>
      <c r="G7" s="21">
        <v>67620</v>
      </c>
      <c r="H7" s="19"/>
      <c r="I7" s="22"/>
      <c r="J7" s="22"/>
      <c r="K7" s="22">
        <v>67620</v>
      </c>
      <c r="L7" s="22"/>
      <c r="M7" s="22"/>
      <c r="N7" s="23">
        <f t="shared" ref="N7:N31" si="0">G7+I7</f>
        <v>67620</v>
      </c>
    </row>
    <row r="8" spans="1:14" x14ac:dyDescent="0.25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 x14ac:dyDescent="0.25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72420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67620</v>
      </c>
      <c r="H31" s="38"/>
      <c r="I31" s="39">
        <f>SUM(I6:I30)</f>
        <v>4800</v>
      </c>
      <c r="J31" s="39">
        <f>SUM(J6:J30)</f>
        <v>4800</v>
      </c>
      <c r="K31" s="39">
        <f>SUM(K6:K30)</f>
        <v>67620</v>
      </c>
      <c r="L31" s="39">
        <f>SUM(L6:L30)</f>
        <v>0</v>
      </c>
      <c r="M31" s="39">
        <f>SUM(M6:M30)</f>
        <v>0</v>
      </c>
      <c r="N31" s="23">
        <f t="shared" si="0"/>
        <v>72420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94"/>
      <c r="H33" s="95"/>
      <c r="I33" s="95"/>
      <c r="J33" s="95"/>
      <c r="K33" s="95"/>
      <c r="L33" s="95"/>
      <c r="M33" s="95"/>
      <c r="N33" s="96"/>
    </row>
    <row r="34" spans="1:14" x14ac:dyDescent="0.25">
      <c r="A34" s="17" t="s">
        <v>22</v>
      </c>
      <c r="B34" s="13"/>
      <c r="C34" s="47"/>
      <c r="D34" s="48"/>
      <c r="E34" s="103">
        <v>490</v>
      </c>
      <c r="F34" s="104"/>
      <c r="G34" s="97"/>
      <c r="H34" s="98"/>
      <c r="I34" s="98"/>
      <c r="J34" s="98"/>
      <c r="K34" s="98"/>
      <c r="L34" s="98"/>
      <c r="M34" s="98"/>
      <c r="N34" s="99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97"/>
      <c r="H35" s="98"/>
      <c r="I35" s="98"/>
      <c r="J35" s="98"/>
      <c r="K35" s="98"/>
      <c r="L35" s="98"/>
      <c r="M35" s="98"/>
      <c r="N35" s="99"/>
    </row>
    <row r="36" spans="1:14" x14ac:dyDescent="0.25">
      <c r="A36" s="1"/>
      <c r="B36" s="1"/>
      <c r="C36" s="50">
        <f>((C34+C35)*E34)</f>
        <v>0</v>
      </c>
      <c r="D36" s="48"/>
      <c r="E36" s="48"/>
      <c r="F36" s="48"/>
      <c r="G36" s="97"/>
      <c r="H36" s="98"/>
      <c r="I36" s="98"/>
      <c r="J36" s="98"/>
      <c r="K36" s="98"/>
      <c r="L36" s="98"/>
      <c r="M36" s="98"/>
      <c r="N36" s="99"/>
    </row>
    <row r="37" spans="1:14" x14ac:dyDescent="0.25">
      <c r="A37" s="17" t="s">
        <v>24</v>
      </c>
      <c r="B37" s="1"/>
      <c r="C37" s="51">
        <v>4800</v>
      </c>
      <c r="D37" s="48"/>
      <c r="E37" s="48"/>
      <c r="F37" s="48"/>
      <c r="G37" s="97"/>
      <c r="H37" s="98"/>
      <c r="I37" s="98"/>
      <c r="J37" s="98"/>
      <c r="K37" s="98"/>
      <c r="L37" s="98"/>
      <c r="M37" s="98"/>
      <c r="N37" s="99"/>
    </row>
    <row r="38" spans="1:14" ht="15.75" thickBot="1" x14ac:dyDescent="0.3">
      <c r="A38" s="52" t="s">
        <v>17</v>
      </c>
      <c r="B38" s="53"/>
      <c r="C38" s="50">
        <f>SUM(C36+C37)</f>
        <v>4800</v>
      </c>
      <c r="D38" s="48"/>
      <c r="E38" s="48"/>
      <c r="F38" s="48"/>
      <c r="G38" s="100"/>
      <c r="H38" s="101"/>
      <c r="I38" s="101"/>
      <c r="J38" s="101"/>
      <c r="K38" s="101"/>
      <c r="L38" s="101"/>
      <c r="M38" s="101"/>
      <c r="N38" s="102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E39" sqref="E39"/>
    </sheetView>
  </sheetViews>
  <sheetFormatPr baseColWidth="10" defaultRowHeight="15" x14ac:dyDescent="0.25"/>
  <cols>
    <col min="1" max="1" width="6.7109375" customWidth="1"/>
    <col min="2" max="2" width="24.85546875" customWidth="1"/>
    <col min="3" max="3" width="20.7109375" customWidth="1"/>
    <col min="8" max="8" width="9.85546875" customWidth="1"/>
    <col min="10" max="10" width="12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36</v>
      </c>
      <c r="E3" s="11"/>
      <c r="F3" s="11"/>
      <c r="G3" s="12"/>
      <c r="H3" s="5"/>
      <c r="I3" s="1"/>
      <c r="J3" s="13"/>
      <c r="K3" s="14">
        <v>41251</v>
      </c>
      <c r="L3" s="15"/>
      <c r="M3" s="16"/>
      <c r="N3" s="17" t="s">
        <v>35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45</v>
      </c>
      <c r="B6" s="19" t="s">
        <v>145</v>
      </c>
      <c r="C6" s="19" t="s">
        <v>30</v>
      </c>
      <c r="D6" s="19">
        <v>41251</v>
      </c>
      <c r="E6" s="19">
        <v>41252</v>
      </c>
      <c r="F6" s="20">
        <v>43853</v>
      </c>
      <c r="G6" s="21">
        <v>17000</v>
      </c>
      <c r="H6" s="54"/>
      <c r="I6" s="22"/>
      <c r="J6" s="22">
        <v>17000</v>
      </c>
      <c r="K6" s="22"/>
      <c r="L6" s="22"/>
      <c r="M6" s="22"/>
      <c r="N6" s="23">
        <f>G6+I6</f>
        <v>17000</v>
      </c>
    </row>
    <row r="7" spans="1:14" x14ac:dyDescent="0.25">
      <c r="A7" s="18" t="s">
        <v>146</v>
      </c>
      <c r="B7" s="19" t="s">
        <v>147</v>
      </c>
      <c r="C7" s="19" t="s">
        <v>30</v>
      </c>
      <c r="D7" s="19">
        <v>41251</v>
      </c>
      <c r="E7" s="19">
        <v>41252</v>
      </c>
      <c r="F7" s="20">
        <v>43854</v>
      </c>
      <c r="G7" s="21">
        <v>29500</v>
      </c>
      <c r="H7" s="19"/>
      <c r="I7" s="22"/>
      <c r="J7" s="22">
        <v>29500</v>
      </c>
      <c r="K7" s="22"/>
      <c r="L7" s="22"/>
      <c r="M7" s="22"/>
      <c r="N7" s="23">
        <f t="shared" ref="N7:N31" si="0">G7+I7</f>
        <v>29500</v>
      </c>
    </row>
    <row r="8" spans="1:14" x14ac:dyDescent="0.25">
      <c r="A8" s="18" t="s">
        <v>148</v>
      </c>
      <c r="B8" s="19" t="s">
        <v>147</v>
      </c>
      <c r="C8" s="19" t="s">
        <v>30</v>
      </c>
      <c r="D8" s="19">
        <v>41251</v>
      </c>
      <c r="E8" s="19">
        <v>41252</v>
      </c>
      <c r="F8" s="20">
        <v>43855</v>
      </c>
      <c r="G8" s="21">
        <v>25480</v>
      </c>
      <c r="H8" s="20"/>
      <c r="I8" s="22"/>
      <c r="J8" s="22">
        <v>25480</v>
      </c>
      <c r="K8" s="22"/>
      <c r="L8" s="22"/>
      <c r="M8" s="22"/>
      <c r="N8" s="23">
        <f t="shared" si="0"/>
        <v>25480</v>
      </c>
    </row>
    <row r="9" spans="1:14" x14ac:dyDescent="0.25">
      <c r="A9" s="18" t="s">
        <v>149</v>
      </c>
      <c r="B9" s="24" t="s">
        <v>150</v>
      </c>
      <c r="C9" s="24" t="s">
        <v>30</v>
      </c>
      <c r="D9" s="19">
        <v>41251</v>
      </c>
      <c r="E9" s="19">
        <v>41252</v>
      </c>
      <c r="F9" s="20">
        <v>43856</v>
      </c>
      <c r="G9" s="21">
        <v>16170</v>
      </c>
      <c r="H9" s="20"/>
      <c r="I9" s="25"/>
      <c r="J9" s="21"/>
      <c r="K9" s="21">
        <v>16170</v>
      </c>
      <c r="L9" s="21"/>
      <c r="M9" s="21"/>
      <c r="N9" s="23">
        <f t="shared" si="0"/>
        <v>16170</v>
      </c>
    </row>
    <row r="10" spans="1:14" x14ac:dyDescent="0.25">
      <c r="A10" s="18" t="s">
        <v>151</v>
      </c>
      <c r="B10" s="24" t="s">
        <v>152</v>
      </c>
      <c r="C10" s="24" t="s">
        <v>30</v>
      </c>
      <c r="D10" s="19">
        <v>41251</v>
      </c>
      <c r="E10" s="19">
        <v>41252</v>
      </c>
      <c r="F10" s="20">
        <v>43857</v>
      </c>
      <c r="G10" s="21">
        <v>32340</v>
      </c>
      <c r="H10" s="20"/>
      <c r="I10" s="25"/>
      <c r="J10" s="21"/>
      <c r="K10" s="21">
        <v>32340</v>
      </c>
      <c r="L10" s="21"/>
      <c r="M10" s="21"/>
      <c r="N10" s="23">
        <f t="shared" si="0"/>
        <v>32340</v>
      </c>
    </row>
    <row r="11" spans="1:14" x14ac:dyDescent="0.25">
      <c r="A11" s="18" t="s">
        <v>108</v>
      </c>
      <c r="B11" s="24" t="s">
        <v>153</v>
      </c>
      <c r="C11" s="24" t="s">
        <v>30</v>
      </c>
      <c r="D11" s="19">
        <v>41251</v>
      </c>
      <c r="E11" s="19">
        <v>41252</v>
      </c>
      <c r="F11" s="20">
        <v>43858</v>
      </c>
      <c r="G11" s="21">
        <v>32340</v>
      </c>
      <c r="H11" s="20"/>
      <c r="I11" s="25"/>
      <c r="J11" s="21">
        <v>32340</v>
      </c>
      <c r="K11" s="21"/>
      <c r="L11" s="21"/>
      <c r="M11" s="21"/>
      <c r="N11" s="23">
        <f t="shared" si="0"/>
        <v>32340</v>
      </c>
    </row>
    <row r="12" spans="1:14" x14ac:dyDescent="0.25">
      <c r="A12" s="18" t="s">
        <v>28</v>
      </c>
      <c r="B12" s="24" t="s">
        <v>154</v>
      </c>
      <c r="C12" s="24" t="s">
        <v>30</v>
      </c>
      <c r="D12" s="19">
        <v>41251</v>
      </c>
      <c r="E12" s="19">
        <v>41252</v>
      </c>
      <c r="F12" s="20">
        <v>43859</v>
      </c>
      <c r="G12" s="21">
        <v>32340</v>
      </c>
      <c r="H12" s="21"/>
      <c r="I12" s="25"/>
      <c r="J12" s="25">
        <v>32340</v>
      </c>
      <c r="K12" s="21"/>
      <c r="L12" s="21"/>
      <c r="M12" s="21"/>
      <c r="N12" s="23">
        <f t="shared" si="0"/>
        <v>32340</v>
      </c>
    </row>
    <row r="13" spans="1:14" x14ac:dyDescent="0.25">
      <c r="A13" s="18" t="s">
        <v>155</v>
      </c>
      <c r="B13" s="26" t="s">
        <v>156</v>
      </c>
      <c r="C13" s="26" t="s">
        <v>30</v>
      </c>
      <c r="D13" s="19">
        <v>41251</v>
      </c>
      <c r="E13" s="19">
        <v>41252</v>
      </c>
      <c r="F13" s="20">
        <v>43860</v>
      </c>
      <c r="G13" s="22">
        <v>28420</v>
      </c>
      <c r="H13" s="22"/>
      <c r="I13" s="22"/>
      <c r="J13" s="22"/>
      <c r="K13" s="22">
        <v>14210</v>
      </c>
      <c r="L13" s="22"/>
      <c r="M13" s="21">
        <v>14210</v>
      </c>
      <c r="N13" s="23">
        <f t="shared" si="0"/>
        <v>28420</v>
      </c>
    </row>
    <row r="14" spans="1:14" x14ac:dyDescent="0.25">
      <c r="A14" s="18" t="s">
        <v>65</v>
      </c>
      <c r="B14" s="24" t="s">
        <v>157</v>
      </c>
      <c r="C14" s="24" t="s">
        <v>30</v>
      </c>
      <c r="D14" s="19">
        <v>41251</v>
      </c>
      <c r="E14" s="19">
        <v>41255</v>
      </c>
      <c r="F14" s="20">
        <v>43861</v>
      </c>
      <c r="G14" s="21">
        <v>97020</v>
      </c>
      <c r="H14" s="21"/>
      <c r="I14" s="25"/>
      <c r="J14" s="21"/>
      <c r="K14" s="21">
        <v>97020</v>
      </c>
      <c r="L14" s="21"/>
      <c r="M14" s="27"/>
      <c r="N14" s="23">
        <f t="shared" si="0"/>
        <v>97020</v>
      </c>
    </row>
    <row r="15" spans="1:14" x14ac:dyDescent="0.25">
      <c r="A15" s="18" t="s">
        <v>158</v>
      </c>
      <c r="B15" s="24" t="s">
        <v>159</v>
      </c>
      <c r="C15" s="24" t="s">
        <v>30</v>
      </c>
      <c r="D15" s="19">
        <v>41251</v>
      </c>
      <c r="E15" s="19">
        <v>41252</v>
      </c>
      <c r="F15" s="20">
        <v>43862</v>
      </c>
      <c r="G15" s="21">
        <v>25970</v>
      </c>
      <c r="H15" s="21"/>
      <c r="I15" s="25"/>
      <c r="J15" s="21"/>
      <c r="K15" s="21">
        <v>25970</v>
      </c>
      <c r="L15" s="21"/>
      <c r="M15" s="27"/>
      <c r="N15" s="23">
        <f t="shared" si="0"/>
        <v>25970</v>
      </c>
    </row>
    <row r="16" spans="1:14" x14ac:dyDescent="0.25">
      <c r="A16" s="28" t="s">
        <v>160</v>
      </c>
      <c r="B16" s="24" t="s">
        <v>161</v>
      </c>
      <c r="C16" s="24" t="s">
        <v>30</v>
      </c>
      <c r="D16" s="19">
        <v>41251</v>
      </c>
      <c r="E16" s="19">
        <v>41252</v>
      </c>
      <c r="F16" s="29">
        <v>43863</v>
      </c>
      <c r="G16" s="21">
        <v>29500</v>
      </c>
      <c r="H16" s="30"/>
      <c r="I16" s="31"/>
      <c r="J16" s="21">
        <v>29500</v>
      </c>
      <c r="K16" s="32"/>
      <c r="L16" s="21"/>
      <c r="M16" s="27"/>
      <c r="N16" s="23">
        <f t="shared" si="0"/>
        <v>29500</v>
      </c>
    </row>
    <row r="17" spans="1:14" x14ac:dyDescent="0.25">
      <c r="A17" s="28" t="s">
        <v>162</v>
      </c>
      <c r="B17" s="24" t="s">
        <v>163</v>
      </c>
      <c r="C17" s="24" t="s">
        <v>30</v>
      </c>
      <c r="D17" s="19">
        <v>41251</v>
      </c>
      <c r="E17" s="19">
        <v>41252</v>
      </c>
      <c r="F17" s="29">
        <v>43864</v>
      </c>
      <c r="G17" s="21">
        <v>48510</v>
      </c>
      <c r="H17" s="32"/>
      <c r="I17" s="31"/>
      <c r="J17" s="21"/>
      <c r="K17" s="32"/>
      <c r="L17" s="21"/>
      <c r="M17" s="27">
        <v>48510</v>
      </c>
      <c r="N17" s="23">
        <f t="shared" si="0"/>
        <v>48510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414590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414590</v>
      </c>
      <c r="H31" s="38"/>
      <c r="I31" s="39">
        <f>SUM(I6:I30)</f>
        <v>0</v>
      </c>
      <c r="J31" s="39">
        <f>SUM(J6:J30)</f>
        <v>166160</v>
      </c>
      <c r="K31" s="39">
        <f>SUM(K6:K30)</f>
        <v>185710</v>
      </c>
      <c r="L31" s="39">
        <f>SUM(L6:L30)</f>
        <v>0</v>
      </c>
      <c r="M31" s="39">
        <f>SUM(M6:M30)</f>
        <v>62720</v>
      </c>
      <c r="N31" s="23">
        <f t="shared" si="0"/>
        <v>414590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94"/>
      <c r="H33" s="95"/>
      <c r="I33" s="95"/>
      <c r="J33" s="95"/>
      <c r="K33" s="95"/>
      <c r="L33" s="95"/>
      <c r="M33" s="95"/>
      <c r="N33" s="96"/>
    </row>
    <row r="34" spans="1:14" x14ac:dyDescent="0.25">
      <c r="A34" s="17" t="s">
        <v>22</v>
      </c>
      <c r="B34" s="13"/>
      <c r="C34" s="47"/>
      <c r="D34" s="48"/>
      <c r="E34" s="103">
        <v>490</v>
      </c>
      <c r="F34" s="104"/>
      <c r="G34" s="97"/>
      <c r="H34" s="98"/>
      <c r="I34" s="98"/>
      <c r="J34" s="98"/>
      <c r="K34" s="98"/>
      <c r="L34" s="98"/>
      <c r="M34" s="98"/>
      <c r="N34" s="99"/>
    </row>
    <row r="35" spans="1:14" x14ac:dyDescent="0.25">
      <c r="A35" s="17" t="s">
        <v>23</v>
      </c>
      <c r="B35" s="1"/>
      <c r="C35" s="49">
        <v>122</v>
      </c>
      <c r="D35" s="48"/>
      <c r="E35" s="48"/>
      <c r="F35" s="48"/>
      <c r="G35" s="97"/>
      <c r="H35" s="98"/>
      <c r="I35" s="98"/>
      <c r="J35" s="98"/>
      <c r="K35" s="98"/>
      <c r="L35" s="98"/>
      <c r="M35" s="98"/>
      <c r="N35" s="99"/>
    </row>
    <row r="36" spans="1:14" x14ac:dyDescent="0.25">
      <c r="A36" s="1"/>
      <c r="B36" s="1"/>
      <c r="C36" s="50">
        <f>((C34+C35)*E34)</f>
        <v>59780</v>
      </c>
      <c r="D36" s="48"/>
      <c r="E36" s="48"/>
      <c r="F36" s="48"/>
      <c r="G36" s="97"/>
      <c r="H36" s="98"/>
      <c r="I36" s="98"/>
      <c r="J36" s="98"/>
      <c r="K36" s="98"/>
      <c r="L36" s="98"/>
      <c r="M36" s="98"/>
      <c r="N36" s="99"/>
    </row>
    <row r="37" spans="1:14" x14ac:dyDescent="0.25">
      <c r="A37" s="17" t="s">
        <v>24</v>
      </c>
      <c r="B37" s="1"/>
      <c r="C37" s="51">
        <v>106400</v>
      </c>
      <c r="D37" s="48"/>
      <c r="E37" s="48"/>
      <c r="F37" s="48"/>
      <c r="G37" s="97"/>
      <c r="H37" s="98"/>
      <c r="I37" s="98"/>
      <c r="J37" s="98"/>
      <c r="K37" s="98"/>
      <c r="L37" s="98"/>
      <c r="M37" s="98"/>
      <c r="N37" s="99"/>
    </row>
    <row r="38" spans="1:14" ht="15.75" thickBot="1" x14ac:dyDescent="0.3">
      <c r="A38" s="52" t="s">
        <v>17</v>
      </c>
      <c r="B38" s="53"/>
      <c r="C38" s="50">
        <f>SUM(C36+C37)</f>
        <v>166180</v>
      </c>
      <c r="D38" s="48"/>
      <c r="E38" s="48"/>
      <c r="F38" s="48"/>
      <c r="G38" s="100"/>
      <c r="H38" s="101"/>
      <c r="I38" s="101"/>
      <c r="J38" s="101"/>
      <c r="K38" s="101"/>
      <c r="L38" s="101"/>
      <c r="M38" s="101"/>
      <c r="N38" s="102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4" workbookViewId="0">
      <selection activeCell="C18" sqref="C18"/>
    </sheetView>
  </sheetViews>
  <sheetFormatPr baseColWidth="10" defaultRowHeight="15" x14ac:dyDescent="0.25"/>
  <cols>
    <col min="1" max="1" width="6.7109375" customWidth="1"/>
    <col min="2" max="2" width="24.85546875" customWidth="1"/>
    <col min="3" max="3" width="20.7109375" customWidth="1"/>
    <col min="8" max="8" width="9.85546875" customWidth="1"/>
    <col min="10" max="10" width="12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27</v>
      </c>
      <c r="E3" s="11"/>
      <c r="F3" s="11"/>
      <c r="G3" s="12"/>
      <c r="H3" s="5"/>
      <c r="I3" s="1"/>
      <c r="J3" s="13"/>
      <c r="K3" s="14">
        <v>41251</v>
      </c>
      <c r="L3" s="15"/>
      <c r="M3" s="16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71</v>
      </c>
      <c r="B6" s="19" t="s">
        <v>79</v>
      </c>
      <c r="C6" s="19" t="s">
        <v>130</v>
      </c>
      <c r="D6" s="19">
        <v>41250</v>
      </c>
      <c r="E6" s="19">
        <v>41251</v>
      </c>
      <c r="F6" s="20">
        <v>43844</v>
      </c>
      <c r="G6" s="21">
        <v>19500</v>
      </c>
      <c r="H6" s="54"/>
      <c r="I6" s="22"/>
      <c r="J6" s="22"/>
      <c r="K6" s="22">
        <v>19500</v>
      </c>
      <c r="L6" s="22"/>
      <c r="M6" s="22"/>
      <c r="N6" s="23">
        <f>G6+I6</f>
        <v>19500</v>
      </c>
    </row>
    <row r="7" spans="1:14" x14ac:dyDescent="0.25">
      <c r="A7" s="18" t="s">
        <v>131</v>
      </c>
      <c r="B7" s="19" t="s">
        <v>132</v>
      </c>
      <c r="C7" s="19" t="s">
        <v>30</v>
      </c>
      <c r="D7" s="19">
        <v>41250</v>
      </c>
      <c r="E7" s="19">
        <v>41251</v>
      </c>
      <c r="F7" s="20">
        <v>43845</v>
      </c>
      <c r="G7" s="21">
        <v>17000</v>
      </c>
      <c r="H7" s="19"/>
      <c r="I7" s="22"/>
      <c r="J7" s="22"/>
      <c r="K7" s="22">
        <v>17000</v>
      </c>
      <c r="L7" s="22"/>
      <c r="M7" s="22"/>
      <c r="N7" s="23">
        <f t="shared" ref="N7:N31" si="0">G7+I7</f>
        <v>17000</v>
      </c>
    </row>
    <row r="8" spans="1:14" x14ac:dyDescent="0.25">
      <c r="A8" s="18" t="s">
        <v>82</v>
      </c>
      <c r="B8" s="19" t="s">
        <v>133</v>
      </c>
      <c r="C8" s="19" t="s">
        <v>30</v>
      </c>
      <c r="D8" s="19">
        <v>41251</v>
      </c>
      <c r="E8" s="19">
        <v>41252</v>
      </c>
      <c r="F8" s="20">
        <v>43846</v>
      </c>
      <c r="G8" s="21">
        <v>17000</v>
      </c>
      <c r="H8" s="20"/>
      <c r="I8" s="22"/>
      <c r="J8" s="22">
        <v>17000</v>
      </c>
      <c r="K8" s="22"/>
      <c r="L8" s="22"/>
      <c r="M8" s="22"/>
      <c r="N8" s="23">
        <f t="shared" si="0"/>
        <v>17000</v>
      </c>
    </row>
    <row r="9" spans="1:14" x14ac:dyDescent="0.25">
      <c r="A9" s="18" t="s">
        <v>134</v>
      </c>
      <c r="B9" s="24" t="s">
        <v>135</v>
      </c>
      <c r="C9" s="24" t="s">
        <v>136</v>
      </c>
      <c r="D9" s="19">
        <v>41251</v>
      </c>
      <c r="E9" s="19">
        <v>41252</v>
      </c>
      <c r="F9" s="20">
        <v>43847</v>
      </c>
      <c r="G9" s="21">
        <v>14000</v>
      </c>
      <c r="H9" s="20"/>
      <c r="I9" s="25"/>
      <c r="J9" s="21">
        <v>14000</v>
      </c>
      <c r="K9" s="21"/>
      <c r="L9" s="21"/>
      <c r="M9" s="21"/>
      <c r="N9" s="23">
        <f t="shared" si="0"/>
        <v>14000</v>
      </c>
    </row>
    <row r="10" spans="1:14" x14ac:dyDescent="0.25">
      <c r="A10" s="18" t="s">
        <v>137</v>
      </c>
      <c r="B10" s="24" t="s">
        <v>138</v>
      </c>
      <c r="C10" s="24" t="s">
        <v>30</v>
      </c>
      <c r="D10" s="19">
        <v>41250</v>
      </c>
      <c r="E10" s="19">
        <v>41252</v>
      </c>
      <c r="F10" s="20">
        <v>43848</v>
      </c>
      <c r="G10" s="21">
        <v>49000</v>
      </c>
      <c r="H10" s="20"/>
      <c r="I10" s="25"/>
      <c r="J10" s="21"/>
      <c r="K10" s="21">
        <v>49000</v>
      </c>
      <c r="L10" s="21"/>
      <c r="M10" s="21"/>
      <c r="N10" s="23">
        <f t="shared" si="0"/>
        <v>49000</v>
      </c>
    </row>
    <row r="11" spans="1:14" x14ac:dyDescent="0.25">
      <c r="A11" s="18"/>
      <c r="B11" s="24" t="s">
        <v>139</v>
      </c>
      <c r="C11" s="24"/>
      <c r="D11" s="19"/>
      <c r="E11" s="19"/>
      <c r="F11" s="20">
        <v>43849</v>
      </c>
      <c r="G11" s="21"/>
      <c r="H11" s="20" t="s">
        <v>140</v>
      </c>
      <c r="I11" s="25">
        <v>49000</v>
      </c>
      <c r="J11" s="21"/>
      <c r="K11" s="21">
        <v>49000</v>
      </c>
      <c r="L11" s="21"/>
      <c r="M11" s="21"/>
      <c r="N11" s="23">
        <f t="shared" si="0"/>
        <v>49000</v>
      </c>
    </row>
    <row r="12" spans="1:14" x14ac:dyDescent="0.25">
      <c r="A12" s="18" t="s">
        <v>142</v>
      </c>
      <c r="B12" s="24" t="s">
        <v>141</v>
      </c>
      <c r="C12" s="24" t="s">
        <v>30</v>
      </c>
      <c r="D12" s="19">
        <v>41251</v>
      </c>
      <c r="E12" s="19">
        <v>41252</v>
      </c>
      <c r="F12" s="20">
        <v>43850</v>
      </c>
      <c r="G12" s="21">
        <v>32340</v>
      </c>
      <c r="H12" s="21"/>
      <c r="I12" s="25"/>
      <c r="J12" s="25">
        <v>32340</v>
      </c>
      <c r="K12" s="21"/>
      <c r="L12" s="21"/>
      <c r="M12" s="21"/>
      <c r="N12" s="23">
        <f t="shared" si="0"/>
        <v>32340</v>
      </c>
    </row>
    <row r="13" spans="1:14" x14ac:dyDescent="0.25">
      <c r="A13" s="18" t="s">
        <v>143</v>
      </c>
      <c r="B13" s="26" t="s">
        <v>144</v>
      </c>
      <c r="C13" s="26" t="s">
        <v>30</v>
      </c>
      <c r="D13" s="19">
        <v>41251</v>
      </c>
      <c r="E13" s="19">
        <v>41252</v>
      </c>
      <c r="F13" s="20">
        <v>43851</v>
      </c>
      <c r="G13" s="22">
        <v>31500</v>
      </c>
      <c r="H13" s="22"/>
      <c r="I13" s="22"/>
      <c r="J13" s="22"/>
      <c r="K13" s="22">
        <v>31500</v>
      </c>
      <c r="L13" s="22"/>
      <c r="M13" s="21"/>
      <c r="N13" s="23">
        <f t="shared" si="0"/>
        <v>31500</v>
      </c>
    </row>
    <row r="14" spans="1:14" x14ac:dyDescent="0.25">
      <c r="A14" s="18"/>
      <c r="B14" s="24" t="s">
        <v>27</v>
      </c>
      <c r="C14" s="24"/>
      <c r="D14" s="19"/>
      <c r="E14" s="19"/>
      <c r="F14" s="20">
        <v>43852</v>
      </c>
      <c r="G14" s="21"/>
      <c r="H14" s="21" t="s">
        <v>68</v>
      </c>
      <c r="I14" s="25">
        <v>2300</v>
      </c>
      <c r="J14" s="21">
        <v>2300</v>
      </c>
      <c r="K14" s="21"/>
      <c r="L14" s="21"/>
      <c r="M14" s="27"/>
      <c r="N14" s="23">
        <f t="shared" si="0"/>
        <v>2300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231640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180340</v>
      </c>
      <c r="H31" s="38"/>
      <c r="I31" s="39">
        <f>SUM(I6:I30)</f>
        <v>51300</v>
      </c>
      <c r="J31" s="39">
        <f>SUM(J6:J30)</f>
        <v>65640</v>
      </c>
      <c r="K31" s="39">
        <f>SUM(K6:K30)</f>
        <v>166000</v>
      </c>
      <c r="L31" s="39">
        <f>SUM(L6:L30)</f>
        <v>0</v>
      </c>
      <c r="M31" s="39">
        <f>SUM(M6:M30)</f>
        <v>0</v>
      </c>
      <c r="N31" s="23">
        <f t="shared" si="0"/>
        <v>231640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94"/>
      <c r="H33" s="95"/>
      <c r="I33" s="95"/>
      <c r="J33" s="95"/>
      <c r="K33" s="95"/>
      <c r="L33" s="95"/>
      <c r="M33" s="95"/>
      <c r="N33" s="96"/>
    </row>
    <row r="34" spans="1:14" x14ac:dyDescent="0.25">
      <c r="A34" s="17" t="s">
        <v>22</v>
      </c>
      <c r="B34" s="13"/>
      <c r="C34" s="47"/>
      <c r="D34" s="48"/>
      <c r="E34" s="103">
        <v>490</v>
      </c>
      <c r="F34" s="104"/>
      <c r="G34" s="97"/>
      <c r="H34" s="98"/>
      <c r="I34" s="98"/>
      <c r="J34" s="98"/>
      <c r="K34" s="98"/>
      <c r="L34" s="98"/>
      <c r="M34" s="98"/>
      <c r="N34" s="99"/>
    </row>
    <row r="35" spans="1:14" x14ac:dyDescent="0.25">
      <c r="A35" s="17" t="s">
        <v>23</v>
      </c>
      <c r="B35" s="1"/>
      <c r="C35" s="49">
        <v>66</v>
      </c>
      <c r="D35" s="48"/>
      <c r="E35" s="48"/>
      <c r="F35" s="48"/>
      <c r="G35" s="97"/>
      <c r="H35" s="98"/>
      <c r="I35" s="98"/>
      <c r="J35" s="98"/>
      <c r="K35" s="98"/>
      <c r="L35" s="98"/>
      <c r="M35" s="98"/>
      <c r="N35" s="99"/>
    </row>
    <row r="36" spans="1:14" x14ac:dyDescent="0.25">
      <c r="A36" s="1"/>
      <c r="B36" s="1"/>
      <c r="C36" s="50">
        <f>((C34+C35)*E34)</f>
        <v>32340</v>
      </c>
      <c r="D36" s="48"/>
      <c r="E36" s="48"/>
      <c r="F36" s="48"/>
      <c r="G36" s="97"/>
      <c r="H36" s="98"/>
      <c r="I36" s="98"/>
      <c r="J36" s="98"/>
      <c r="K36" s="98"/>
      <c r="L36" s="98"/>
      <c r="M36" s="98"/>
      <c r="N36" s="99"/>
    </row>
    <row r="37" spans="1:14" x14ac:dyDescent="0.25">
      <c r="A37" s="17" t="s">
        <v>24</v>
      </c>
      <c r="B37" s="1"/>
      <c r="C37" s="51">
        <v>33300</v>
      </c>
      <c r="D37" s="48"/>
      <c r="E37" s="48"/>
      <c r="F37" s="48"/>
      <c r="G37" s="97"/>
      <c r="H37" s="98"/>
      <c r="I37" s="98"/>
      <c r="J37" s="98"/>
      <c r="K37" s="98"/>
      <c r="L37" s="98"/>
      <c r="M37" s="98"/>
      <c r="N37" s="99"/>
    </row>
    <row r="38" spans="1:14" ht="15.75" thickBot="1" x14ac:dyDescent="0.3">
      <c r="A38" s="52" t="s">
        <v>17</v>
      </c>
      <c r="B38" s="53"/>
      <c r="C38" s="50">
        <f>SUM(C36+C37)</f>
        <v>65640</v>
      </c>
      <c r="D38" s="48"/>
      <c r="E38" s="48"/>
      <c r="F38" s="48"/>
      <c r="G38" s="100"/>
      <c r="H38" s="101"/>
      <c r="I38" s="101"/>
      <c r="J38" s="101"/>
      <c r="K38" s="101"/>
      <c r="L38" s="101"/>
      <c r="M38" s="101"/>
      <c r="N38" s="102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L12" sqref="L12"/>
    </sheetView>
  </sheetViews>
  <sheetFormatPr baseColWidth="10" defaultRowHeight="15" x14ac:dyDescent="0.25"/>
  <cols>
    <col min="1" max="1" width="6.7109375" customWidth="1"/>
    <col min="2" max="2" width="24.85546875" customWidth="1"/>
    <col min="3" max="3" width="20.7109375" customWidth="1"/>
    <col min="8" max="8" width="9.85546875" customWidth="1"/>
    <col min="10" max="10" width="12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36</v>
      </c>
      <c r="E3" s="11"/>
      <c r="F3" s="11"/>
      <c r="G3" s="12"/>
      <c r="H3" s="5"/>
      <c r="I3" s="1"/>
      <c r="J3" s="13"/>
      <c r="K3" s="14">
        <v>41250</v>
      </c>
      <c r="L3" s="15"/>
      <c r="M3" s="16"/>
      <c r="N3" s="17" t="s">
        <v>35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28</v>
      </c>
      <c r="B6" s="19" t="s">
        <v>124</v>
      </c>
      <c r="C6" s="19"/>
      <c r="D6" s="19"/>
      <c r="E6" s="19"/>
      <c r="F6" s="20">
        <v>43837</v>
      </c>
      <c r="G6" s="21"/>
      <c r="H6" s="54">
        <v>5124</v>
      </c>
      <c r="I6" s="22">
        <v>30380</v>
      </c>
      <c r="J6" s="22"/>
      <c r="K6" s="22">
        <v>30380</v>
      </c>
      <c r="L6" s="22"/>
      <c r="M6" s="22"/>
      <c r="N6" s="23">
        <f>G6+I6</f>
        <v>30380</v>
      </c>
    </row>
    <row r="7" spans="1:14" x14ac:dyDescent="0.25">
      <c r="A7" s="18" t="s">
        <v>82</v>
      </c>
      <c r="B7" s="19" t="s">
        <v>125</v>
      </c>
      <c r="C7" s="19" t="s">
        <v>30</v>
      </c>
      <c r="D7" s="19">
        <v>41250</v>
      </c>
      <c r="E7" s="19">
        <v>41251</v>
      </c>
      <c r="F7" s="20">
        <v>43838</v>
      </c>
      <c r="G7" s="21">
        <v>17000</v>
      </c>
      <c r="H7" s="19"/>
      <c r="I7" s="22"/>
      <c r="J7" s="22">
        <v>17000</v>
      </c>
      <c r="K7" s="22"/>
      <c r="L7" s="22"/>
      <c r="M7" s="22"/>
      <c r="N7" s="23">
        <f t="shared" ref="N7:N31" si="0">G7+I7</f>
        <v>17000</v>
      </c>
    </row>
    <row r="8" spans="1:14" x14ac:dyDescent="0.25">
      <c r="A8" s="18" t="s">
        <v>65</v>
      </c>
      <c r="B8" s="19" t="s">
        <v>126</v>
      </c>
      <c r="C8" s="19" t="s">
        <v>127</v>
      </c>
      <c r="D8" s="19">
        <v>41250</v>
      </c>
      <c r="E8" s="19">
        <v>41251</v>
      </c>
      <c r="F8" s="20">
        <v>43839</v>
      </c>
      <c r="G8" s="21">
        <v>26000</v>
      </c>
      <c r="H8" s="20"/>
      <c r="I8" s="22"/>
      <c r="J8" s="22"/>
      <c r="K8" s="22">
        <v>26000</v>
      </c>
      <c r="L8" s="22"/>
      <c r="M8" s="22"/>
      <c r="N8" s="23">
        <f t="shared" si="0"/>
        <v>26000</v>
      </c>
    </row>
    <row r="9" spans="1:14" x14ac:dyDescent="0.25">
      <c r="A9" s="18" t="s">
        <v>74</v>
      </c>
      <c r="B9" s="24" t="s">
        <v>128</v>
      </c>
      <c r="C9" s="24" t="s">
        <v>30</v>
      </c>
      <c r="D9" s="19">
        <v>41252</v>
      </c>
      <c r="E9" s="19">
        <v>41253</v>
      </c>
      <c r="F9" s="20">
        <v>43840</v>
      </c>
      <c r="G9" s="21">
        <v>24500</v>
      </c>
      <c r="H9" s="20"/>
      <c r="I9" s="25"/>
      <c r="J9" s="21">
        <v>24500</v>
      </c>
      <c r="K9" s="21"/>
      <c r="L9" s="21"/>
      <c r="M9" s="21"/>
      <c r="N9" s="23">
        <f t="shared" si="0"/>
        <v>24500</v>
      </c>
    </row>
    <row r="10" spans="1:14" x14ac:dyDescent="0.25">
      <c r="A10" s="18" t="s">
        <v>41</v>
      </c>
      <c r="B10" s="24" t="s">
        <v>117</v>
      </c>
      <c r="C10" s="24" t="s">
        <v>30</v>
      </c>
      <c r="D10" s="19">
        <v>41250</v>
      </c>
      <c r="E10" s="19">
        <v>41251</v>
      </c>
      <c r="F10" s="20">
        <v>43841</v>
      </c>
      <c r="G10" s="21">
        <v>18620</v>
      </c>
      <c r="H10" s="20"/>
      <c r="I10" s="25"/>
      <c r="J10" s="21"/>
      <c r="K10" s="21">
        <v>18620</v>
      </c>
      <c r="L10" s="21"/>
      <c r="M10" s="21"/>
      <c r="N10" s="23">
        <f t="shared" si="0"/>
        <v>18620</v>
      </c>
    </row>
    <row r="11" spans="1:14" x14ac:dyDescent="0.25">
      <c r="A11" s="18"/>
      <c r="B11" s="24" t="s">
        <v>36</v>
      </c>
      <c r="C11" s="24"/>
      <c r="D11" s="19"/>
      <c r="E11" s="19"/>
      <c r="F11" s="20">
        <v>43842</v>
      </c>
      <c r="G11" s="21"/>
      <c r="H11" s="20" t="s">
        <v>68</v>
      </c>
      <c r="I11" s="25">
        <v>1000</v>
      </c>
      <c r="J11" s="21">
        <v>1000</v>
      </c>
      <c r="K11" s="21"/>
      <c r="L11" s="21"/>
      <c r="M11" s="21"/>
      <c r="N11" s="23">
        <f t="shared" si="0"/>
        <v>1000</v>
      </c>
    </row>
    <row r="12" spans="1:14" x14ac:dyDescent="0.25">
      <c r="A12" s="18" t="s">
        <v>45</v>
      </c>
      <c r="B12" s="24" t="s">
        <v>129</v>
      </c>
      <c r="C12" s="24" t="s">
        <v>30</v>
      </c>
      <c r="D12" s="19">
        <v>41250</v>
      </c>
      <c r="E12" s="19">
        <v>41251</v>
      </c>
      <c r="F12" s="20">
        <v>43843</v>
      </c>
      <c r="G12" s="21">
        <v>22540</v>
      </c>
      <c r="H12" s="21"/>
      <c r="I12" s="25"/>
      <c r="J12" s="25"/>
      <c r="K12" s="21">
        <v>22540</v>
      </c>
      <c r="L12" s="21"/>
      <c r="M12" s="21"/>
      <c r="N12" s="23">
        <f t="shared" si="0"/>
        <v>22540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140040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108660</v>
      </c>
      <c r="H31" s="38"/>
      <c r="I31" s="39">
        <f>SUM(I6:I30)</f>
        <v>31380</v>
      </c>
      <c r="J31" s="39">
        <f>SUM(J6:J30)</f>
        <v>42500</v>
      </c>
      <c r="K31" s="39">
        <f>SUM(K6:K30)</f>
        <v>97540</v>
      </c>
      <c r="L31" s="39">
        <f>SUM(L6:L30)</f>
        <v>0</v>
      </c>
      <c r="M31" s="39">
        <f>SUM(M6:M30)</f>
        <v>0</v>
      </c>
      <c r="N31" s="23">
        <f t="shared" si="0"/>
        <v>140040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94"/>
      <c r="H33" s="95"/>
      <c r="I33" s="95"/>
      <c r="J33" s="95"/>
      <c r="K33" s="95"/>
      <c r="L33" s="95"/>
      <c r="M33" s="95"/>
      <c r="N33" s="96"/>
    </row>
    <row r="34" spans="1:14" x14ac:dyDescent="0.25">
      <c r="A34" s="17" t="s">
        <v>22</v>
      </c>
      <c r="B34" s="13"/>
      <c r="C34" s="47"/>
      <c r="D34" s="48"/>
      <c r="E34" s="103">
        <v>490</v>
      </c>
      <c r="F34" s="104"/>
      <c r="G34" s="97"/>
      <c r="H34" s="98"/>
      <c r="I34" s="98"/>
      <c r="J34" s="98"/>
      <c r="K34" s="98"/>
      <c r="L34" s="98"/>
      <c r="M34" s="98"/>
      <c r="N34" s="99"/>
    </row>
    <row r="35" spans="1:14" x14ac:dyDescent="0.25">
      <c r="A35" s="17" t="s">
        <v>23</v>
      </c>
      <c r="B35" s="1"/>
      <c r="C35" s="49">
        <v>40</v>
      </c>
      <c r="D35" s="48"/>
      <c r="E35" s="48"/>
      <c r="F35" s="48"/>
      <c r="G35" s="97"/>
      <c r="H35" s="98"/>
      <c r="I35" s="98"/>
      <c r="J35" s="98"/>
      <c r="K35" s="98"/>
      <c r="L35" s="98"/>
      <c r="M35" s="98"/>
      <c r="N35" s="99"/>
    </row>
    <row r="36" spans="1:14" x14ac:dyDescent="0.25">
      <c r="A36" s="1"/>
      <c r="B36" s="1"/>
      <c r="C36" s="50">
        <f>((C34+C35)*E34)</f>
        <v>19600</v>
      </c>
      <c r="D36" s="48"/>
      <c r="E36" s="48"/>
      <c r="F36" s="48"/>
      <c r="G36" s="97"/>
      <c r="H36" s="98"/>
      <c r="I36" s="98"/>
      <c r="J36" s="98"/>
      <c r="K36" s="98"/>
      <c r="L36" s="98"/>
      <c r="M36" s="98"/>
      <c r="N36" s="99"/>
    </row>
    <row r="37" spans="1:14" x14ac:dyDescent="0.25">
      <c r="A37" s="17" t="s">
        <v>24</v>
      </c>
      <c r="B37" s="1"/>
      <c r="C37" s="51">
        <v>23000</v>
      </c>
      <c r="D37" s="48"/>
      <c r="E37" s="48"/>
      <c r="F37" s="48"/>
      <c r="G37" s="97"/>
      <c r="H37" s="98"/>
      <c r="I37" s="98"/>
      <c r="J37" s="98"/>
      <c r="K37" s="98"/>
      <c r="L37" s="98"/>
      <c r="M37" s="98"/>
      <c r="N37" s="99"/>
    </row>
    <row r="38" spans="1:14" ht="15.75" thickBot="1" x14ac:dyDescent="0.3">
      <c r="A38" s="52" t="s">
        <v>17</v>
      </c>
      <c r="B38" s="53"/>
      <c r="C38" s="50">
        <f>SUM(C36+C37)</f>
        <v>42600</v>
      </c>
      <c r="D38" s="48"/>
      <c r="E38" s="48"/>
      <c r="F38" s="48"/>
      <c r="G38" s="100"/>
      <c r="H38" s="101"/>
      <c r="I38" s="101"/>
      <c r="J38" s="101"/>
      <c r="K38" s="101"/>
      <c r="L38" s="101"/>
      <c r="M38" s="101"/>
      <c r="N38" s="102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22" workbookViewId="0">
      <selection activeCell="C42" sqref="C42"/>
    </sheetView>
  </sheetViews>
  <sheetFormatPr baseColWidth="10" defaultRowHeight="15" x14ac:dyDescent="0.25"/>
  <cols>
    <col min="1" max="1" width="6.7109375" customWidth="1"/>
    <col min="2" max="2" width="24.85546875" customWidth="1"/>
    <col min="3" max="3" width="20.7109375" customWidth="1"/>
    <col min="8" max="8" width="9.85546875" customWidth="1"/>
    <col min="10" max="10" width="12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110</v>
      </c>
      <c r="E3" s="11"/>
      <c r="F3" s="11"/>
      <c r="G3" s="12"/>
      <c r="H3" s="5"/>
      <c r="I3" s="1"/>
      <c r="J3" s="13"/>
      <c r="K3" s="14">
        <v>41250</v>
      </c>
      <c r="L3" s="15"/>
      <c r="M3" s="16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119</v>
      </c>
      <c r="C6" s="19" t="s">
        <v>30</v>
      </c>
      <c r="D6" s="19">
        <v>41250</v>
      </c>
      <c r="E6" s="19">
        <v>41251</v>
      </c>
      <c r="F6" s="20">
        <v>43832</v>
      </c>
      <c r="G6" s="21">
        <v>32340</v>
      </c>
      <c r="H6" s="54"/>
      <c r="I6" s="22"/>
      <c r="J6" s="22"/>
      <c r="K6" s="22">
        <v>32340</v>
      </c>
      <c r="L6" s="22"/>
      <c r="M6" s="22"/>
      <c r="N6" s="23">
        <f>G6+I6</f>
        <v>32340</v>
      </c>
    </row>
    <row r="7" spans="1:14" x14ac:dyDescent="0.25">
      <c r="A7" s="18"/>
      <c r="B7" s="19" t="s">
        <v>120</v>
      </c>
      <c r="C7" s="19" t="s">
        <v>30</v>
      </c>
      <c r="D7" s="19">
        <v>41249</v>
      </c>
      <c r="E7" s="19">
        <v>41250</v>
      </c>
      <c r="F7" s="20">
        <v>43833</v>
      </c>
      <c r="G7" s="21">
        <v>28420</v>
      </c>
      <c r="H7" s="19"/>
      <c r="I7" s="22"/>
      <c r="J7" s="22">
        <v>28420</v>
      </c>
      <c r="K7" s="22"/>
      <c r="L7" s="22"/>
      <c r="M7" s="22"/>
      <c r="N7" s="23">
        <f t="shared" ref="N7:N31" si="0">G7+I7</f>
        <v>28420</v>
      </c>
    </row>
    <row r="8" spans="1:14" x14ac:dyDescent="0.25">
      <c r="A8" s="18"/>
      <c r="B8" s="19" t="s">
        <v>121</v>
      </c>
      <c r="C8" s="19" t="s">
        <v>122</v>
      </c>
      <c r="D8" s="19">
        <v>41250</v>
      </c>
      <c r="E8" s="19">
        <v>41251</v>
      </c>
      <c r="F8" s="20">
        <v>43834</v>
      </c>
      <c r="G8" s="21">
        <v>32340</v>
      </c>
      <c r="H8" s="20"/>
      <c r="I8" s="22"/>
      <c r="J8" s="22">
        <v>32340</v>
      </c>
      <c r="K8" s="22"/>
      <c r="L8" s="22"/>
      <c r="M8" s="22"/>
      <c r="N8" s="23">
        <f t="shared" si="0"/>
        <v>32340</v>
      </c>
    </row>
    <row r="9" spans="1:14" x14ac:dyDescent="0.25">
      <c r="A9" s="18"/>
      <c r="B9" s="24" t="s">
        <v>123</v>
      </c>
      <c r="C9" s="24" t="s">
        <v>112</v>
      </c>
      <c r="D9" s="19">
        <v>41250</v>
      </c>
      <c r="E9" s="19">
        <v>41251</v>
      </c>
      <c r="F9" s="20">
        <v>43835</v>
      </c>
      <c r="G9" s="21">
        <v>29500</v>
      </c>
      <c r="H9" s="20"/>
      <c r="I9" s="25"/>
      <c r="J9" s="21"/>
      <c r="K9" s="21">
        <v>9500</v>
      </c>
      <c r="L9" s="21"/>
      <c r="M9" s="21">
        <v>20000</v>
      </c>
      <c r="N9" s="23">
        <f t="shared" si="0"/>
        <v>29500</v>
      </c>
    </row>
    <row r="10" spans="1:14" x14ac:dyDescent="0.25">
      <c r="A10" s="18"/>
      <c r="B10" s="24" t="s">
        <v>110</v>
      </c>
      <c r="C10" s="24"/>
      <c r="D10" s="19"/>
      <c r="E10" s="19"/>
      <c r="F10" s="20">
        <v>43836</v>
      </c>
      <c r="G10" s="21"/>
      <c r="H10" s="20" t="s">
        <v>68</v>
      </c>
      <c r="I10" s="25">
        <v>4000</v>
      </c>
      <c r="J10" s="21">
        <v>4000</v>
      </c>
      <c r="K10" s="21"/>
      <c r="L10" s="21"/>
      <c r="M10" s="21"/>
      <c r="N10" s="23">
        <f t="shared" si="0"/>
        <v>4000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126600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122600</v>
      </c>
      <c r="H31" s="38"/>
      <c r="I31" s="39">
        <f>SUM(I6:I30)</f>
        <v>4000</v>
      </c>
      <c r="J31" s="39">
        <f>SUM(J6:J30)</f>
        <v>64760</v>
      </c>
      <c r="K31" s="39">
        <f>SUM(K6:K30)</f>
        <v>41840</v>
      </c>
      <c r="L31" s="39">
        <f>SUM(L6:L30)</f>
        <v>0</v>
      </c>
      <c r="M31" s="39">
        <f>SUM(M6:M30)</f>
        <v>20000</v>
      </c>
      <c r="N31" s="23">
        <f t="shared" si="0"/>
        <v>126600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94"/>
      <c r="H33" s="95"/>
      <c r="I33" s="95"/>
      <c r="J33" s="95"/>
      <c r="K33" s="95"/>
      <c r="L33" s="95"/>
      <c r="M33" s="95"/>
      <c r="N33" s="96"/>
    </row>
    <row r="34" spans="1:14" x14ac:dyDescent="0.25">
      <c r="A34" s="17" t="s">
        <v>22</v>
      </c>
      <c r="B34" s="13"/>
      <c r="C34" s="47"/>
      <c r="D34" s="48"/>
      <c r="E34" s="103">
        <v>490</v>
      </c>
      <c r="F34" s="104"/>
      <c r="G34" s="97"/>
      <c r="H34" s="98"/>
      <c r="I34" s="98"/>
      <c r="J34" s="98"/>
      <c r="K34" s="98"/>
      <c r="L34" s="98"/>
      <c r="M34" s="98"/>
      <c r="N34" s="99"/>
    </row>
    <row r="35" spans="1:14" x14ac:dyDescent="0.25">
      <c r="A35" s="17" t="s">
        <v>23</v>
      </c>
      <c r="B35" s="1"/>
      <c r="C35" s="49">
        <v>58</v>
      </c>
      <c r="D35" s="48"/>
      <c r="E35" s="48"/>
      <c r="F35" s="48"/>
      <c r="G35" s="97"/>
      <c r="H35" s="98"/>
      <c r="I35" s="98"/>
      <c r="J35" s="98"/>
      <c r="K35" s="98"/>
      <c r="L35" s="98"/>
      <c r="M35" s="98"/>
      <c r="N35" s="99"/>
    </row>
    <row r="36" spans="1:14" x14ac:dyDescent="0.25">
      <c r="A36" s="1"/>
      <c r="B36" s="1"/>
      <c r="C36" s="50">
        <f>((C34+C35)*E34)</f>
        <v>28420</v>
      </c>
      <c r="D36" s="48"/>
      <c r="E36" s="48"/>
      <c r="F36" s="48"/>
      <c r="G36" s="97"/>
      <c r="H36" s="98"/>
      <c r="I36" s="98"/>
      <c r="J36" s="98"/>
      <c r="K36" s="98"/>
      <c r="L36" s="98"/>
      <c r="M36" s="98"/>
      <c r="N36" s="99"/>
    </row>
    <row r="37" spans="1:14" x14ac:dyDescent="0.25">
      <c r="A37" s="17" t="s">
        <v>24</v>
      </c>
      <c r="B37" s="1"/>
      <c r="C37" s="51">
        <v>36350</v>
      </c>
      <c r="D37" s="48"/>
      <c r="E37" s="48"/>
      <c r="F37" s="48"/>
      <c r="G37" s="97"/>
      <c r="H37" s="98"/>
      <c r="I37" s="98"/>
      <c r="J37" s="98"/>
      <c r="K37" s="98"/>
      <c r="L37" s="98"/>
      <c r="M37" s="98"/>
      <c r="N37" s="99"/>
    </row>
    <row r="38" spans="1:14" ht="15.75" thickBot="1" x14ac:dyDescent="0.3">
      <c r="A38" s="52" t="s">
        <v>17</v>
      </c>
      <c r="B38" s="53"/>
      <c r="C38" s="50">
        <f>SUM(C36+C37)</f>
        <v>64770</v>
      </c>
      <c r="D38" s="48"/>
      <c r="E38" s="48"/>
      <c r="F38" s="48"/>
      <c r="G38" s="100"/>
      <c r="H38" s="101"/>
      <c r="I38" s="101"/>
      <c r="J38" s="101"/>
      <c r="K38" s="101"/>
      <c r="L38" s="101"/>
      <c r="M38" s="101"/>
      <c r="N38" s="102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H6" sqref="H6"/>
    </sheetView>
  </sheetViews>
  <sheetFormatPr baseColWidth="10" defaultRowHeight="15" x14ac:dyDescent="0.25"/>
  <cols>
    <col min="1" max="1" width="6.7109375" customWidth="1"/>
    <col min="2" max="2" width="24.85546875" customWidth="1"/>
    <col min="3" max="3" width="20.7109375" customWidth="1"/>
    <col min="8" max="8" width="9.85546875" customWidth="1"/>
    <col min="10" max="10" width="12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110</v>
      </c>
      <c r="E3" s="11"/>
      <c r="F3" s="11"/>
      <c r="G3" s="12"/>
      <c r="H3" s="5"/>
      <c r="I3" s="1"/>
      <c r="J3" s="13"/>
      <c r="K3" s="14">
        <v>41249</v>
      </c>
      <c r="L3" s="15"/>
      <c r="M3" s="16"/>
      <c r="N3" s="17" t="s">
        <v>35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111</v>
      </c>
      <c r="C6" s="19" t="s">
        <v>112</v>
      </c>
      <c r="D6" s="19">
        <v>41249</v>
      </c>
      <c r="E6" s="19">
        <v>41250</v>
      </c>
      <c r="F6" s="20">
        <v>43827</v>
      </c>
      <c r="G6" s="21">
        <v>16830</v>
      </c>
      <c r="H6" s="54"/>
      <c r="I6" s="22"/>
      <c r="J6" s="22"/>
      <c r="K6" s="22">
        <v>8500</v>
      </c>
      <c r="L6" s="22"/>
      <c r="M6" s="22">
        <v>8330</v>
      </c>
      <c r="N6" s="23">
        <f>G6+I6</f>
        <v>16830</v>
      </c>
    </row>
    <row r="7" spans="1:14" x14ac:dyDescent="0.25">
      <c r="A7" s="18"/>
      <c r="B7" s="19" t="s">
        <v>114</v>
      </c>
      <c r="C7" s="19" t="s">
        <v>115</v>
      </c>
      <c r="D7" s="19">
        <v>41249</v>
      </c>
      <c r="E7" s="19">
        <v>41250</v>
      </c>
      <c r="F7" s="20">
        <v>43829</v>
      </c>
      <c r="G7" s="21">
        <v>17000</v>
      </c>
      <c r="H7" s="19"/>
      <c r="I7" s="22"/>
      <c r="J7" s="22"/>
      <c r="K7" s="22">
        <v>17000</v>
      </c>
      <c r="L7" s="22"/>
      <c r="M7" s="22"/>
      <c r="N7" s="23">
        <f t="shared" ref="N7:N31" si="0">G7+I7</f>
        <v>17000</v>
      </c>
    </row>
    <row r="8" spans="1:14" x14ac:dyDescent="0.25">
      <c r="A8" s="18"/>
      <c r="B8" s="19" t="s">
        <v>116</v>
      </c>
      <c r="C8" s="19" t="s">
        <v>117</v>
      </c>
      <c r="D8" s="19">
        <v>41249</v>
      </c>
      <c r="E8" s="19">
        <v>41250</v>
      </c>
      <c r="F8" s="20">
        <v>43830</v>
      </c>
      <c r="G8" s="21">
        <v>18620</v>
      </c>
      <c r="H8" s="20"/>
      <c r="I8" s="22"/>
      <c r="J8" s="22"/>
      <c r="K8" s="22">
        <v>18620</v>
      </c>
      <c r="L8" s="22"/>
      <c r="M8" s="22"/>
      <c r="N8" s="23">
        <f t="shared" si="0"/>
        <v>18620</v>
      </c>
    </row>
    <row r="9" spans="1:14" x14ac:dyDescent="0.25">
      <c r="A9" s="18"/>
      <c r="B9" s="24" t="s">
        <v>118</v>
      </c>
      <c r="C9" s="24" t="s">
        <v>112</v>
      </c>
      <c r="D9" s="19">
        <v>41249</v>
      </c>
      <c r="E9" s="19">
        <v>41250</v>
      </c>
      <c r="F9" s="20">
        <v>43831</v>
      </c>
      <c r="G9" s="21">
        <v>22540</v>
      </c>
      <c r="H9" s="20"/>
      <c r="I9" s="25"/>
      <c r="J9" s="21"/>
      <c r="K9" s="21">
        <v>22540</v>
      </c>
      <c r="L9" s="21"/>
      <c r="M9" s="21"/>
      <c r="N9" s="23">
        <f t="shared" si="0"/>
        <v>22540</v>
      </c>
    </row>
    <row r="10" spans="1:14" x14ac:dyDescent="0.25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74990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74990</v>
      </c>
      <c r="H31" s="38"/>
      <c r="I31" s="39">
        <f>SUM(I6:I30)</f>
        <v>0</v>
      </c>
      <c r="J31" s="39">
        <f>SUM(J6:J30)</f>
        <v>0</v>
      </c>
      <c r="K31" s="39">
        <f>SUM(K6:K30)</f>
        <v>66660</v>
      </c>
      <c r="L31" s="39">
        <f>SUM(L6:L30)</f>
        <v>0</v>
      </c>
      <c r="M31" s="39">
        <f>SUM(M6:M30)</f>
        <v>8330</v>
      </c>
      <c r="N31" s="23">
        <f t="shared" si="0"/>
        <v>74990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94" t="s">
        <v>113</v>
      </c>
      <c r="H33" s="95"/>
      <c r="I33" s="95"/>
      <c r="J33" s="95"/>
      <c r="K33" s="95"/>
      <c r="L33" s="95"/>
      <c r="M33" s="95"/>
      <c r="N33" s="96"/>
    </row>
    <row r="34" spans="1:14" x14ac:dyDescent="0.25">
      <c r="A34" s="17" t="s">
        <v>22</v>
      </c>
      <c r="B34" s="13"/>
      <c r="C34" s="47"/>
      <c r="D34" s="48"/>
      <c r="E34" s="103">
        <v>490</v>
      </c>
      <c r="F34" s="104"/>
      <c r="G34" s="97"/>
      <c r="H34" s="98"/>
      <c r="I34" s="98"/>
      <c r="J34" s="98"/>
      <c r="K34" s="98"/>
      <c r="L34" s="98"/>
      <c r="M34" s="98"/>
      <c r="N34" s="99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97"/>
      <c r="H35" s="98"/>
      <c r="I35" s="98"/>
      <c r="J35" s="98"/>
      <c r="K35" s="98"/>
      <c r="L35" s="98"/>
      <c r="M35" s="98"/>
      <c r="N35" s="99"/>
    </row>
    <row r="36" spans="1:14" x14ac:dyDescent="0.25">
      <c r="A36" s="1"/>
      <c r="B36" s="1"/>
      <c r="C36" s="50">
        <f>((C34+C35)*E34)</f>
        <v>0</v>
      </c>
      <c r="D36" s="48"/>
      <c r="E36" s="48"/>
      <c r="F36" s="48"/>
      <c r="G36" s="97"/>
      <c r="H36" s="98"/>
      <c r="I36" s="98"/>
      <c r="J36" s="98"/>
      <c r="K36" s="98"/>
      <c r="L36" s="98"/>
      <c r="M36" s="98"/>
      <c r="N36" s="99"/>
    </row>
    <row r="37" spans="1:14" x14ac:dyDescent="0.25">
      <c r="A37" s="17" t="s">
        <v>24</v>
      </c>
      <c r="B37" s="1"/>
      <c r="C37" s="51">
        <v>0</v>
      </c>
      <c r="D37" s="48"/>
      <c r="E37" s="48"/>
      <c r="F37" s="48"/>
      <c r="G37" s="97"/>
      <c r="H37" s="98"/>
      <c r="I37" s="98"/>
      <c r="J37" s="98"/>
      <c r="K37" s="98"/>
      <c r="L37" s="98"/>
      <c r="M37" s="98"/>
      <c r="N37" s="99"/>
    </row>
    <row r="38" spans="1:14" ht="15.75" thickBot="1" x14ac:dyDescent="0.3">
      <c r="A38" s="52" t="s">
        <v>17</v>
      </c>
      <c r="B38" s="53"/>
      <c r="C38" s="50">
        <f>SUM(C36+C37)</f>
        <v>0</v>
      </c>
      <c r="D38" s="48"/>
      <c r="E38" s="48"/>
      <c r="F38" s="48"/>
      <c r="G38" s="100"/>
      <c r="H38" s="101"/>
      <c r="I38" s="101"/>
      <c r="J38" s="101"/>
      <c r="K38" s="101"/>
      <c r="L38" s="101"/>
      <c r="M38" s="101"/>
      <c r="N38" s="102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sqref="A1:XFD1048576"/>
    </sheetView>
  </sheetViews>
  <sheetFormatPr baseColWidth="10" defaultRowHeight="15" x14ac:dyDescent="0.25"/>
  <cols>
    <col min="1" max="1" width="6.7109375" customWidth="1"/>
    <col min="2" max="2" width="23.7109375" customWidth="1"/>
    <col min="3" max="3" width="19.28515625" customWidth="1"/>
    <col min="4" max="5" width="10" customWidth="1"/>
    <col min="8" max="8" width="13.140625" customWidth="1"/>
    <col min="10" max="10" width="12.42578125" customWidth="1"/>
    <col min="12" max="12" width="9.85546875" customWidth="1"/>
    <col min="13" max="13" width="10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27</v>
      </c>
      <c r="E3" s="11"/>
      <c r="F3" s="11"/>
      <c r="G3" s="12"/>
      <c r="H3" s="5"/>
      <c r="I3" s="1"/>
      <c r="J3" s="13"/>
      <c r="K3" s="14">
        <v>41272</v>
      </c>
      <c r="L3" s="15"/>
      <c r="M3" s="16"/>
      <c r="N3" s="17" t="s">
        <v>35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/>
      <c r="C6" s="19"/>
      <c r="D6" s="19"/>
      <c r="E6" s="19"/>
      <c r="F6" s="20"/>
      <c r="G6" s="21"/>
      <c r="H6" s="54"/>
      <c r="I6" s="22"/>
      <c r="J6" s="22"/>
      <c r="K6" s="22"/>
      <c r="L6" s="22"/>
      <c r="M6" s="22"/>
      <c r="N6" s="23">
        <f>G6+I6</f>
        <v>0</v>
      </c>
    </row>
    <row r="7" spans="1:14" x14ac:dyDescent="0.25">
      <c r="A7" s="18"/>
      <c r="B7" s="19"/>
      <c r="C7" s="19"/>
      <c r="D7" s="19"/>
      <c r="E7" s="19"/>
      <c r="F7" s="20"/>
      <c r="G7" s="21"/>
      <c r="H7" s="19"/>
      <c r="I7" s="22"/>
      <c r="J7" s="22"/>
      <c r="K7" s="22"/>
      <c r="L7" s="22"/>
      <c r="M7" s="21"/>
      <c r="N7" s="23">
        <f t="shared" ref="N7:N31" si="0">G7+I7</f>
        <v>0</v>
      </c>
    </row>
    <row r="8" spans="1:14" x14ac:dyDescent="0.25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1"/>
      <c r="N8" s="23">
        <f t="shared" si="0"/>
        <v>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 x14ac:dyDescent="0.25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4"/>
      <c r="C13" s="24"/>
      <c r="D13" s="19"/>
      <c r="E13" s="19"/>
      <c r="F13" s="20"/>
      <c r="G13" s="21"/>
      <c r="H13" s="21"/>
      <c r="I13" s="25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ht="14.25" customHeight="1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0</v>
      </c>
      <c r="H31" s="38"/>
      <c r="I31" s="39">
        <f>SUM(I6:I30)</f>
        <v>0</v>
      </c>
      <c r="J31" s="39">
        <f>SUM(J6:J30)</f>
        <v>0</v>
      </c>
      <c r="K31" s="39">
        <f>SUM(K6:K30)</f>
        <v>0</v>
      </c>
      <c r="L31" s="39">
        <f>SUM(L6:L30)</f>
        <v>0</v>
      </c>
      <c r="M31" s="39">
        <f>SUM(M6:M30)</f>
        <v>0</v>
      </c>
      <c r="N31" s="23">
        <f t="shared" si="0"/>
        <v>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76"/>
      <c r="G33" s="83"/>
      <c r="H33" s="84"/>
      <c r="I33" s="84"/>
      <c r="J33" s="84"/>
      <c r="K33" s="84"/>
      <c r="L33" s="84"/>
      <c r="M33" s="84"/>
      <c r="N33" s="85"/>
    </row>
    <row r="34" spans="1:14" x14ac:dyDescent="0.25">
      <c r="A34" s="17" t="s">
        <v>22</v>
      </c>
      <c r="B34" s="13"/>
      <c r="C34" s="55"/>
      <c r="D34" s="1"/>
      <c r="E34" s="92">
        <v>490</v>
      </c>
      <c r="F34" s="93"/>
      <c r="G34" s="86"/>
      <c r="H34" s="87"/>
      <c r="I34" s="87"/>
      <c r="J34" s="87"/>
      <c r="K34" s="87"/>
      <c r="L34" s="87"/>
      <c r="M34" s="87"/>
      <c r="N34" s="88"/>
    </row>
    <row r="35" spans="1:14" x14ac:dyDescent="0.25">
      <c r="A35" s="17" t="s">
        <v>23</v>
      </c>
      <c r="B35" s="1"/>
      <c r="C35" s="56">
        <v>0</v>
      </c>
      <c r="D35" s="1"/>
      <c r="E35" s="1"/>
      <c r="F35" s="1"/>
      <c r="G35" s="86"/>
      <c r="H35" s="87"/>
      <c r="I35" s="87"/>
      <c r="J35" s="87"/>
      <c r="K35" s="87"/>
      <c r="L35" s="87"/>
      <c r="M35" s="87"/>
      <c r="N35" s="88"/>
    </row>
    <row r="36" spans="1:14" x14ac:dyDescent="0.25">
      <c r="A36" s="1"/>
      <c r="B36" s="1"/>
      <c r="C36" s="21">
        <f>((C34+C35)*E34)</f>
        <v>0</v>
      </c>
      <c r="D36" s="1"/>
      <c r="E36" s="1"/>
      <c r="F36" s="1"/>
      <c r="G36" s="86"/>
      <c r="H36" s="87"/>
      <c r="I36" s="87"/>
      <c r="J36" s="87"/>
      <c r="K36" s="87"/>
      <c r="L36" s="87"/>
      <c r="M36" s="87"/>
      <c r="N36" s="88"/>
    </row>
    <row r="37" spans="1:14" x14ac:dyDescent="0.25">
      <c r="A37" s="17" t="s">
        <v>24</v>
      </c>
      <c r="B37" s="1"/>
      <c r="C37" s="39">
        <v>0</v>
      </c>
      <c r="D37" s="1"/>
      <c r="E37" s="1"/>
      <c r="F37" s="1"/>
      <c r="G37" s="86"/>
      <c r="H37" s="87"/>
      <c r="I37" s="87"/>
      <c r="J37" s="87"/>
      <c r="K37" s="87"/>
      <c r="L37" s="87"/>
      <c r="M37" s="87"/>
      <c r="N37" s="88"/>
    </row>
    <row r="38" spans="1:14" ht="15.75" thickBot="1" x14ac:dyDescent="0.3">
      <c r="A38" s="52" t="s">
        <v>17</v>
      </c>
      <c r="B38" s="53"/>
      <c r="C38" s="21">
        <f>SUM(C36+C37)</f>
        <v>0</v>
      </c>
      <c r="D38" s="1"/>
      <c r="E38" s="1"/>
      <c r="F38" s="1"/>
      <c r="G38" s="89"/>
      <c r="H38" s="90"/>
      <c r="I38" s="90"/>
      <c r="J38" s="90"/>
      <c r="K38" s="90"/>
      <c r="L38" s="90"/>
      <c r="M38" s="90"/>
      <c r="N38" s="91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60" orientation="landscape" horizontalDpi="200" verticalDpi="2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25" workbookViewId="0">
      <selection sqref="A1:XFD1048576"/>
    </sheetView>
  </sheetViews>
  <sheetFormatPr baseColWidth="10" defaultRowHeight="15" x14ac:dyDescent="0.25"/>
  <cols>
    <col min="1" max="1" width="6.7109375" customWidth="1"/>
    <col min="2" max="2" width="24.85546875" customWidth="1"/>
    <col min="3" max="3" width="16.140625" customWidth="1"/>
    <col min="8" max="8" width="11.85546875" customWidth="1"/>
    <col min="10" max="10" width="12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27</v>
      </c>
      <c r="E3" s="11"/>
      <c r="F3" s="11"/>
      <c r="G3" s="12"/>
      <c r="H3" s="5"/>
      <c r="I3" s="1"/>
      <c r="J3" s="13"/>
      <c r="K3" s="14">
        <v>41249</v>
      </c>
      <c r="L3" s="15"/>
      <c r="M3" s="16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108</v>
      </c>
      <c r="B6" s="19" t="s">
        <v>109</v>
      </c>
      <c r="C6" s="19" t="s">
        <v>30</v>
      </c>
      <c r="D6" s="19">
        <v>41249</v>
      </c>
      <c r="E6" s="19">
        <v>41250</v>
      </c>
      <c r="F6" s="20">
        <v>43825</v>
      </c>
      <c r="G6" s="21">
        <v>22000</v>
      </c>
      <c r="H6" s="54"/>
      <c r="I6" s="22"/>
      <c r="J6" s="22">
        <v>22000</v>
      </c>
      <c r="K6" s="22"/>
      <c r="L6" s="22"/>
      <c r="M6" s="22"/>
      <c r="N6" s="23">
        <f>G6+I6</f>
        <v>22000</v>
      </c>
    </row>
    <row r="7" spans="1:14" x14ac:dyDescent="0.25">
      <c r="A7" s="18"/>
      <c r="B7" s="19" t="s">
        <v>27</v>
      </c>
      <c r="C7" s="19"/>
      <c r="D7" s="19"/>
      <c r="E7" s="19"/>
      <c r="F7" s="20">
        <v>43826</v>
      </c>
      <c r="G7" s="21"/>
      <c r="H7" s="19" t="s">
        <v>68</v>
      </c>
      <c r="I7" s="22">
        <v>4000</v>
      </c>
      <c r="J7" s="22">
        <v>4000</v>
      </c>
      <c r="K7" s="22"/>
      <c r="L7" s="22"/>
      <c r="M7" s="22"/>
      <c r="N7" s="23">
        <f t="shared" ref="N7:N31" si="0">G7+I7</f>
        <v>4000</v>
      </c>
    </row>
    <row r="8" spans="1:14" x14ac:dyDescent="0.25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 x14ac:dyDescent="0.25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26000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22000</v>
      </c>
      <c r="H31" s="38"/>
      <c r="I31" s="39">
        <f>SUM(I6:I30)</f>
        <v>4000</v>
      </c>
      <c r="J31" s="39">
        <f>SUM(J6:J30)</f>
        <v>26000</v>
      </c>
      <c r="K31" s="39">
        <f>SUM(K6:K30)</f>
        <v>0</v>
      </c>
      <c r="L31" s="39">
        <f>SUM(L6:L30)</f>
        <v>0</v>
      </c>
      <c r="M31" s="39">
        <f>SUM(M6:M30)</f>
        <v>0</v>
      </c>
      <c r="N31" s="23">
        <f t="shared" si="0"/>
        <v>26000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94"/>
      <c r="H33" s="95"/>
      <c r="I33" s="95"/>
      <c r="J33" s="95"/>
      <c r="K33" s="95"/>
      <c r="L33" s="95"/>
      <c r="M33" s="95"/>
      <c r="N33" s="96"/>
    </row>
    <row r="34" spans="1:14" x14ac:dyDescent="0.25">
      <c r="A34" s="17" t="s">
        <v>22</v>
      </c>
      <c r="B34" s="13"/>
      <c r="C34" s="47"/>
      <c r="D34" s="48"/>
      <c r="E34" s="103">
        <v>490</v>
      </c>
      <c r="F34" s="104"/>
      <c r="G34" s="97"/>
      <c r="H34" s="98"/>
      <c r="I34" s="98"/>
      <c r="J34" s="98"/>
      <c r="K34" s="98"/>
      <c r="L34" s="98"/>
      <c r="M34" s="98"/>
      <c r="N34" s="99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97"/>
      <c r="H35" s="98"/>
      <c r="I35" s="98"/>
      <c r="J35" s="98"/>
      <c r="K35" s="98"/>
      <c r="L35" s="98"/>
      <c r="M35" s="98"/>
      <c r="N35" s="99"/>
    </row>
    <row r="36" spans="1:14" x14ac:dyDescent="0.25">
      <c r="A36" s="1"/>
      <c r="B36" s="1"/>
      <c r="C36" s="50">
        <f>((C34+C35)*E34)</f>
        <v>0</v>
      </c>
      <c r="D36" s="48"/>
      <c r="E36" s="48"/>
      <c r="F36" s="48"/>
      <c r="G36" s="97"/>
      <c r="H36" s="98"/>
      <c r="I36" s="98"/>
      <c r="J36" s="98"/>
      <c r="K36" s="98"/>
      <c r="L36" s="98"/>
      <c r="M36" s="98"/>
      <c r="N36" s="99"/>
    </row>
    <row r="37" spans="1:14" x14ac:dyDescent="0.25">
      <c r="A37" s="17" t="s">
        <v>24</v>
      </c>
      <c r="B37" s="1"/>
      <c r="C37" s="51">
        <v>26000</v>
      </c>
      <c r="D37" s="48"/>
      <c r="E37" s="48"/>
      <c r="F37" s="48"/>
      <c r="G37" s="97"/>
      <c r="H37" s="98"/>
      <c r="I37" s="98"/>
      <c r="J37" s="98"/>
      <c r="K37" s="98"/>
      <c r="L37" s="98"/>
      <c r="M37" s="98"/>
      <c r="N37" s="99"/>
    </row>
    <row r="38" spans="1:14" ht="15.75" thickBot="1" x14ac:dyDescent="0.3">
      <c r="A38" s="52" t="s">
        <v>17</v>
      </c>
      <c r="B38" s="53"/>
      <c r="C38" s="50">
        <f>SUM(C36+C37)</f>
        <v>26000</v>
      </c>
      <c r="D38" s="48"/>
      <c r="E38" s="48"/>
      <c r="F38" s="48"/>
      <c r="G38" s="100"/>
      <c r="H38" s="101"/>
      <c r="I38" s="101"/>
      <c r="J38" s="101"/>
      <c r="K38" s="101"/>
      <c r="L38" s="101"/>
      <c r="M38" s="101"/>
      <c r="N38" s="102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5" orientation="landscape" horizontalDpi="200" verticalDpi="20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/>
  </sheetViews>
  <sheetFormatPr baseColWidth="10" defaultRowHeight="15" x14ac:dyDescent="0.25"/>
  <cols>
    <col min="1" max="1" width="6.7109375" customWidth="1"/>
    <col min="2" max="2" width="24.85546875" customWidth="1"/>
    <col min="3" max="3" width="16.140625" customWidth="1"/>
    <col min="8" max="8" width="11.85546875" customWidth="1"/>
    <col min="10" max="10" width="12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27</v>
      </c>
      <c r="E3" s="11"/>
      <c r="F3" s="11"/>
      <c r="G3" s="12"/>
      <c r="H3" s="5"/>
      <c r="I3" s="1"/>
      <c r="J3" s="13"/>
      <c r="K3" s="14">
        <v>41248</v>
      </c>
      <c r="L3" s="15"/>
      <c r="M3" s="16"/>
      <c r="N3" s="17" t="s">
        <v>35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105</v>
      </c>
      <c r="B6" s="19" t="s">
        <v>79</v>
      </c>
      <c r="C6" s="19" t="s">
        <v>106</v>
      </c>
      <c r="D6" s="19">
        <v>41241</v>
      </c>
      <c r="E6" s="19">
        <v>41242</v>
      </c>
      <c r="F6" s="20">
        <v>43822</v>
      </c>
      <c r="G6" s="21">
        <v>26000</v>
      </c>
      <c r="H6" s="54"/>
      <c r="I6" s="22"/>
      <c r="J6" s="22"/>
      <c r="K6" s="22">
        <v>26000</v>
      </c>
      <c r="L6" s="22"/>
      <c r="M6" s="22"/>
      <c r="N6" s="23">
        <f>G6+I6</f>
        <v>26000</v>
      </c>
    </row>
    <row r="7" spans="1:14" x14ac:dyDescent="0.25">
      <c r="A7" s="18" t="s">
        <v>107</v>
      </c>
      <c r="B7" s="19" t="s">
        <v>79</v>
      </c>
      <c r="C7" s="19" t="s">
        <v>106</v>
      </c>
      <c r="D7" s="19">
        <v>41248</v>
      </c>
      <c r="E7" s="19">
        <v>41249</v>
      </c>
      <c r="F7" s="20">
        <v>43823</v>
      </c>
      <c r="G7" s="21">
        <v>26000</v>
      </c>
      <c r="H7" s="19"/>
      <c r="I7" s="22"/>
      <c r="J7" s="22"/>
      <c r="K7" s="22">
        <v>26000</v>
      </c>
      <c r="L7" s="22"/>
      <c r="M7" s="22"/>
      <c r="N7" s="23">
        <f t="shared" ref="N7:N31" si="0">G7+I7</f>
        <v>26000</v>
      </c>
    </row>
    <row r="8" spans="1:14" x14ac:dyDescent="0.25">
      <c r="A8" s="18"/>
      <c r="B8" s="19" t="s">
        <v>27</v>
      </c>
      <c r="C8" s="19"/>
      <c r="D8" s="19"/>
      <c r="E8" s="19"/>
      <c r="F8" s="20">
        <v>43824</v>
      </c>
      <c r="G8" s="21"/>
      <c r="H8" s="20" t="s">
        <v>68</v>
      </c>
      <c r="I8" s="22">
        <v>6200</v>
      </c>
      <c r="J8" s="22">
        <v>6200</v>
      </c>
      <c r="K8" s="22"/>
      <c r="L8" s="22"/>
      <c r="M8" s="22"/>
      <c r="N8" s="23">
        <f t="shared" si="0"/>
        <v>6200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 x14ac:dyDescent="0.25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58200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52000</v>
      </c>
      <c r="H31" s="38"/>
      <c r="I31" s="39">
        <f>SUM(I6:I30)</f>
        <v>6200</v>
      </c>
      <c r="J31" s="39">
        <f>SUM(J6:J30)</f>
        <v>6200</v>
      </c>
      <c r="K31" s="39">
        <f>SUM(K6:K30)</f>
        <v>52000</v>
      </c>
      <c r="L31" s="39">
        <f>SUM(L6:L30)</f>
        <v>0</v>
      </c>
      <c r="M31" s="39">
        <f>SUM(M6:M30)</f>
        <v>0</v>
      </c>
      <c r="N31" s="23">
        <f t="shared" si="0"/>
        <v>58200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94"/>
      <c r="H33" s="95"/>
      <c r="I33" s="95"/>
      <c r="J33" s="95"/>
      <c r="K33" s="95"/>
      <c r="L33" s="95"/>
      <c r="M33" s="95"/>
      <c r="N33" s="96"/>
    </row>
    <row r="34" spans="1:14" x14ac:dyDescent="0.25">
      <c r="A34" s="17" t="s">
        <v>22</v>
      </c>
      <c r="B34" s="13"/>
      <c r="C34" s="47"/>
      <c r="D34" s="48"/>
      <c r="E34" s="103">
        <v>490</v>
      </c>
      <c r="F34" s="104"/>
      <c r="G34" s="97"/>
      <c r="H34" s="98"/>
      <c r="I34" s="98"/>
      <c r="J34" s="98"/>
      <c r="K34" s="98"/>
      <c r="L34" s="98"/>
      <c r="M34" s="98"/>
      <c r="N34" s="99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97"/>
      <c r="H35" s="98"/>
      <c r="I35" s="98"/>
      <c r="J35" s="98"/>
      <c r="K35" s="98"/>
      <c r="L35" s="98"/>
      <c r="M35" s="98"/>
      <c r="N35" s="99"/>
    </row>
    <row r="36" spans="1:14" x14ac:dyDescent="0.25">
      <c r="A36" s="1"/>
      <c r="B36" s="1"/>
      <c r="C36" s="50">
        <f>((C34+C35)*E34)</f>
        <v>0</v>
      </c>
      <c r="D36" s="48"/>
      <c r="E36" s="48"/>
      <c r="F36" s="48"/>
      <c r="G36" s="97"/>
      <c r="H36" s="98"/>
      <c r="I36" s="98"/>
      <c r="J36" s="98"/>
      <c r="K36" s="98"/>
      <c r="L36" s="98"/>
      <c r="M36" s="98"/>
      <c r="N36" s="99"/>
    </row>
    <row r="37" spans="1:14" x14ac:dyDescent="0.25">
      <c r="A37" s="17" t="s">
        <v>24</v>
      </c>
      <c r="B37" s="1"/>
      <c r="C37" s="51">
        <v>6200</v>
      </c>
      <c r="D37" s="48"/>
      <c r="E37" s="48"/>
      <c r="F37" s="48"/>
      <c r="G37" s="97"/>
      <c r="H37" s="98"/>
      <c r="I37" s="98"/>
      <c r="J37" s="98"/>
      <c r="K37" s="98"/>
      <c r="L37" s="98"/>
      <c r="M37" s="98"/>
      <c r="N37" s="99"/>
    </row>
    <row r="38" spans="1:14" ht="15.75" thickBot="1" x14ac:dyDescent="0.3">
      <c r="A38" s="52" t="s">
        <v>17</v>
      </c>
      <c r="B38" s="53"/>
      <c r="C38" s="50">
        <f>SUM(C36+C37)</f>
        <v>6200</v>
      </c>
      <c r="D38" s="48"/>
      <c r="E38" s="48"/>
      <c r="F38" s="48"/>
      <c r="G38" s="100"/>
      <c r="H38" s="101"/>
      <c r="I38" s="101"/>
      <c r="J38" s="101"/>
      <c r="K38" s="101"/>
      <c r="L38" s="101"/>
      <c r="M38" s="101"/>
      <c r="N38" s="102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5" orientation="landscape" horizontalDpi="200" verticalDpi="2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sqref="A1:N38"/>
    </sheetView>
  </sheetViews>
  <sheetFormatPr baseColWidth="10" defaultRowHeight="15" x14ac:dyDescent="0.25"/>
  <cols>
    <col min="1" max="1" width="6.7109375" customWidth="1"/>
    <col min="2" max="2" width="24.85546875" customWidth="1"/>
    <col min="3" max="3" width="16.140625" customWidth="1"/>
    <col min="8" max="8" width="11.85546875" customWidth="1"/>
    <col min="10" max="10" width="12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51</v>
      </c>
      <c r="E3" s="11"/>
      <c r="F3" s="11"/>
      <c r="G3" s="12"/>
      <c r="H3" s="5"/>
      <c r="I3" s="1"/>
      <c r="J3" s="13"/>
      <c r="K3" s="14">
        <v>41248</v>
      </c>
      <c r="L3" s="15"/>
      <c r="M3" s="16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95</v>
      </c>
      <c r="C6" s="19" t="s">
        <v>79</v>
      </c>
      <c r="D6" s="19">
        <v>41247</v>
      </c>
      <c r="E6" s="19">
        <v>41248</v>
      </c>
      <c r="F6" s="20">
        <v>43815</v>
      </c>
      <c r="G6" s="21">
        <v>19500</v>
      </c>
      <c r="H6" s="54"/>
      <c r="I6" s="22"/>
      <c r="J6" s="22"/>
      <c r="K6" s="22">
        <v>19500</v>
      </c>
      <c r="L6" s="22"/>
      <c r="M6" s="22"/>
      <c r="N6" s="23">
        <f>G6+I6</f>
        <v>19500</v>
      </c>
    </row>
    <row r="7" spans="1:14" x14ac:dyDescent="0.25">
      <c r="A7" s="18"/>
      <c r="B7" s="19" t="s">
        <v>96</v>
      </c>
      <c r="C7" s="19" t="s">
        <v>79</v>
      </c>
      <c r="D7" s="19">
        <v>41246</v>
      </c>
      <c r="E7" s="19">
        <v>41248</v>
      </c>
      <c r="F7" s="20">
        <v>43816</v>
      </c>
      <c r="G7" s="21">
        <v>34000</v>
      </c>
      <c r="H7" s="19"/>
      <c r="I7" s="22"/>
      <c r="J7" s="22"/>
      <c r="K7" s="22">
        <v>34000</v>
      </c>
      <c r="L7" s="22"/>
      <c r="M7" s="22"/>
      <c r="N7" s="23">
        <f t="shared" ref="N7:N31" si="0">G7+I7</f>
        <v>34000</v>
      </c>
    </row>
    <row r="8" spans="1:14" x14ac:dyDescent="0.25">
      <c r="A8" s="18"/>
      <c r="B8" s="19" t="s">
        <v>97</v>
      </c>
      <c r="C8" s="19" t="s">
        <v>79</v>
      </c>
      <c r="D8" s="19">
        <v>41246</v>
      </c>
      <c r="E8" s="19">
        <v>41248</v>
      </c>
      <c r="F8" s="20">
        <v>43817</v>
      </c>
      <c r="G8" s="21">
        <v>21500</v>
      </c>
      <c r="H8" s="20"/>
      <c r="I8" s="22"/>
      <c r="J8" s="22"/>
      <c r="K8" s="22">
        <v>21500</v>
      </c>
      <c r="L8" s="22"/>
      <c r="M8" s="22"/>
      <c r="N8" s="23">
        <f t="shared" si="0"/>
        <v>21500</v>
      </c>
    </row>
    <row r="9" spans="1:14" x14ac:dyDescent="0.25">
      <c r="A9" s="18"/>
      <c r="B9" s="24" t="s">
        <v>97</v>
      </c>
      <c r="C9" s="24" t="s">
        <v>79</v>
      </c>
      <c r="D9" s="19"/>
      <c r="E9" s="19"/>
      <c r="F9" s="20">
        <v>43818</v>
      </c>
      <c r="G9" s="21"/>
      <c r="H9" s="20" t="s">
        <v>70</v>
      </c>
      <c r="I9" s="25">
        <v>2500</v>
      </c>
      <c r="J9" s="21"/>
      <c r="K9" s="21">
        <v>2500</v>
      </c>
      <c r="L9" s="21"/>
      <c r="M9" s="21"/>
      <c r="N9" s="23">
        <f t="shared" si="0"/>
        <v>2500</v>
      </c>
    </row>
    <row r="10" spans="1:14" x14ac:dyDescent="0.25">
      <c r="A10" s="18"/>
      <c r="B10" s="24" t="s">
        <v>98</v>
      </c>
      <c r="C10" s="24" t="s">
        <v>79</v>
      </c>
      <c r="D10" s="19">
        <v>41247</v>
      </c>
      <c r="E10" s="19">
        <v>41248</v>
      </c>
      <c r="F10" s="20">
        <v>43819</v>
      </c>
      <c r="G10" s="21">
        <v>17000</v>
      </c>
      <c r="H10" s="20"/>
      <c r="I10" s="25"/>
      <c r="J10" s="21"/>
      <c r="K10" s="21">
        <v>17000</v>
      </c>
      <c r="L10" s="21"/>
      <c r="M10" s="21"/>
      <c r="N10" s="23">
        <f t="shared" si="0"/>
        <v>17000</v>
      </c>
    </row>
    <row r="11" spans="1:14" x14ac:dyDescent="0.25">
      <c r="A11" s="18"/>
      <c r="B11" s="24" t="s">
        <v>99</v>
      </c>
      <c r="C11" s="24" t="s">
        <v>100</v>
      </c>
      <c r="D11" s="19">
        <v>41242</v>
      </c>
      <c r="E11" s="19">
        <v>41244</v>
      </c>
      <c r="F11" s="20">
        <v>43820</v>
      </c>
      <c r="G11" s="21">
        <v>45080</v>
      </c>
      <c r="H11" s="20"/>
      <c r="I11" s="25"/>
      <c r="J11" s="21"/>
      <c r="K11" s="21"/>
      <c r="L11" s="21"/>
      <c r="M11" s="21">
        <v>45080</v>
      </c>
      <c r="N11" s="23">
        <f t="shared" si="0"/>
        <v>45080</v>
      </c>
    </row>
    <row r="12" spans="1:14" x14ac:dyDescent="0.25">
      <c r="A12" s="18"/>
      <c r="B12" s="24" t="s">
        <v>101</v>
      </c>
      <c r="C12" s="24" t="s">
        <v>102</v>
      </c>
      <c r="D12" s="19" t="s">
        <v>103</v>
      </c>
      <c r="E12" s="19" t="s">
        <v>104</v>
      </c>
      <c r="F12" s="20">
        <v>43821</v>
      </c>
      <c r="G12" s="21">
        <v>90160</v>
      </c>
      <c r="H12" s="21"/>
      <c r="I12" s="25"/>
      <c r="J12" s="25"/>
      <c r="K12" s="21"/>
      <c r="L12" s="21"/>
      <c r="M12" s="21">
        <v>90160</v>
      </c>
      <c r="N12" s="23">
        <f t="shared" si="0"/>
        <v>90160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229740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227240</v>
      </c>
      <c r="H31" s="38"/>
      <c r="I31" s="39">
        <f>SUM(I6:I30)</f>
        <v>2500</v>
      </c>
      <c r="J31" s="39">
        <f>SUM(J6:J30)</f>
        <v>0</v>
      </c>
      <c r="K31" s="39">
        <f>SUM(K6:K30)</f>
        <v>94500</v>
      </c>
      <c r="L31" s="39">
        <f>SUM(L6:L30)</f>
        <v>0</v>
      </c>
      <c r="M31" s="39">
        <f>SUM(M6:M30)</f>
        <v>135240</v>
      </c>
      <c r="N31" s="23">
        <f t="shared" si="0"/>
        <v>229740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94"/>
      <c r="H33" s="95"/>
      <c r="I33" s="95"/>
      <c r="J33" s="95"/>
      <c r="K33" s="95"/>
      <c r="L33" s="95"/>
      <c r="M33" s="95"/>
      <c r="N33" s="96"/>
    </row>
    <row r="34" spans="1:14" x14ac:dyDescent="0.25">
      <c r="A34" s="17" t="s">
        <v>22</v>
      </c>
      <c r="B34" s="13"/>
      <c r="C34" s="47"/>
      <c r="D34" s="48"/>
      <c r="E34" s="103">
        <v>490</v>
      </c>
      <c r="F34" s="104"/>
      <c r="G34" s="97"/>
      <c r="H34" s="98"/>
      <c r="I34" s="98"/>
      <c r="J34" s="98"/>
      <c r="K34" s="98"/>
      <c r="L34" s="98"/>
      <c r="M34" s="98"/>
      <c r="N34" s="99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97"/>
      <c r="H35" s="98"/>
      <c r="I35" s="98"/>
      <c r="J35" s="98"/>
      <c r="K35" s="98"/>
      <c r="L35" s="98"/>
      <c r="M35" s="98"/>
      <c r="N35" s="99"/>
    </row>
    <row r="36" spans="1:14" x14ac:dyDescent="0.25">
      <c r="A36" s="1"/>
      <c r="B36" s="1"/>
      <c r="C36" s="50">
        <f>((C34+C35)*E34)</f>
        <v>0</v>
      </c>
      <c r="D36" s="48"/>
      <c r="E36" s="48"/>
      <c r="F36" s="48"/>
      <c r="G36" s="97"/>
      <c r="H36" s="98"/>
      <c r="I36" s="98"/>
      <c r="J36" s="98"/>
      <c r="K36" s="98"/>
      <c r="L36" s="98"/>
      <c r="M36" s="98"/>
      <c r="N36" s="99"/>
    </row>
    <row r="37" spans="1:14" x14ac:dyDescent="0.25">
      <c r="A37" s="17" t="s">
        <v>24</v>
      </c>
      <c r="B37" s="1"/>
      <c r="C37" s="51"/>
      <c r="D37" s="48"/>
      <c r="E37" s="48"/>
      <c r="F37" s="48"/>
      <c r="G37" s="97"/>
      <c r="H37" s="98"/>
      <c r="I37" s="98"/>
      <c r="J37" s="98"/>
      <c r="K37" s="98"/>
      <c r="L37" s="98"/>
      <c r="M37" s="98"/>
      <c r="N37" s="99"/>
    </row>
    <row r="38" spans="1:14" ht="15.75" thickBot="1" x14ac:dyDescent="0.3">
      <c r="A38" s="52" t="s">
        <v>17</v>
      </c>
      <c r="B38" s="53"/>
      <c r="C38" s="50">
        <f>SUM(C36+C37)</f>
        <v>0</v>
      </c>
      <c r="D38" s="48"/>
      <c r="E38" s="48"/>
      <c r="F38" s="48"/>
      <c r="G38" s="100"/>
      <c r="H38" s="101"/>
      <c r="I38" s="101"/>
      <c r="J38" s="101"/>
      <c r="K38" s="101"/>
      <c r="L38" s="101"/>
      <c r="M38" s="101"/>
      <c r="N38" s="102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5" orientation="landscape" horizontalDpi="200" verticalDpi="2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F41" sqref="F41"/>
    </sheetView>
  </sheetViews>
  <sheetFormatPr baseColWidth="10" defaultRowHeight="15" x14ac:dyDescent="0.25"/>
  <cols>
    <col min="1" max="1" width="6.7109375" customWidth="1"/>
    <col min="2" max="2" width="24.85546875" customWidth="1"/>
    <col min="3" max="3" width="16.140625" customWidth="1"/>
    <col min="8" max="8" width="11.85546875" customWidth="1"/>
    <col min="10" max="10" width="12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51</v>
      </c>
      <c r="E3" s="11"/>
      <c r="F3" s="11"/>
      <c r="G3" s="12"/>
      <c r="H3" s="5"/>
      <c r="I3" s="1"/>
      <c r="J3" s="13"/>
      <c r="K3" s="14">
        <v>41247</v>
      </c>
      <c r="L3" s="15"/>
      <c r="M3" s="16"/>
      <c r="N3" s="17" t="s">
        <v>35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90</v>
      </c>
      <c r="C6" s="19" t="s">
        <v>79</v>
      </c>
      <c r="D6" s="19">
        <v>41247</v>
      </c>
      <c r="E6" s="19">
        <v>41248</v>
      </c>
      <c r="F6" s="20">
        <v>43813</v>
      </c>
      <c r="G6" s="21">
        <v>19500</v>
      </c>
      <c r="H6" s="54"/>
      <c r="I6" s="22"/>
      <c r="J6" s="22"/>
      <c r="K6" s="22">
        <v>19500</v>
      </c>
      <c r="L6" s="22"/>
      <c r="M6" s="22"/>
      <c r="N6" s="23">
        <f>G6+I6</f>
        <v>19500</v>
      </c>
    </row>
    <row r="7" spans="1:14" x14ac:dyDescent="0.25">
      <c r="A7" s="18"/>
      <c r="B7" s="19" t="s">
        <v>91</v>
      </c>
      <c r="C7" s="19" t="s">
        <v>79</v>
      </c>
      <c r="D7" s="19">
        <v>41247</v>
      </c>
      <c r="E7" s="19">
        <v>41248</v>
      </c>
      <c r="F7" s="20">
        <v>43814</v>
      </c>
      <c r="G7" s="21">
        <v>19500</v>
      </c>
      <c r="H7" s="19"/>
      <c r="I7" s="22"/>
      <c r="J7" s="22"/>
      <c r="K7" s="22">
        <v>19500</v>
      </c>
      <c r="L7" s="22"/>
      <c r="M7" s="22"/>
      <c r="N7" s="23">
        <f t="shared" ref="N7:N31" si="0">G7+I7</f>
        <v>19500</v>
      </c>
    </row>
    <row r="8" spans="1:14" x14ac:dyDescent="0.25">
      <c r="A8" s="18"/>
      <c r="B8" s="19" t="s">
        <v>93</v>
      </c>
      <c r="C8" s="19" t="s">
        <v>30</v>
      </c>
      <c r="D8" s="19"/>
      <c r="E8" s="19"/>
      <c r="F8" s="20"/>
      <c r="G8" s="21"/>
      <c r="H8" s="20" t="s">
        <v>92</v>
      </c>
      <c r="I8" s="22">
        <v>49000</v>
      </c>
      <c r="J8" s="22">
        <v>49000</v>
      </c>
      <c r="K8" s="22"/>
      <c r="L8" s="22"/>
      <c r="M8" s="22"/>
      <c r="N8" s="23">
        <f t="shared" si="0"/>
        <v>49000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 x14ac:dyDescent="0.25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88000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39000</v>
      </c>
      <c r="H31" s="38"/>
      <c r="I31" s="39">
        <f>SUM(I6:I30)</f>
        <v>49000</v>
      </c>
      <c r="J31" s="39">
        <f>SUM(J6:J30)</f>
        <v>49000</v>
      </c>
      <c r="K31" s="39">
        <f>SUM(K6:K30)</f>
        <v>39000</v>
      </c>
      <c r="L31" s="39">
        <f>SUM(L6:L30)</f>
        <v>0</v>
      </c>
      <c r="M31" s="39">
        <f>SUM(M6:M30)</f>
        <v>0</v>
      </c>
      <c r="N31" s="23">
        <f t="shared" si="0"/>
        <v>88000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94" t="s">
        <v>94</v>
      </c>
      <c r="H33" s="95"/>
      <c r="I33" s="95"/>
      <c r="J33" s="95"/>
      <c r="K33" s="95"/>
      <c r="L33" s="95"/>
      <c r="M33" s="95"/>
      <c r="N33" s="96"/>
    </row>
    <row r="34" spans="1:14" x14ac:dyDescent="0.25">
      <c r="A34" s="17" t="s">
        <v>22</v>
      </c>
      <c r="B34" s="13"/>
      <c r="C34" s="47"/>
      <c r="D34" s="48"/>
      <c r="E34" s="103">
        <v>490</v>
      </c>
      <c r="F34" s="104"/>
      <c r="G34" s="97"/>
      <c r="H34" s="98"/>
      <c r="I34" s="98"/>
      <c r="J34" s="98"/>
      <c r="K34" s="98"/>
      <c r="L34" s="98"/>
      <c r="M34" s="98"/>
      <c r="N34" s="99"/>
    </row>
    <row r="35" spans="1:14" x14ac:dyDescent="0.25">
      <c r="A35" s="17" t="s">
        <v>23</v>
      </c>
      <c r="B35" s="1"/>
      <c r="C35" s="49">
        <v>100</v>
      </c>
      <c r="D35" s="48"/>
      <c r="E35" s="48"/>
      <c r="F35" s="48"/>
      <c r="G35" s="97"/>
      <c r="H35" s="98"/>
      <c r="I35" s="98"/>
      <c r="J35" s="98"/>
      <c r="K35" s="98"/>
      <c r="L35" s="98"/>
      <c r="M35" s="98"/>
      <c r="N35" s="99"/>
    </row>
    <row r="36" spans="1:14" x14ac:dyDescent="0.25">
      <c r="A36" s="1"/>
      <c r="B36" s="1"/>
      <c r="C36" s="50">
        <f>((C34+C35)*E34)</f>
        <v>49000</v>
      </c>
      <c r="D36" s="48"/>
      <c r="E36" s="48"/>
      <c r="F36" s="48"/>
      <c r="G36" s="97"/>
      <c r="H36" s="98"/>
      <c r="I36" s="98"/>
      <c r="J36" s="98"/>
      <c r="K36" s="98"/>
      <c r="L36" s="98"/>
      <c r="M36" s="98"/>
      <c r="N36" s="99"/>
    </row>
    <row r="37" spans="1:14" x14ac:dyDescent="0.25">
      <c r="A37" s="17" t="s">
        <v>24</v>
      </c>
      <c r="B37" s="1"/>
      <c r="C37" s="51"/>
      <c r="D37" s="48"/>
      <c r="E37" s="48"/>
      <c r="F37" s="48"/>
      <c r="G37" s="97"/>
      <c r="H37" s="98"/>
      <c r="I37" s="98"/>
      <c r="J37" s="98"/>
      <c r="K37" s="98"/>
      <c r="L37" s="98"/>
      <c r="M37" s="98"/>
      <c r="N37" s="99"/>
    </row>
    <row r="38" spans="1:14" ht="15.75" thickBot="1" x14ac:dyDescent="0.3">
      <c r="A38" s="52" t="s">
        <v>17</v>
      </c>
      <c r="B38" s="53"/>
      <c r="C38" s="50">
        <f>SUM(C36+C37)</f>
        <v>49000</v>
      </c>
      <c r="D38" s="48"/>
      <c r="E38" s="48"/>
      <c r="F38" s="48"/>
      <c r="G38" s="100"/>
      <c r="H38" s="101"/>
      <c r="I38" s="101"/>
      <c r="J38" s="101"/>
      <c r="K38" s="101"/>
      <c r="L38" s="101"/>
      <c r="M38" s="101"/>
      <c r="N38" s="102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5" orientation="landscape" horizontalDpi="200" verticalDpi="2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C34" sqref="C34:C38"/>
    </sheetView>
  </sheetViews>
  <sheetFormatPr baseColWidth="10" defaultRowHeight="15" x14ac:dyDescent="0.25"/>
  <cols>
    <col min="1" max="1" width="6.7109375" customWidth="1"/>
    <col min="2" max="2" width="24.85546875" customWidth="1"/>
    <col min="3" max="3" width="16.140625" customWidth="1"/>
    <col min="8" max="8" width="11.85546875" customWidth="1"/>
    <col min="10" max="10" width="12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36</v>
      </c>
      <c r="E3" s="11"/>
      <c r="F3" s="11"/>
      <c r="G3" s="12"/>
      <c r="H3" s="5"/>
      <c r="I3" s="1"/>
      <c r="J3" s="13"/>
      <c r="K3" s="14">
        <v>41247</v>
      </c>
      <c r="L3" s="15"/>
      <c r="M3" s="16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85</v>
      </c>
      <c r="B6" s="19" t="s">
        <v>86</v>
      </c>
      <c r="C6" s="19" t="s">
        <v>77</v>
      </c>
      <c r="D6" s="19">
        <v>41245</v>
      </c>
      <c r="E6" s="19">
        <v>41247</v>
      </c>
      <c r="F6" s="20">
        <v>43809</v>
      </c>
      <c r="G6" s="21">
        <v>44472.4</v>
      </c>
      <c r="H6" s="54"/>
      <c r="I6" s="22"/>
      <c r="J6" s="22"/>
      <c r="K6" s="22">
        <v>44472.4</v>
      </c>
      <c r="L6" s="22"/>
      <c r="M6" s="22"/>
      <c r="N6" s="23">
        <f>G6+I6</f>
        <v>44472.4</v>
      </c>
    </row>
    <row r="7" spans="1:14" x14ac:dyDescent="0.25">
      <c r="A7" s="18"/>
      <c r="B7" s="19" t="s">
        <v>87</v>
      </c>
      <c r="C7" s="19" t="s">
        <v>30</v>
      </c>
      <c r="D7" s="19">
        <v>41253</v>
      </c>
      <c r="E7" s="19">
        <v>41254</v>
      </c>
      <c r="F7" s="20">
        <v>43810</v>
      </c>
      <c r="G7" s="21">
        <v>17000</v>
      </c>
      <c r="H7" s="19"/>
      <c r="I7" s="22"/>
      <c r="J7" s="22">
        <v>17000</v>
      </c>
      <c r="K7" s="22"/>
      <c r="L7" s="22"/>
      <c r="M7" s="22"/>
      <c r="N7" s="23">
        <f t="shared" ref="N7:N31" si="0">G7+I7</f>
        <v>17000</v>
      </c>
    </row>
    <row r="8" spans="1:14" x14ac:dyDescent="0.25">
      <c r="A8" s="18"/>
      <c r="B8" s="19" t="s">
        <v>88</v>
      </c>
      <c r="C8" s="19" t="s">
        <v>89</v>
      </c>
      <c r="D8" s="19">
        <v>41229</v>
      </c>
      <c r="E8" s="19">
        <v>41232</v>
      </c>
      <c r="F8" s="20">
        <v>43811</v>
      </c>
      <c r="G8" s="21">
        <v>64680</v>
      </c>
      <c r="H8" s="20"/>
      <c r="I8" s="22"/>
      <c r="J8" s="22"/>
      <c r="K8" s="22"/>
      <c r="L8" s="22"/>
      <c r="M8" s="22">
        <v>64680</v>
      </c>
      <c r="N8" s="23">
        <f t="shared" si="0"/>
        <v>64680</v>
      </c>
    </row>
    <row r="9" spans="1:14" x14ac:dyDescent="0.25">
      <c r="A9" s="18"/>
      <c r="B9" s="24" t="s">
        <v>36</v>
      </c>
      <c r="C9" s="24"/>
      <c r="D9" s="19"/>
      <c r="E9" s="19"/>
      <c r="F9" s="20">
        <v>43812</v>
      </c>
      <c r="G9" s="21"/>
      <c r="H9" s="20" t="s">
        <v>68</v>
      </c>
      <c r="I9" s="25">
        <v>4200</v>
      </c>
      <c r="J9" s="21">
        <v>4200</v>
      </c>
      <c r="K9" s="21"/>
      <c r="L9" s="21"/>
      <c r="M9" s="21"/>
      <c r="N9" s="23">
        <f t="shared" si="0"/>
        <v>4200</v>
      </c>
    </row>
    <row r="10" spans="1:14" x14ac:dyDescent="0.25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130352.4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126152.4</v>
      </c>
      <c r="H31" s="38"/>
      <c r="I31" s="39">
        <f>SUM(I6:I30)</f>
        <v>4200</v>
      </c>
      <c r="J31" s="39">
        <f>SUM(J6:J30)</f>
        <v>21200</v>
      </c>
      <c r="K31" s="39">
        <f>SUM(K6:K30)</f>
        <v>44472.4</v>
      </c>
      <c r="L31" s="39">
        <f>SUM(L6:L30)</f>
        <v>0</v>
      </c>
      <c r="M31" s="39">
        <f>SUM(M6:M30)</f>
        <v>64680</v>
      </c>
      <c r="N31" s="23">
        <f t="shared" si="0"/>
        <v>130352.4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94"/>
      <c r="H33" s="95"/>
      <c r="I33" s="95"/>
      <c r="J33" s="95"/>
      <c r="K33" s="95"/>
      <c r="L33" s="95"/>
      <c r="M33" s="95"/>
      <c r="N33" s="96"/>
    </row>
    <row r="34" spans="1:14" x14ac:dyDescent="0.25">
      <c r="A34" s="17" t="s">
        <v>22</v>
      </c>
      <c r="B34" s="13"/>
      <c r="C34" s="47"/>
      <c r="D34" s="48"/>
      <c r="E34" s="103">
        <v>490</v>
      </c>
      <c r="F34" s="104"/>
      <c r="G34" s="97"/>
      <c r="H34" s="98"/>
      <c r="I34" s="98"/>
      <c r="J34" s="98"/>
      <c r="K34" s="98"/>
      <c r="L34" s="98"/>
      <c r="M34" s="98"/>
      <c r="N34" s="99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97"/>
      <c r="H35" s="98"/>
      <c r="I35" s="98"/>
      <c r="J35" s="98"/>
      <c r="K35" s="98"/>
      <c r="L35" s="98"/>
      <c r="M35" s="98"/>
      <c r="N35" s="99"/>
    </row>
    <row r="36" spans="1:14" x14ac:dyDescent="0.25">
      <c r="A36" s="1"/>
      <c r="B36" s="1"/>
      <c r="C36" s="50">
        <f>((C34+C35)*E34)</f>
        <v>0</v>
      </c>
      <c r="D36" s="48"/>
      <c r="E36" s="48"/>
      <c r="F36" s="48"/>
      <c r="G36" s="97"/>
      <c r="H36" s="98"/>
      <c r="I36" s="98"/>
      <c r="J36" s="98"/>
      <c r="K36" s="98"/>
      <c r="L36" s="98"/>
      <c r="M36" s="98"/>
      <c r="N36" s="99"/>
    </row>
    <row r="37" spans="1:14" x14ac:dyDescent="0.25">
      <c r="A37" s="17" t="s">
        <v>24</v>
      </c>
      <c r="B37" s="1"/>
      <c r="C37" s="51">
        <v>21200</v>
      </c>
      <c r="D37" s="48"/>
      <c r="E37" s="48"/>
      <c r="F37" s="48"/>
      <c r="G37" s="97"/>
      <c r="H37" s="98"/>
      <c r="I37" s="98"/>
      <c r="J37" s="98"/>
      <c r="K37" s="98"/>
      <c r="L37" s="98"/>
      <c r="M37" s="98"/>
      <c r="N37" s="99"/>
    </row>
    <row r="38" spans="1:14" ht="15.75" thickBot="1" x14ac:dyDescent="0.3">
      <c r="A38" s="52" t="s">
        <v>17</v>
      </c>
      <c r="B38" s="53"/>
      <c r="C38" s="50">
        <f>SUM(C36+C37)</f>
        <v>21200</v>
      </c>
      <c r="D38" s="48"/>
      <c r="E38" s="48"/>
      <c r="F38" s="48"/>
      <c r="G38" s="100"/>
      <c r="H38" s="101"/>
      <c r="I38" s="101"/>
      <c r="J38" s="101"/>
      <c r="K38" s="101"/>
      <c r="L38" s="101"/>
      <c r="M38" s="101"/>
      <c r="N38" s="102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5" orientation="landscape" horizontalDpi="200" verticalDpi="2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M15" sqref="M15"/>
    </sheetView>
  </sheetViews>
  <sheetFormatPr baseColWidth="10" defaultRowHeight="15" x14ac:dyDescent="0.25"/>
  <cols>
    <col min="1" max="1" width="6.7109375" customWidth="1"/>
    <col min="2" max="2" width="24.85546875" customWidth="1"/>
    <col min="3" max="3" width="16.140625" customWidth="1"/>
    <col min="8" max="8" width="11.85546875" customWidth="1"/>
    <col min="10" max="10" width="12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27</v>
      </c>
      <c r="E3" s="11"/>
      <c r="F3" s="11"/>
      <c r="G3" s="12"/>
      <c r="H3" s="5"/>
      <c r="I3" s="1"/>
      <c r="J3" s="13"/>
      <c r="K3" s="14">
        <v>41246</v>
      </c>
      <c r="L3" s="15"/>
      <c r="M3" s="16"/>
      <c r="N3" s="17" t="s">
        <v>35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/>
      <c r="C6" s="19" t="s">
        <v>57</v>
      </c>
      <c r="D6" s="19">
        <v>41237</v>
      </c>
      <c r="E6" s="19">
        <v>41240</v>
      </c>
      <c r="F6" s="20">
        <v>43799</v>
      </c>
      <c r="G6" s="21">
        <v>69648.600000000006</v>
      </c>
      <c r="H6" s="54"/>
      <c r="I6" s="22"/>
      <c r="J6" s="22"/>
      <c r="K6" s="22"/>
      <c r="L6" s="22">
        <v>69648.600000000006</v>
      </c>
      <c r="M6" s="22"/>
      <c r="N6" s="23">
        <f>G6+I6</f>
        <v>69648.600000000006</v>
      </c>
    </row>
    <row r="7" spans="1:14" x14ac:dyDescent="0.25">
      <c r="A7" s="18"/>
      <c r="B7" s="19"/>
      <c r="C7" s="19" t="s">
        <v>57</v>
      </c>
      <c r="D7" s="19">
        <v>41238</v>
      </c>
      <c r="E7" s="19">
        <v>41240</v>
      </c>
      <c r="F7" s="20">
        <v>43800</v>
      </c>
      <c r="G7" s="21">
        <v>73813.600000000006</v>
      </c>
      <c r="H7" s="19"/>
      <c r="I7" s="22"/>
      <c r="J7" s="22"/>
      <c r="K7" s="22"/>
      <c r="L7" s="22">
        <v>73813.600000000006</v>
      </c>
      <c r="M7" s="22"/>
      <c r="N7" s="23">
        <f t="shared" ref="N7:N31" si="0">G7+I7</f>
        <v>73813.600000000006</v>
      </c>
    </row>
    <row r="8" spans="1:14" x14ac:dyDescent="0.25">
      <c r="A8" s="18"/>
      <c r="B8" s="19"/>
      <c r="C8" s="19" t="s">
        <v>57</v>
      </c>
      <c r="D8" s="19">
        <v>41238</v>
      </c>
      <c r="E8" s="19">
        <v>41240</v>
      </c>
      <c r="F8" s="20">
        <v>43801</v>
      </c>
      <c r="G8" s="21">
        <v>60123</v>
      </c>
      <c r="H8" s="20"/>
      <c r="I8" s="22"/>
      <c r="J8" s="22"/>
      <c r="K8" s="22"/>
      <c r="L8" s="22">
        <v>60123</v>
      </c>
      <c r="M8" s="22"/>
      <c r="N8" s="23">
        <f t="shared" si="0"/>
        <v>60123</v>
      </c>
    </row>
    <row r="9" spans="1:14" x14ac:dyDescent="0.25">
      <c r="A9" s="18"/>
      <c r="B9" s="24"/>
      <c r="C9" s="24" t="s">
        <v>57</v>
      </c>
      <c r="D9" s="19">
        <v>41239</v>
      </c>
      <c r="E9" s="19">
        <v>41240</v>
      </c>
      <c r="F9" s="20">
        <v>43802</v>
      </c>
      <c r="G9" s="21">
        <v>23216.2</v>
      </c>
      <c r="H9" s="20"/>
      <c r="I9" s="25"/>
      <c r="J9" s="21"/>
      <c r="K9" s="21"/>
      <c r="L9" s="21">
        <v>23216.2</v>
      </c>
      <c r="M9" s="21"/>
      <c r="N9" s="23">
        <f t="shared" si="0"/>
        <v>23216.2</v>
      </c>
    </row>
    <row r="10" spans="1:14" x14ac:dyDescent="0.25">
      <c r="A10" s="18"/>
      <c r="B10" s="24"/>
      <c r="C10" s="24" t="s">
        <v>57</v>
      </c>
      <c r="D10" s="19">
        <v>41239</v>
      </c>
      <c r="E10" s="19">
        <v>41240</v>
      </c>
      <c r="F10" s="20">
        <v>43803</v>
      </c>
      <c r="G10" s="21">
        <v>23216.2</v>
      </c>
      <c r="H10" s="20"/>
      <c r="I10" s="25"/>
      <c r="J10" s="21"/>
      <c r="K10" s="21"/>
      <c r="L10" s="21">
        <v>23216.2</v>
      </c>
      <c r="M10" s="21"/>
      <c r="N10" s="23">
        <f t="shared" si="0"/>
        <v>23216.2</v>
      </c>
    </row>
    <row r="11" spans="1:14" x14ac:dyDescent="0.25">
      <c r="A11" s="18"/>
      <c r="B11" s="24"/>
      <c r="C11" s="24" t="s">
        <v>78</v>
      </c>
      <c r="D11" s="19">
        <v>41238</v>
      </c>
      <c r="E11" s="19">
        <v>41240</v>
      </c>
      <c r="F11" s="20">
        <v>43804</v>
      </c>
      <c r="G11" s="21">
        <v>37240</v>
      </c>
      <c r="H11" s="20"/>
      <c r="I11" s="25"/>
      <c r="J11" s="21"/>
      <c r="K11" s="21"/>
      <c r="L11" s="21">
        <v>37240</v>
      </c>
      <c r="M11" s="21"/>
      <c r="N11" s="23">
        <f t="shared" si="0"/>
        <v>37240</v>
      </c>
    </row>
    <row r="12" spans="1:14" x14ac:dyDescent="0.25">
      <c r="A12" s="18"/>
      <c r="B12" s="24" t="s">
        <v>80</v>
      </c>
      <c r="C12" s="24" t="s">
        <v>79</v>
      </c>
      <c r="D12" s="19">
        <v>41246</v>
      </c>
      <c r="E12" s="19">
        <v>41247</v>
      </c>
      <c r="F12" s="20">
        <v>43805</v>
      </c>
      <c r="G12" s="21">
        <v>19500</v>
      </c>
      <c r="H12" s="21"/>
      <c r="I12" s="25"/>
      <c r="J12" s="25"/>
      <c r="K12" s="21">
        <v>19500</v>
      </c>
      <c r="L12" s="21"/>
      <c r="M12" s="21"/>
      <c r="N12" s="23">
        <f t="shared" si="0"/>
        <v>19500</v>
      </c>
    </row>
    <row r="13" spans="1:14" x14ac:dyDescent="0.25">
      <c r="A13" s="18"/>
      <c r="B13" s="26"/>
      <c r="C13" s="26" t="s">
        <v>81</v>
      </c>
      <c r="D13" s="19">
        <v>41239</v>
      </c>
      <c r="E13" s="19">
        <v>41241</v>
      </c>
      <c r="F13" s="20">
        <v>43806</v>
      </c>
      <c r="G13" s="22">
        <v>48020</v>
      </c>
      <c r="H13" s="22"/>
      <c r="I13" s="22"/>
      <c r="J13" s="22"/>
      <c r="K13" s="22"/>
      <c r="L13" s="22"/>
      <c r="M13" s="21">
        <v>48020</v>
      </c>
      <c r="N13" s="23">
        <f t="shared" si="0"/>
        <v>48020</v>
      </c>
    </row>
    <row r="14" spans="1:14" x14ac:dyDescent="0.25">
      <c r="A14" s="18" t="s">
        <v>82</v>
      </c>
      <c r="B14" s="24" t="s">
        <v>83</v>
      </c>
      <c r="C14" s="24" t="s">
        <v>30</v>
      </c>
      <c r="D14" s="19">
        <v>41246</v>
      </c>
      <c r="E14" s="19">
        <v>41248</v>
      </c>
      <c r="F14" s="20">
        <v>43807</v>
      </c>
      <c r="G14" s="21">
        <v>50960</v>
      </c>
      <c r="H14" s="21"/>
      <c r="I14" s="25"/>
      <c r="J14" s="21"/>
      <c r="K14" s="21">
        <v>50960</v>
      </c>
      <c r="L14" s="21"/>
      <c r="M14" s="27"/>
      <c r="N14" s="23">
        <f t="shared" si="0"/>
        <v>50960</v>
      </c>
    </row>
    <row r="15" spans="1:14" x14ac:dyDescent="0.25">
      <c r="A15" s="18"/>
      <c r="B15" s="24"/>
      <c r="C15" s="24" t="s">
        <v>84</v>
      </c>
      <c r="D15" s="19">
        <v>41193</v>
      </c>
      <c r="E15" s="19">
        <v>41195</v>
      </c>
      <c r="F15" s="20">
        <v>43808</v>
      </c>
      <c r="G15" s="21">
        <v>294000</v>
      </c>
      <c r="H15" s="21"/>
      <c r="I15" s="25"/>
      <c r="J15" s="21"/>
      <c r="K15" s="21"/>
      <c r="L15" s="21"/>
      <c r="M15" s="27">
        <v>294000</v>
      </c>
      <c r="N15" s="23">
        <f t="shared" si="0"/>
        <v>294000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699737.60000000009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699737.60000000009</v>
      </c>
      <c r="H31" s="38"/>
      <c r="I31" s="39">
        <f>SUM(I6:I30)</f>
        <v>0</v>
      </c>
      <c r="J31" s="39">
        <f>SUM(J6:J30)</f>
        <v>0</v>
      </c>
      <c r="K31" s="39">
        <f>SUM(K6:K30)</f>
        <v>70460</v>
      </c>
      <c r="L31" s="39">
        <f>SUM(L6:L30)</f>
        <v>287257.60000000003</v>
      </c>
      <c r="M31" s="39">
        <f>SUM(M6:M30)</f>
        <v>342020</v>
      </c>
      <c r="N31" s="23">
        <f t="shared" si="0"/>
        <v>699737.60000000009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94"/>
      <c r="H33" s="95"/>
      <c r="I33" s="95"/>
      <c r="J33" s="95"/>
      <c r="K33" s="95"/>
      <c r="L33" s="95"/>
      <c r="M33" s="95"/>
      <c r="N33" s="96"/>
    </row>
    <row r="34" spans="1:14" x14ac:dyDescent="0.25">
      <c r="A34" s="17" t="s">
        <v>22</v>
      </c>
      <c r="B34" s="13"/>
      <c r="C34" s="47"/>
      <c r="D34" s="48"/>
      <c r="E34" s="103">
        <v>490</v>
      </c>
      <c r="F34" s="104"/>
      <c r="G34" s="97"/>
      <c r="H34" s="98"/>
      <c r="I34" s="98"/>
      <c r="J34" s="98"/>
      <c r="K34" s="98"/>
      <c r="L34" s="98"/>
      <c r="M34" s="98"/>
      <c r="N34" s="99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97"/>
      <c r="H35" s="98"/>
      <c r="I35" s="98"/>
      <c r="J35" s="98"/>
      <c r="K35" s="98"/>
      <c r="L35" s="98"/>
      <c r="M35" s="98"/>
      <c r="N35" s="99"/>
    </row>
    <row r="36" spans="1:14" x14ac:dyDescent="0.25">
      <c r="A36" s="1"/>
      <c r="B36" s="1"/>
      <c r="C36" s="50">
        <f>((C34+C35)*E34)</f>
        <v>0</v>
      </c>
      <c r="D36" s="48"/>
      <c r="E36" s="48"/>
      <c r="F36" s="48"/>
      <c r="G36" s="97"/>
      <c r="H36" s="98"/>
      <c r="I36" s="98"/>
      <c r="J36" s="98"/>
      <c r="K36" s="98"/>
      <c r="L36" s="98"/>
      <c r="M36" s="98"/>
      <c r="N36" s="99"/>
    </row>
    <row r="37" spans="1:14" x14ac:dyDescent="0.25">
      <c r="A37" s="17" t="s">
        <v>24</v>
      </c>
      <c r="B37" s="1"/>
      <c r="C37" s="51">
        <v>0</v>
      </c>
      <c r="D37" s="48"/>
      <c r="E37" s="48"/>
      <c r="F37" s="48"/>
      <c r="G37" s="97"/>
      <c r="H37" s="98"/>
      <c r="I37" s="98"/>
      <c r="J37" s="98"/>
      <c r="K37" s="98"/>
      <c r="L37" s="98"/>
      <c r="M37" s="98"/>
      <c r="N37" s="99"/>
    </row>
    <row r="38" spans="1:14" ht="15.75" thickBot="1" x14ac:dyDescent="0.3">
      <c r="A38" s="52" t="s">
        <v>17</v>
      </c>
      <c r="B38" s="53"/>
      <c r="C38" s="50">
        <f>SUM(C36+C37)</f>
        <v>0</v>
      </c>
      <c r="D38" s="48"/>
      <c r="E38" s="48"/>
      <c r="F38" s="48"/>
      <c r="G38" s="100"/>
      <c r="H38" s="101"/>
      <c r="I38" s="101"/>
      <c r="J38" s="101"/>
      <c r="K38" s="101"/>
      <c r="L38" s="101"/>
      <c r="M38" s="101"/>
      <c r="N38" s="102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5" orientation="landscape" horizontalDpi="200" verticalDpi="20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C38" sqref="C38"/>
    </sheetView>
  </sheetViews>
  <sheetFormatPr baseColWidth="10" defaultRowHeight="15" x14ac:dyDescent="0.25"/>
  <cols>
    <col min="1" max="1" width="6.7109375" customWidth="1"/>
    <col min="2" max="2" width="24.85546875" customWidth="1"/>
    <col min="3" max="3" width="16.140625" customWidth="1"/>
    <col min="8" max="8" width="11.85546875" customWidth="1"/>
    <col min="10" max="10" width="12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36</v>
      </c>
      <c r="E3" s="11"/>
      <c r="F3" s="11"/>
      <c r="G3" s="12"/>
      <c r="H3" s="5"/>
      <c r="I3" s="1"/>
      <c r="J3" s="13"/>
      <c r="K3" s="14">
        <v>41246</v>
      </c>
      <c r="L3" s="15"/>
      <c r="M3" s="16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43</v>
      </c>
      <c r="B6" s="19" t="s">
        <v>69</v>
      </c>
      <c r="C6" s="19" t="s">
        <v>30</v>
      </c>
      <c r="D6" s="19">
        <v>41245</v>
      </c>
      <c r="E6" s="19">
        <v>41246</v>
      </c>
      <c r="F6" s="20">
        <v>43793</v>
      </c>
      <c r="G6" s="21">
        <v>20500</v>
      </c>
      <c r="H6" s="54"/>
      <c r="I6" s="22"/>
      <c r="J6" s="22">
        <v>20500</v>
      </c>
      <c r="K6" s="22"/>
      <c r="L6" s="22"/>
      <c r="M6" s="22"/>
      <c r="N6" s="23">
        <f>G6+I6</f>
        <v>20500</v>
      </c>
    </row>
    <row r="7" spans="1:14" x14ac:dyDescent="0.25">
      <c r="A7" s="18"/>
      <c r="B7" s="19" t="s">
        <v>69</v>
      </c>
      <c r="C7" s="19"/>
      <c r="D7" s="19"/>
      <c r="E7" s="19"/>
      <c r="F7" s="20">
        <v>43794</v>
      </c>
      <c r="G7" s="21"/>
      <c r="H7" s="19" t="s">
        <v>70</v>
      </c>
      <c r="I7" s="22">
        <v>2500</v>
      </c>
      <c r="J7" s="22">
        <v>2500</v>
      </c>
      <c r="K7" s="22"/>
      <c r="L7" s="22"/>
      <c r="M7" s="22"/>
      <c r="N7" s="23">
        <f t="shared" ref="N7:N31" si="0">G7+I7</f>
        <v>2500</v>
      </c>
    </row>
    <row r="8" spans="1:14" x14ac:dyDescent="0.25">
      <c r="A8" s="18" t="s">
        <v>71</v>
      </c>
      <c r="B8" s="19" t="s">
        <v>72</v>
      </c>
      <c r="C8" s="19" t="s">
        <v>73</v>
      </c>
      <c r="D8" s="19">
        <v>41243</v>
      </c>
      <c r="E8" s="19">
        <v>41246</v>
      </c>
      <c r="F8" s="20">
        <v>43795</v>
      </c>
      <c r="G8" s="21">
        <v>64680</v>
      </c>
      <c r="H8" s="20"/>
      <c r="I8" s="22"/>
      <c r="J8" s="22"/>
      <c r="K8" s="22"/>
      <c r="L8" s="22"/>
      <c r="M8" s="22">
        <v>64680</v>
      </c>
      <c r="N8" s="23">
        <f t="shared" si="0"/>
        <v>64680</v>
      </c>
    </row>
    <row r="9" spans="1:14" x14ac:dyDescent="0.25">
      <c r="A9" s="18" t="s">
        <v>74</v>
      </c>
      <c r="B9" s="24" t="s">
        <v>75</v>
      </c>
      <c r="C9" s="24" t="s">
        <v>73</v>
      </c>
      <c r="D9" s="19">
        <v>41243</v>
      </c>
      <c r="E9" s="19">
        <v>41246</v>
      </c>
      <c r="F9" s="20">
        <v>43796</v>
      </c>
      <c r="G9" s="21">
        <v>76440</v>
      </c>
      <c r="H9" s="20"/>
      <c r="I9" s="25"/>
      <c r="J9" s="21"/>
      <c r="K9" s="21"/>
      <c r="L9" s="21"/>
      <c r="M9" s="21">
        <v>76440</v>
      </c>
      <c r="N9" s="23">
        <f t="shared" si="0"/>
        <v>76440</v>
      </c>
    </row>
    <row r="10" spans="1:14" x14ac:dyDescent="0.25">
      <c r="A10" s="18" t="s">
        <v>76</v>
      </c>
      <c r="B10" s="24" t="s">
        <v>31</v>
      </c>
      <c r="C10" s="24" t="s">
        <v>77</v>
      </c>
      <c r="D10" s="19">
        <v>41243</v>
      </c>
      <c r="E10" s="19">
        <v>41246</v>
      </c>
      <c r="F10" s="20">
        <v>43797</v>
      </c>
      <c r="G10" s="21">
        <v>66708.600000000006</v>
      </c>
      <c r="H10" s="20"/>
      <c r="I10" s="25"/>
      <c r="J10" s="21"/>
      <c r="K10" s="21">
        <v>66708.600000000006</v>
      </c>
      <c r="L10" s="21"/>
      <c r="M10" s="21"/>
      <c r="N10" s="23">
        <f t="shared" si="0"/>
        <v>66708.600000000006</v>
      </c>
    </row>
    <row r="11" spans="1:14" x14ac:dyDescent="0.25">
      <c r="A11" s="18"/>
      <c r="B11" s="24" t="s">
        <v>36</v>
      </c>
      <c r="C11" s="24"/>
      <c r="D11" s="19"/>
      <c r="E11" s="19"/>
      <c r="F11" s="20">
        <v>43798</v>
      </c>
      <c r="G11" s="21"/>
      <c r="H11" s="20" t="s">
        <v>68</v>
      </c>
      <c r="I11" s="25">
        <v>4400</v>
      </c>
      <c r="J11" s="21">
        <v>4400</v>
      </c>
      <c r="K11" s="21"/>
      <c r="L11" s="21"/>
      <c r="M11" s="21"/>
      <c r="N11" s="23">
        <f t="shared" si="0"/>
        <v>4400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235228.6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228328.6</v>
      </c>
      <c r="H31" s="38"/>
      <c r="I31" s="39">
        <f>SUM(I6:I30)</f>
        <v>6900</v>
      </c>
      <c r="J31" s="39">
        <f>SUM(J6:J30)</f>
        <v>27400</v>
      </c>
      <c r="K31" s="39">
        <f>SUM(K6:K30)</f>
        <v>66708.600000000006</v>
      </c>
      <c r="L31" s="39">
        <f>SUM(L6:L30)</f>
        <v>0</v>
      </c>
      <c r="M31" s="39">
        <f>SUM(M6:M30)</f>
        <v>141120</v>
      </c>
      <c r="N31" s="23">
        <f t="shared" si="0"/>
        <v>235228.6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94"/>
      <c r="H33" s="95"/>
      <c r="I33" s="95"/>
      <c r="J33" s="95"/>
      <c r="K33" s="95"/>
      <c r="L33" s="95"/>
      <c r="M33" s="95"/>
      <c r="N33" s="96"/>
    </row>
    <row r="34" spans="1:14" x14ac:dyDescent="0.25">
      <c r="A34" s="17" t="s">
        <v>22</v>
      </c>
      <c r="B34" s="13"/>
      <c r="C34" s="47"/>
      <c r="D34" s="48"/>
      <c r="E34" s="103">
        <v>490</v>
      </c>
      <c r="F34" s="104"/>
      <c r="G34" s="97"/>
      <c r="H34" s="98"/>
      <c r="I34" s="98"/>
      <c r="J34" s="98"/>
      <c r="K34" s="98"/>
      <c r="L34" s="98"/>
      <c r="M34" s="98"/>
      <c r="N34" s="99"/>
    </row>
    <row r="35" spans="1:14" x14ac:dyDescent="0.25">
      <c r="A35" s="17" t="s">
        <v>23</v>
      </c>
      <c r="B35" s="1"/>
      <c r="C35" s="49">
        <v>45</v>
      </c>
      <c r="D35" s="48"/>
      <c r="E35" s="48"/>
      <c r="F35" s="48"/>
      <c r="G35" s="97"/>
      <c r="H35" s="98"/>
      <c r="I35" s="98"/>
      <c r="J35" s="98"/>
      <c r="K35" s="98"/>
      <c r="L35" s="98"/>
      <c r="M35" s="98"/>
      <c r="N35" s="99"/>
    </row>
    <row r="36" spans="1:14" x14ac:dyDescent="0.25">
      <c r="A36" s="1"/>
      <c r="B36" s="1"/>
      <c r="C36" s="50">
        <f>((C34+C35)*E34)</f>
        <v>22050</v>
      </c>
      <c r="D36" s="48"/>
      <c r="E36" s="48"/>
      <c r="F36" s="48"/>
      <c r="G36" s="97"/>
      <c r="H36" s="98"/>
      <c r="I36" s="98"/>
      <c r="J36" s="98"/>
      <c r="K36" s="98"/>
      <c r="L36" s="98"/>
      <c r="M36" s="98"/>
      <c r="N36" s="99"/>
    </row>
    <row r="37" spans="1:14" x14ac:dyDescent="0.25">
      <c r="A37" s="17" t="s">
        <v>24</v>
      </c>
      <c r="B37" s="1"/>
      <c r="C37" s="51">
        <v>5350</v>
      </c>
      <c r="D37" s="48"/>
      <c r="E37" s="48"/>
      <c r="F37" s="48"/>
      <c r="G37" s="97"/>
      <c r="H37" s="98"/>
      <c r="I37" s="98"/>
      <c r="J37" s="98"/>
      <c r="K37" s="98"/>
      <c r="L37" s="98"/>
      <c r="M37" s="98"/>
      <c r="N37" s="99"/>
    </row>
    <row r="38" spans="1:14" ht="15.75" thickBot="1" x14ac:dyDescent="0.3">
      <c r="A38" s="52" t="s">
        <v>17</v>
      </c>
      <c r="B38" s="53"/>
      <c r="C38" s="50">
        <f>SUM(C36+C37)</f>
        <v>27400</v>
      </c>
      <c r="D38" s="48"/>
      <c r="E38" s="48"/>
      <c r="F38" s="48"/>
      <c r="G38" s="100"/>
      <c r="H38" s="101"/>
      <c r="I38" s="101"/>
      <c r="J38" s="101"/>
      <c r="K38" s="101"/>
      <c r="L38" s="101"/>
      <c r="M38" s="101"/>
      <c r="N38" s="102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5" orientation="landscape" horizontalDpi="200" verticalDpi="20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4" workbookViewId="0">
      <selection activeCell="C38" sqref="C38"/>
    </sheetView>
  </sheetViews>
  <sheetFormatPr baseColWidth="10" defaultRowHeight="15" x14ac:dyDescent="0.25"/>
  <cols>
    <col min="1" max="1" width="6.7109375" customWidth="1"/>
    <col min="2" max="2" width="24.85546875" customWidth="1"/>
    <col min="3" max="3" width="16.140625" customWidth="1"/>
    <col min="8" max="8" width="11.85546875" customWidth="1"/>
    <col min="10" max="10" width="12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36</v>
      </c>
      <c r="E3" s="11"/>
      <c r="F3" s="11"/>
      <c r="G3" s="12"/>
      <c r="H3" s="5"/>
      <c r="I3" s="1"/>
      <c r="J3" s="13"/>
      <c r="K3" s="14">
        <v>41245</v>
      </c>
      <c r="L3" s="15"/>
      <c r="M3" s="16"/>
      <c r="N3" s="17" t="s">
        <v>35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65</v>
      </c>
      <c r="B6" s="19" t="s">
        <v>66</v>
      </c>
      <c r="C6" s="19" t="s">
        <v>30</v>
      </c>
      <c r="D6" s="19">
        <v>41245</v>
      </c>
      <c r="E6" s="19">
        <v>41247</v>
      </c>
      <c r="F6" s="20">
        <v>43790</v>
      </c>
      <c r="G6" s="21">
        <v>59000</v>
      </c>
      <c r="H6" s="54"/>
      <c r="I6" s="22"/>
      <c r="J6" s="22">
        <v>59000</v>
      </c>
      <c r="K6" s="22"/>
      <c r="L6" s="22"/>
      <c r="M6" s="22"/>
      <c r="N6" s="23">
        <f>G6+I6</f>
        <v>59000</v>
      </c>
    </row>
    <row r="7" spans="1:14" x14ac:dyDescent="0.25">
      <c r="A7" s="18"/>
      <c r="B7" s="19" t="s">
        <v>67</v>
      </c>
      <c r="C7" s="19" t="s">
        <v>30</v>
      </c>
      <c r="D7" s="19">
        <v>41245</v>
      </c>
      <c r="E7" s="19">
        <v>41246</v>
      </c>
      <c r="F7" s="20">
        <v>43791</v>
      </c>
      <c r="G7" s="21">
        <v>57330</v>
      </c>
      <c r="H7" s="19"/>
      <c r="I7" s="22"/>
      <c r="J7" s="22"/>
      <c r="K7" s="22">
        <v>57330</v>
      </c>
      <c r="L7" s="22"/>
      <c r="M7" s="22"/>
      <c r="N7" s="23">
        <f t="shared" ref="N7:N31" si="0">G7+I7</f>
        <v>57330</v>
      </c>
    </row>
    <row r="8" spans="1:14" x14ac:dyDescent="0.25">
      <c r="A8" s="18"/>
      <c r="B8" s="19" t="s">
        <v>36</v>
      </c>
      <c r="C8" s="19"/>
      <c r="D8" s="19"/>
      <c r="E8" s="19"/>
      <c r="F8" s="20">
        <v>43792</v>
      </c>
      <c r="G8" s="21"/>
      <c r="H8" s="20" t="s">
        <v>68</v>
      </c>
      <c r="I8" s="22">
        <v>4600</v>
      </c>
      <c r="J8" s="22">
        <v>4600</v>
      </c>
      <c r="K8" s="22"/>
      <c r="L8" s="22"/>
      <c r="M8" s="22"/>
      <c r="N8" s="23">
        <f t="shared" si="0"/>
        <v>4600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 x14ac:dyDescent="0.25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120930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116330</v>
      </c>
      <c r="H31" s="38"/>
      <c r="I31" s="39">
        <f>SUM(I6:I30)</f>
        <v>4600</v>
      </c>
      <c r="J31" s="39">
        <f>SUM(J6:J30)</f>
        <v>63600</v>
      </c>
      <c r="K31" s="39">
        <f>SUM(K6:K30)</f>
        <v>57330</v>
      </c>
      <c r="L31" s="39">
        <f>SUM(L6:L30)</f>
        <v>0</v>
      </c>
      <c r="M31" s="39">
        <f>SUM(M6:M30)</f>
        <v>0</v>
      </c>
      <c r="N31" s="23">
        <f t="shared" si="0"/>
        <v>120930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94"/>
      <c r="H33" s="95"/>
      <c r="I33" s="95"/>
      <c r="J33" s="95"/>
      <c r="K33" s="95"/>
      <c r="L33" s="95"/>
      <c r="M33" s="95"/>
      <c r="N33" s="96"/>
    </row>
    <row r="34" spans="1:14" x14ac:dyDescent="0.25">
      <c r="A34" s="17" t="s">
        <v>22</v>
      </c>
      <c r="B34" s="13"/>
      <c r="C34" s="47"/>
      <c r="D34" s="48"/>
      <c r="E34" s="103">
        <v>490</v>
      </c>
      <c r="F34" s="104"/>
      <c r="G34" s="97"/>
      <c r="H34" s="98"/>
      <c r="I34" s="98"/>
      <c r="J34" s="98"/>
      <c r="K34" s="98"/>
      <c r="L34" s="98"/>
      <c r="M34" s="98"/>
      <c r="N34" s="99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97"/>
      <c r="H35" s="98"/>
      <c r="I35" s="98"/>
      <c r="J35" s="98"/>
      <c r="K35" s="98"/>
      <c r="L35" s="98"/>
      <c r="M35" s="98"/>
      <c r="N35" s="99"/>
    </row>
    <row r="36" spans="1:14" x14ac:dyDescent="0.25">
      <c r="A36" s="1"/>
      <c r="B36" s="1"/>
      <c r="C36" s="50">
        <f>((C34+C35)*E34)</f>
        <v>0</v>
      </c>
      <c r="D36" s="48"/>
      <c r="E36" s="48"/>
      <c r="F36" s="48"/>
      <c r="G36" s="97"/>
      <c r="H36" s="98"/>
      <c r="I36" s="98"/>
      <c r="J36" s="98"/>
      <c r="K36" s="98"/>
      <c r="L36" s="98"/>
      <c r="M36" s="98"/>
      <c r="N36" s="99"/>
    </row>
    <row r="37" spans="1:14" x14ac:dyDescent="0.25">
      <c r="A37" s="17" t="s">
        <v>24</v>
      </c>
      <c r="B37" s="1"/>
      <c r="C37" s="51">
        <v>63600</v>
      </c>
      <c r="D37" s="48"/>
      <c r="E37" s="48"/>
      <c r="F37" s="48"/>
      <c r="G37" s="97"/>
      <c r="H37" s="98"/>
      <c r="I37" s="98"/>
      <c r="J37" s="98"/>
      <c r="K37" s="98"/>
      <c r="L37" s="98"/>
      <c r="M37" s="98"/>
      <c r="N37" s="99"/>
    </row>
    <row r="38" spans="1:14" ht="15.75" thickBot="1" x14ac:dyDescent="0.3">
      <c r="A38" s="52" t="s">
        <v>17</v>
      </c>
      <c r="B38" s="53"/>
      <c r="C38" s="50">
        <f>SUM(C36+C37)</f>
        <v>63600</v>
      </c>
      <c r="D38" s="48"/>
      <c r="E38" s="48"/>
      <c r="F38" s="48"/>
      <c r="G38" s="100"/>
      <c r="H38" s="101"/>
      <c r="I38" s="101"/>
      <c r="J38" s="101"/>
      <c r="K38" s="101"/>
      <c r="L38" s="101"/>
      <c r="M38" s="101"/>
      <c r="N38" s="102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5" orientation="landscape" horizontalDpi="200" verticalDpi="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/>
  </sheetViews>
  <sheetFormatPr baseColWidth="10" defaultRowHeight="15" x14ac:dyDescent="0.25"/>
  <cols>
    <col min="1" max="1" width="6.7109375" customWidth="1"/>
    <col min="2" max="2" width="24.85546875" customWidth="1"/>
    <col min="3" max="3" width="16.140625" customWidth="1"/>
    <col min="8" max="8" width="11.85546875" customWidth="1"/>
    <col min="10" max="10" width="12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51</v>
      </c>
      <c r="E3" s="11"/>
      <c r="F3" s="11"/>
      <c r="G3" s="12"/>
      <c r="H3" s="5"/>
      <c r="I3" s="1"/>
      <c r="J3" s="13"/>
      <c r="K3" s="14">
        <v>41245</v>
      </c>
      <c r="L3" s="15"/>
      <c r="M3" s="16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52</v>
      </c>
      <c r="C6" s="19" t="s">
        <v>53</v>
      </c>
      <c r="D6" s="19">
        <v>41244</v>
      </c>
      <c r="E6" s="19">
        <v>41245</v>
      </c>
      <c r="F6" s="20">
        <v>43781</v>
      </c>
      <c r="G6" s="21">
        <v>24010</v>
      </c>
      <c r="H6" s="54"/>
      <c r="I6" s="22"/>
      <c r="J6" s="22"/>
      <c r="K6" s="22"/>
      <c r="L6" s="22"/>
      <c r="M6" s="22">
        <v>24010</v>
      </c>
      <c r="N6" s="23">
        <f>G6+I6</f>
        <v>24010</v>
      </c>
    </row>
    <row r="7" spans="1:14" x14ac:dyDescent="0.25">
      <c r="A7" s="18"/>
      <c r="B7" s="19" t="s">
        <v>54</v>
      </c>
      <c r="C7" s="19" t="s">
        <v>55</v>
      </c>
      <c r="D7" s="19">
        <v>41233</v>
      </c>
      <c r="E7" s="19">
        <v>41235</v>
      </c>
      <c r="F7" s="20">
        <v>43782</v>
      </c>
      <c r="G7" s="21">
        <v>70560</v>
      </c>
      <c r="H7" s="19"/>
      <c r="I7" s="22"/>
      <c r="J7" s="22"/>
      <c r="K7" s="22"/>
      <c r="L7" s="22"/>
      <c r="M7" s="22">
        <v>70560</v>
      </c>
      <c r="N7" s="23">
        <f t="shared" ref="N7:N31" si="0">G7+I7</f>
        <v>70560</v>
      </c>
    </row>
    <row r="8" spans="1:14" x14ac:dyDescent="0.25">
      <c r="A8" s="18"/>
      <c r="B8" s="19" t="s">
        <v>56</v>
      </c>
      <c r="C8" s="19" t="s">
        <v>57</v>
      </c>
      <c r="D8" s="19">
        <v>41231</v>
      </c>
      <c r="E8" s="19">
        <v>41234</v>
      </c>
      <c r="F8" s="20">
        <v>43783</v>
      </c>
      <c r="G8" s="21">
        <v>69648.600000000006</v>
      </c>
      <c r="H8" s="20"/>
      <c r="I8" s="22"/>
      <c r="J8" s="22"/>
      <c r="K8" s="22"/>
      <c r="L8" s="22">
        <v>69648.600000000006</v>
      </c>
      <c r="M8" s="22"/>
      <c r="N8" s="23">
        <f t="shared" si="0"/>
        <v>69648.600000000006</v>
      </c>
    </row>
    <row r="9" spans="1:14" x14ac:dyDescent="0.25">
      <c r="A9" s="18"/>
      <c r="B9" s="24" t="s">
        <v>58</v>
      </c>
      <c r="C9" s="24" t="s">
        <v>57</v>
      </c>
      <c r="D9" s="19">
        <v>41232</v>
      </c>
      <c r="E9" s="19">
        <v>41235</v>
      </c>
      <c r="F9" s="20">
        <v>43784</v>
      </c>
      <c r="G9" s="21">
        <v>69648.600000000006</v>
      </c>
      <c r="H9" s="20"/>
      <c r="I9" s="25"/>
      <c r="J9" s="21"/>
      <c r="K9" s="21"/>
      <c r="L9" s="21">
        <v>69648.600000000006</v>
      </c>
      <c r="M9" s="21"/>
      <c r="N9" s="23">
        <f t="shared" si="0"/>
        <v>69648.600000000006</v>
      </c>
    </row>
    <row r="10" spans="1:14" x14ac:dyDescent="0.25">
      <c r="A10" s="18"/>
      <c r="B10" s="24" t="s">
        <v>59</v>
      </c>
      <c r="C10" s="24" t="s">
        <v>57</v>
      </c>
      <c r="D10" s="19">
        <v>41236</v>
      </c>
      <c r="E10" s="19">
        <v>41238</v>
      </c>
      <c r="F10" s="20">
        <v>43785</v>
      </c>
      <c r="G10" s="21">
        <v>65826.600000000006</v>
      </c>
      <c r="H10" s="20"/>
      <c r="I10" s="25"/>
      <c r="J10" s="21"/>
      <c r="K10" s="21"/>
      <c r="L10" s="21">
        <v>65826.600000000006</v>
      </c>
      <c r="M10" s="21"/>
      <c r="N10" s="23">
        <f t="shared" si="0"/>
        <v>65826.600000000006</v>
      </c>
    </row>
    <row r="11" spans="1:14" x14ac:dyDescent="0.25">
      <c r="A11" s="18"/>
      <c r="B11" s="24" t="s">
        <v>60</v>
      </c>
      <c r="C11" s="24" t="s">
        <v>57</v>
      </c>
      <c r="D11" s="19">
        <v>41236</v>
      </c>
      <c r="E11" s="19">
        <v>41238</v>
      </c>
      <c r="F11" s="20">
        <v>43786</v>
      </c>
      <c r="G11" s="21">
        <v>46432.4</v>
      </c>
      <c r="H11" s="20"/>
      <c r="I11" s="25"/>
      <c r="J11" s="21"/>
      <c r="K11" s="21"/>
      <c r="L11" s="21">
        <v>46432.4</v>
      </c>
      <c r="M11" s="21"/>
      <c r="N11" s="23">
        <f t="shared" si="0"/>
        <v>46432.4</v>
      </c>
    </row>
    <row r="12" spans="1:14" x14ac:dyDescent="0.25">
      <c r="A12" s="18"/>
      <c r="B12" s="24" t="s">
        <v>61</v>
      </c>
      <c r="C12" s="24" t="s">
        <v>57</v>
      </c>
      <c r="D12" s="19">
        <v>41236</v>
      </c>
      <c r="E12" s="19">
        <v>41238</v>
      </c>
      <c r="F12" s="20">
        <v>43787</v>
      </c>
      <c r="G12" s="21">
        <v>46432.4</v>
      </c>
      <c r="H12" s="21"/>
      <c r="I12" s="25"/>
      <c r="J12" s="25"/>
      <c r="K12" s="21"/>
      <c r="L12" s="21">
        <v>46432.4</v>
      </c>
      <c r="M12" s="21"/>
      <c r="N12" s="23">
        <f t="shared" si="0"/>
        <v>46432.4</v>
      </c>
    </row>
    <row r="13" spans="1:14" x14ac:dyDescent="0.25">
      <c r="A13" s="18"/>
      <c r="B13" s="26" t="s">
        <v>62</v>
      </c>
      <c r="C13" s="26" t="s">
        <v>63</v>
      </c>
      <c r="D13" s="19">
        <v>41235</v>
      </c>
      <c r="E13" s="19">
        <v>41237</v>
      </c>
      <c r="F13" s="20">
        <v>43788</v>
      </c>
      <c r="G13" s="22">
        <v>517440</v>
      </c>
      <c r="H13" s="22"/>
      <c r="I13" s="22"/>
      <c r="J13" s="22"/>
      <c r="K13" s="22"/>
      <c r="L13" s="22">
        <v>517440</v>
      </c>
      <c r="M13" s="21"/>
      <c r="N13" s="23">
        <f t="shared" si="0"/>
        <v>517440</v>
      </c>
    </row>
    <row r="14" spans="1:14" x14ac:dyDescent="0.25">
      <c r="A14" s="18"/>
      <c r="B14" s="24" t="s">
        <v>64</v>
      </c>
      <c r="C14" s="24" t="s">
        <v>30</v>
      </c>
      <c r="D14" s="19">
        <v>41245</v>
      </c>
      <c r="E14" s="19">
        <v>41246</v>
      </c>
      <c r="F14" s="20">
        <v>43789</v>
      </c>
      <c r="G14" s="21">
        <v>19600</v>
      </c>
      <c r="H14" s="21"/>
      <c r="I14" s="25"/>
      <c r="J14" s="21">
        <v>19600</v>
      </c>
      <c r="K14" s="21"/>
      <c r="L14" s="21"/>
      <c r="M14" s="27"/>
      <c r="N14" s="23">
        <f t="shared" si="0"/>
        <v>19600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929598.60000000009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929598.60000000009</v>
      </c>
      <c r="H31" s="38"/>
      <c r="I31" s="39">
        <f>SUM(I6:I30)</f>
        <v>0</v>
      </c>
      <c r="J31" s="39">
        <f>SUM(J6:J30)</f>
        <v>19600</v>
      </c>
      <c r="K31" s="39">
        <f>SUM(K6:K30)</f>
        <v>0</v>
      </c>
      <c r="L31" s="39">
        <f>SUM(L6:L30)</f>
        <v>815428.60000000009</v>
      </c>
      <c r="M31" s="39">
        <f>SUM(M6:M30)</f>
        <v>94570</v>
      </c>
      <c r="N31" s="23">
        <f t="shared" si="0"/>
        <v>929598.60000000009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94"/>
      <c r="H33" s="95"/>
      <c r="I33" s="95"/>
      <c r="J33" s="95"/>
      <c r="K33" s="95"/>
      <c r="L33" s="95"/>
      <c r="M33" s="95"/>
      <c r="N33" s="96"/>
    </row>
    <row r="34" spans="1:14" x14ac:dyDescent="0.25">
      <c r="A34" s="17" t="s">
        <v>22</v>
      </c>
      <c r="B34" s="13"/>
      <c r="C34" s="47"/>
      <c r="D34" s="48"/>
      <c r="E34" s="103">
        <v>490</v>
      </c>
      <c r="F34" s="104"/>
      <c r="G34" s="97"/>
      <c r="H34" s="98"/>
      <c r="I34" s="98"/>
      <c r="J34" s="98"/>
      <c r="K34" s="98"/>
      <c r="L34" s="98"/>
      <c r="M34" s="98"/>
      <c r="N34" s="99"/>
    </row>
    <row r="35" spans="1:14" x14ac:dyDescent="0.25">
      <c r="A35" s="17" t="s">
        <v>23</v>
      </c>
      <c r="B35" s="1"/>
      <c r="C35" s="49">
        <v>40</v>
      </c>
      <c r="D35" s="48"/>
      <c r="E35" s="48"/>
      <c r="F35" s="48"/>
      <c r="G35" s="97"/>
      <c r="H35" s="98"/>
      <c r="I35" s="98"/>
      <c r="J35" s="98"/>
      <c r="K35" s="98"/>
      <c r="L35" s="98"/>
      <c r="M35" s="98"/>
      <c r="N35" s="99"/>
    </row>
    <row r="36" spans="1:14" x14ac:dyDescent="0.25">
      <c r="A36" s="1"/>
      <c r="B36" s="1"/>
      <c r="C36" s="50">
        <f>((C34+C35)*E34)</f>
        <v>19600</v>
      </c>
      <c r="D36" s="48"/>
      <c r="E36" s="48"/>
      <c r="F36" s="48"/>
      <c r="G36" s="97"/>
      <c r="H36" s="98"/>
      <c r="I36" s="98"/>
      <c r="J36" s="98"/>
      <c r="K36" s="98"/>
      <c r="L36" s="98"/>
      <c r="M36" s="98"/>
      <c r="N36" s="99"/>
    </row>
    <row r="37" spans="1:14" x14ac:dyDescent="0.25">
      <c r="A37" s="17" t="s">
        <v>24</v>
      </c>
      <c r="B37" s="1"/>
      <c r="C37" s="51">
        <v>0</v>
      </c>
      <c r="D37" s="48"/>
      <c r="E37" s="48"/>
      <c r="F37" s="48"/>
      <c r="G37" s="97"/>
      <c r="H37" s="98"/>
      <c r="I37" s="98"/>
      <c r="J37" s="98"/>
      <c r="K37" s="98"/>
      <c r="L37" s="98"/>
      <c r="M37" s="98"/>
      <c r="N37" s="99"/>
    </row>
    <row r="38" spans="1:14" ht="15.75" thickBot="1" x14ac:dyDescent="0.3">
      <c r="A38" s="52" t="s">
        <v>17</v>
      </c>
      <c r="B38" s="53"/>
      <c r="C38" s="50">
        <f>SUM(C36+C37)</f>
        <v>19600</v>
      </c>
      <c r="D38" s="48"/>
      <c r="E38" s="48"/>
      <c r="F38" s="48"/>
      <c r="G38" s="100"/>
      <c r="H38" s="101"/>
      <c r="I38" s="101"/>
      <c r="J38" s="101"/>
      <c r="K38" s="101"/>
      <c r="L38" s="101"/>
      <c r="M38" s="101"/>
      <c r="N38" s="102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5" orientation="landscape" horizontalDpi="200" verticalDpi="20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C31" sqref="C31:C38"/>
    </sheetView>
  </sheetViews>
  <sheetFormatPr baseColWidth="10" defaultRowHeight="15" x14ac:dyDescent="0.25"/>
  <cols>
    <col min="1" max="1" width="6.7109375" customWidth="1"/>
    <col min="2" max="2" width="24.85546875" customWidth="1"/>
    <col min="3" max="3" width="16.140625" customWidth="1"/>
    <col min="8" max="8" width="11.85546875" customWidth="1"/>
    <col min="10" max="10" width="12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36</v>
      </c>
      <c r="E3" s="11"/>
      <c r="F3" s="11"/>
      <c r="G3" s="12"/>
      <c r="H3" s="5"/>
      <c r="I3" s="1"/>
      <c r="J3" s="13"/>
      <c r="K3" s="14">
        <v>41244</v>
      </c>
      <c r="L3" s="15"/>
      <c r="M3" s="16"/>
      <c r="N3" s="17" t="s">
        <v>35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37</v>
      </c>
      <c r="B6" s="19" t="s">
        <v>38</v>
      </c>
      <c r="C6" s="19" t="s">
        <v>30</v>
      </c>
      <c r="D6" s="19">
        <v>41244</v>
      </c>
      <c r="E6" s="19">
        <v>41245</v>
      </c>
      <c r="F6" s="20">
        <v>43774</v>
      </c>
      <c r="G6" s="21">
        <v>37240</v>
      </c>
      <c r="H6" s="54"/>
      <c r="I6" s="22"/>
      <c r="J6" s="22">
        <v>18620</v>
      </c>
      <c r="K6" s="22"/>
      <c r="L6" s="22"/>
      <c r="M6" s="22">
        <v>18620</v>
      </c>
      <c r="N6" s="23">
        <f>G6+I6</f>
        <v>37240</v>
      </c>
    </row>
    <row r="7" spans="1:14" x14ac:dyDescent="0.25">
      <c r="A7" s="18" t="s">
        <v>39</v>
      </c>
      <c r="B7" s="19" t="s">
        <v>40</v>
      </c>
      <c r="C7" s="19" t="s">
        <v>30</v>
      </c>
      <c r="D7" s="19">
        <v>41244</v>
      </c>
      <c r="E7" s="19">
        <v>41248</v>
      </c>
      <c r="F7" s="20">
        <v>43775</v>
      </c>
      <c r="G7" s="21">
        <v>80850</v>
      </c>
      <c r="H7" s="19"/>
      <c r="I7" s="22"/>
      <c r="J7" s="22"/>
      <c r="K7" s="22">
        <v>80850</v>
      </c>
      <c r="L7" s="22"/>
      <c r="M7" s="22"/>
      <c r="N7" s="23">
        <f t="shared" ref="N7:N31" si="0">G7+I7</f>
        <v>80850</v>
      </c>
    </row>
    <row r="8" spans="1:14" x14ac:dyDescent="0.25">
      <c r="A8" s="18" t="s">
        <v>41</v>
      </c>
      <c r="B8" s="19" t="s">
        <v>42</v>
      </c>
      <c r="C8" s="19" t="s">
        <v>30</v>
      </c>
      <c r="D8" s="19">
        <v>41244</v>
      </c>
      <c r="E8" s="19">
        <v>41245</v>
      </c>
      <c r="F8" s="20">
        <v>43776</v>
      </c>
      <c r="G8" s="21">
        <v>25480</v>
      </c>
      <c r="H8" s="20"/>
      <c r="I8" s="22"/>
      <c r="J8" s="22"/>
      <c r="K8" s="22">
        <v>25480</v>
      </c>
      <c r="L8" s="22"/>
      <c r="M8" s="22"/>
      <c r="N8" s="23">
        <f t="shared" si="0"/>
        <v>25480</v>
      </c>
    </row>
    <row r="9" spans="1:14" x14ac:dyDescent="0.25">
      <c r="A9" s="18" t="s">
        <v>43</v>
      </c>
      <c r="B9" s="24" t="s">
        <v>44</v>
      </c>
      <c r="C9" s="24" t="s">
        <v>30</v>
      </c>
      <c r="D9" s="19">
        <v>41244</v>
      </c>
      <c r="E9" s="19">
        <v>41245</v>
      </c>
      <c r="F9" s="20">
        <v>43777</v>
      </c>
      <c r="G9" s="21">
        <v>17000</v>
      </c>
      <c r="H9" s="20"/>
      <c r="I9" s="25"/>
      <c r="J9" s="21"/>
      <c r="K9" s="21">
        <v>17000</v>
      </c>
      <c r="L9" s="21"/>
      <c r="M9" s="21"/>
      <c r="N9" s="23">
        <f t="shared" si="0"/>
        <v>17000</v>
      </c>
    </row>
    <row r="10" spans="1:14" x14ac:dyDescent="0.25">
      <c r="A10" s="18" t="s">
        <v>45</v>
      </c>
      <c r="B10" s="24" t="s">
        <v>46</v>
      </c>
      <c r="C10" s="24" t="s">
        <v>30</v>
      </c>
      <c r="D10" s="19">
        <v>41244</v>
      </c>
      <c r="E10" s="19">
        <v>41245</v>
      </c>
      <c r="F10" s="20">
        <v>43778</v>
      </c>
      <c r="G10" s="21">
        <v>16710</v>
      </c>
      <c r="H10" s="20"/>
      <c r="I10" s="25"/>
      <c r="J10" s="21"/>
      <c r="K10" s="21">
        <v>16710</v>
      </c>
      <c r="L10" s="21"/>
      <c r="M10" s="21"/>
      <c r="N10" s="23">
        <f t="shared" si="0"/>
        <v>16710</v>
      </c>
    </row>
    <row r="11" spans="1:14" x14ac:dyDescent="0.25">
      <c r="A11" s="18" t="s">
        <v>47</v>
      </c>
      <c r="B11" s="24" t="s">
        <v>48</v>
      </c>
      <c r="C11" s="24" t="s">
        <v>30</v>
      </c>
      <c r="D11" s="19">
        <v>41244</v>
      </c>
      <c r="E11" s="19">
        <v>41246</v>
      </c>
      <c r="F11" s="20">
        <v>43779</v>
      </c>
      <c r="G11" s="21">
        <v>50960</v>
      </c>
      <c r="H11" s="20"/>
      <c r="I11" s="25"/>
      <c r="J11" s="21"/>
      <c r="K11" s="21">
        <v>50960</v>
      </c>
      <c r="L11" s="21"/>
      <c r="M11" s="21"/>
      <c r="N11" s="23">
        <f t="shared" si="0"/>
        <v>50960</v>
      </c>
    </row>
    <row r="12" spans="1:14" x14ac:dyDescent="0.25">
      <c r="A12" s="18" t="s">
        <v>49</v>
      </c>
      <c r="B12" s="24" t="s">
        <v>50</v>
      </c>
      <c r="C12" s="24" t="s">
        <v>30</v>
      </c>
      <c r="D12" s="19">
        <v>41244</v>
      </c>
      <c r="E12" s="19">
        <v>41245</v>
      </c>
      <c r="F12" s="20">
        <v>43780</v>
      </c>
      <c r="G12" s="21">
        <v>17000</v>
      </c>
      <c r="H12" s="21"/>
      <c r="I12" s="25"/>
      <c r="J12" s="25"/>
      <c r="K12" s="21">
        <v>17000</v>
      </c>
      <c r="L12" s="21"/>
      <c r="M12" s="21"/>
      <c r="N12" s="23">
        <f t="shared" si="0"/>
        <v>17000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245240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245240</v>
      </c>
      <c r="H31" s="38"/>
      <c r="I31" s="39">
        <f>SUM(I6:I30)</f>
        <v>0</v>
      </c>
      <c r="J31" s="39">
        <f>SUM(J6:J30)</f>
        <v>18620</v>
      </c>
      <c r="K31" s="39">
        <f>SUM(K6:K30)</f>
        <v>208000</v>
      </c>
      <c r="L31" s="39">
        <f>SUM(L6:L30)</f>
        <v>0</v>
      </c>
      <c r="M31" s="39">
        <f>SUM(M6:M30)</f>
        <v>18620</v>
      </c>
      <c r="N31" s="23">
        <f t="shared" si="0"/>
        <v>245240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94"/>
      <c r="H33" s="95"/>
      <c r="I33" s="95"/>
      <c r="J33" s="95"/>
      <c r="K33" s="95"/>
      <c r="L33" s="95"/>
      <c r="M33" s="95"/>
      <c r="N33" s="96"/>
    </row>
    <row r="34" spans="1:14" x14ac:dyDescent="0.25">
      <c r="A34" s="17" t="s">
        <v>22</v>
      </c>
      <c r="B34" s="13"/>
      <c r="C34" s="47"/>
      <c r="D34" s="48"/>
      <c r="E34" s="103">
        <v>490</v>
      </c>
      <c r="F34" s="104"/>
      <c r="G34" s="97"/>
      <c r="H34" s="98"/>
      <c r="I34" s="98"/>
      <c r="J34" s="98"/>
      <c r="K34" s="98"/>
      <c r="L34" s="98"/>
      <c r="M34" s="98"/>
      <c r="N34" s="99"/>
    </row>
    <row r="35" spans="1:14" x14ac:dyDescent="0.25">
      <c r="A35" s="17" t="s">
        <v>23</v>
      </c>
      <c r="B35" s="1"/>
      <c r="C35" s="49">
        <v>38</v>
      </c>
      <c r="D35" s="48"/>
      <c r="E35" s="48"/>
      <c r="F35" s="48"/>
      <c r="G35" s="97"/>
      <c r="H35" s="98"/>
      <c r="I35" s="98"/>
      <c r="J35" s="98"/>
      <c r="K35" s="98"/>
      <c r="L35" s="98"/>
      <c r="M35" s="98"/>
      <c r="N35" s="99"/>
    </row>
    <row r="36" spans="1:14" x14ac:dyDescent="0.25">
      <c r="A36" s="1"/>
      <c r="B36" s="1"/>
      <c r="C36" s="50">
        <f>((C34+C35)*E34)</f>
        <v>18620</v>
      </c>
      <c r="D36" s="48"/>
      <c r="E36" s="48"/>
      <c r="F36" s="48"/>
      <c r="G36" s="97"/>
      <c r="H36" s="98"/>
      <c r="I36" s="98"/>
      <c r="J36" s="98"/>
      <c r="K36" s="98"/>
      <c r="L36" s="98"/>
      <c r="M36" s="98"/>
      <c r="N36" s="99"/>
    </row>
    <row r="37" spans="1:14" x14ac:dyDescent="0.25">
      <c r="A37" s="17" t="s">
        <v>24</v>
      </c>
      <c r="B37" s="1"/>
      <c r="C37" s="51">
        <v>0</v>
      </c>
      <c r="D37" s="48"/>
      <c r="E37" s="48"/>
      <c r="F37" s="48"/>
      <c r="G37" s="97"/>
      <c r="H37" s="98"/>
      <c r="I37" s="98"/>
      <c r="J37" s="98"/>
      <c r="K37" s="98"/>
      <c r="L37" s="98"/>
      <c r="M37" s="98"/>
      <c r="N37" s="99"/>
    </row>
    <row r="38" spans="1:14" ht="15.75" thickBot="1" x14ac:dyDescent="0.3">
      <c r="A38" s="52" t="s">
        <v>17</v>
      </c>
      <c r="B38" s="53"/>
      <c r="C38" s="50">
        <f>SUM(C36+C37)</f>
        <v>18620</v>
      </c>
      <c r="D38" s="48"/>
      <c r="E38" s="48"/>
      <c r="F38" s="48"/>
      <c r="G38" s="100"/>
      <c r="H38" s="101"/>
      <c r="I38" s="101"/>
      <c r="J38" s="101"/>
      <c r="K38" s="101"/>
      <c r="L38" s="101"/>
      <c r="M38" s="101"/>
      <c r="N38" s="102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5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16" workbookViewId="0">
      <selection activeCell="D29" sqref="D29"/>
    </sheetView>
  </sheetViews>
  <sheetFormatPr baseColWidth="10" defaultRowHeight="15" x14ac:dyDescent="0.25"/>
  <cols>
    <col min="1" max="1" width="6.7109375" customWidth="1"/>
    <col min="2" max="2" width="23.7109375" customWidth="1"/>
    <col min="3" max="3" width="19.28515625" customWidth="1"/>
    <col min="4" max="5" width="10" customWidth="1"/>
    <col min="8" max="8" width="13.140625" customWidth="1"/>
    <col min="10" max="10" width="12.42578125" customWidth="1"/>
    <col min="12" max="12" width="9.85546875" customWidth="1"/>
    <col min="13" max="13" width="10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36</v>
      </c>
      <c r="E3" s="11"/>
      <c r="F3" s="11"/>
      <c r="G3" s="12"/>
      <c r="H3" s="5"/>
      <c r="I3" s="1"/>
      <c r="J3" s="13"/>
      <c r="K3" s="14">
        <v>41272</v>
      </c>
      <c r="L3" s="15"/>
      <c r="M3" s="16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388</v>
      </c>
      <c r="C6" s="19" t="s">
        <v>30</v>
      </c>
      <c r="D6" s="19">
        <v>41273</v>
      </c>
      <c r="E6" s="19">
        <v>41274</v>
      </c>
      <c r="F6" s="20">
        <v>44084</v>
      </c>
      <c r="G6" s="21">
        <v>29400</v>
      </c>
      <c r="H6" s="54"/>
      <c r="I6" s="22"/>
      <c r="J6" s="22">
        <v>29400</v>
      </c>
      <c r="K6" s="22"/>
      <c r="L6" s="22"/>
      <c r="M6" s="22"/>
      <c r="N6" s="23">
        <f>G6+I6</f>
        <v>29400</v>
      </c>
    </row>
    <row r="7" spans="1:14" x14ac:dyDescent="0.25">
      <c r="A7" s="18"/>
      <c r="B7" s="19" t="s">
        <v>388</v>
      </c>
      <c r="C7" s="19"/>
      <c r="D7" s="19"/>
      <c r="E7" s="19"/>
      <c r="F7" s="20">
        <v>44085</v>
      </c>
      <c r="G7" s="21"/>
      <c r="H7" s="19" t="s">
        <v>389</v>
      </c>
      <c r="I7" s="22">
        <v>435120</v>
      </c>
      <c r="J7" s="22"/>
      <c r="K7" s="22">
        <v>435120</v>
      </c>
      <c r="L7" s="22"/>
      <c r="M7" s="21"/>
      <c r="N7" s="23">
        <f t="shared" ref="N7:N31" si="0">G7+I7</f>
        <v>435120</v>
      </c>
    </row>
    <row r="8" spans="1:14" x14ac:dyDescent="0.25">
      <c r="A8" s="18"/>
      <c r="B8" s="19" t="s">
        <v>390</v>
      </c>
      <c r="C8" s="19" t="s">
        <v>30</v>
      </c>
      <c r="D8" s="19">
        <v>41272</v>
      </c>
      <c r="E8" s="19">
        <v>41273</v>
      </c>
      <c r="F8" s="20">
        <v>44086</v>
      </c>
      <c r="G8" s="21">
        <v>49000</v>
      </c>
      <c r="H8" s="20"/>
      <c r="I8" s="22"/>
      <c r="J8" s="22"/>
      <c r="K8" s="22">
        <v>49000</v>
      </c>
      <c r="L8" s="22"/>
      <c r="M8" s="21"/>
      <c r="N8" s="23">
        <f t="shared" si="0"/>
        <v>49000</v>
      </c>
    </row>
    <row r="9" spans="1:14" x14ac:dyDescent="0.25">
      <c r="A9" s="18"/>
      <c r="B9" s="24" t="s">
        <v>391</v>
      </c>
      <c r="C9" s="24" t="s">
        <v>57</v>
      </c>
      <c r="D9" s="19">
        <v>41265</v>
      </c>
      <c r="E9" s="19">
        <v>41269</v>
      </c>
      <c r="F9" s="20">
        <v>44087</v>
      </c>
      <c r="G9" s="21">
        <v>120422.39999999999</v>
      </c>
      <c r="H9" s="20"/>
      <c r="I9" s="25"/>
      <c r="J9" s="21"/>
      <c r="K9" s="21"/>
      <c r="L9" s="21">
        <v>120422.39999999999</v>
      </c>
      <c r="M9" s="21"/>
      <c r="N9" s="23">
        <f t="shared" si="0"/>
        <v>120422.39999999999</v>
      </c>
    </row>
    <row r="10" spans="1:14" x14ac:dyDescent="0.25">
      <c r="A10" s="18" t="s">
        <v>160</v>
      </c>
      <c r="B10" s="24" t="s">
        <v>387</v>
      </c>
      <c r="C10" s="24" t="s">
        <v>30</v>
      </c>
      <c r="D10" s="19">
        <v>41272</v>
      </c>
      <c r="E10" s="19">
        <v>41273</v>
      </c>
      <c r="F10" s="20">
        <v>44088</v>
      </c>
      <c r="G10" s="21">
        <v>43120</v>
      </c>
      <c r="H10" s="20"/>
      <c r="I10" s="25"/>
      <c r="J10" s="21">
        <v>43120</v>
      </c>
      <c r="K10" s="21"/>
      <c r="L10" s="21"/>
      <c r="M10" s="21"/>
      <c r="N10" s="23">
        <f t="shared" si="0"/>
        <v>43120</v>
      </c>
    </row>
    <row r="11" spans="1:14" x14ac:dyDescent="0.25">
      <c r="A11" s="18"/>
      <c r="B11" s="24" t="s">
        <v>392</v>
      </c>
      <c r="C11" s="24" t="s">
        <v>57</v>
      </c>
      <c r="D11" s="19">
        <v>41265</v>
      </c>
      <c r="E11" s="19">
        <v>41272</v>
      </c>
      <c r="F11" s="20">
        <v>44089</v>
      </c>
      <c r="G11" s="21">
        <v>190776.6</v>
      </c>
      <c r="H11" s="20"/>
      <c r="I11" s="25"/>
      <c r="J11" s="21"/>
      <c r="K11" s="21"/>
      <c r="L11" s="21">
        <v>190776.6</v>
      </c>
      <c r="M11" s="21"/>
      <c r="N11" s="23">
        <f t="shared" si="0"/>
        <v>190776.6</v>
      </c>
    </row>
    <row r="12" spans="1:14" x14ac:dyDescent="0.25">
      <c r="A12" s="18"/>
      <c r="B12" s="24" t="s">
        <v>393</v>
      </c>
      <c r="C12" s="24" t="s">
        <v>57</v>
      </c>
      <c r="D12" s="19">
        <v>41266</v>
      </c>
      <c r="E12" s="19">
        <v>41267</v>
      </c>
      <c r="F12" s="20">
        <v>44090</v>
      </c>
      <c r="G12" s="21">
        <v>27253.8</v>
      </c>
      <c r="H12" s="21"/>
      <c r="I12" s="25"/>
      <c r="J12" s="25"/>
      <c r="K12" s="21"/>
      <c r="L12" s="21">
        <v>27253.8</v>
      </c>
      <c r="M12" s="21"/>
      <c r="N12" s="23">
        <f t="shared" si="0"/>
        <v>27253.8</v>
      </c>
    </row>
    <row r="13" spans="1:14" x14ac:dyDescent="0.25">
      <c r="A13" s="18"/>
      <c r="B13" s="24" t="s">
        <v>393</v>
      </c>
      <c r="C13" s="24" t="s">
        <v>57</v>
      </c>
      <c r="D13" s="19">
        <v>41266</v>
      </c>
      <c r="E13" s="19">
        <v>41267</v>
      </c>
      <c r="F13" s="20">
        <v>44091</v>
      </c>
      <c r="G13" s="21">
        <v>27253.8</v>
      </c>
      <c r="H13" s="21"/>
      <c r="I13" s="25"/>
      <c r="J13" s="22"/>
      <c r="K13" s="22"/>
      <c r="L13" s="22">
        <v>27253.8</v>
      </c>
      <c r="M13" s="21"/>
      <c r="N13" s="23">
        <f t="shared" si="0"/>
        <v>27253.8</v>
      </c>
    </row>
    <row r="14" spans="1:14" x14ac:dyDescent="0.25">
      <c r="A14" s="18"/>
      <c r="B14" s="24" t="s">
        <v>393</v>
      </c>
      <c r="C14" s="24" t="s">
        <v>57</v>
      </c>
      <c r="D14" s="19">
        <v>41266</v>
      </c>
      <c r="E14" s="19">
        <v>41267</v>
      </c>
      <c r="F14" s="20">
        <v>44092</v>
      </c>
      <c r="G14" s="21">
        <v>27253.8</v>
      </c>
      <c r="H14" s="21"/>
      <c r="I14" s="25"/>
      <c r="J14" s="21"/>
      <c r="K14" s="21"/>
      <c r="L14" s="21">
        <v>27253.8</v>
      </c>
      <c r="M14" s="27"/>
      <c r="N14" s="23">
        <f t="shared" si="0"/>
        <v>27253.8</v>
      </c>
    </row>
    <row r="15" spans="1:14" ht="14.25" customHeight="1" x14ac:dyDescent="0.25">
      <c r="A15" s="18"/>
      <c r="B15" s="24" t="s">
        <v>394</v>
      </c>
      <c r="C15" s="24" t="s">
        <v>57</v>
      </c>
      <c r="D15" s="19">
        <v>41266</v>
      </c>
      <c r="E15" s="19">
        <v>41267</v>
      </c>
      <c r="F15" s="20">
        <v>44093</v>
      </c>
      <c r="G15" s="21">
        <v>34099.1</v>
      </c>
      <c r="H15" s="21"/>
      <c r="I15" s="25"/>
      <c r="J15" s="21"/>
      <c r="K15" s="21"/>
      <c r="L15" s="21">
        <v>34099.1</v>
      </c>
      <c r="M15" s="27"/>
      <c r="N15" s="23">
        <f t="shared" si="0"/>
        <v>34099.1</v>
      </c>
    </row>
    <row r="16" spans="1:14" x14ac:dyDescent="0.25">
      <c r="A16" s="28"/>
      <c r="B16" s="24" t="s">
        <v>395</v>
      </c>
      <c r="C16" s="24" t="s">
        <v>57</v>
      </c>
      <c r="D16" s="19">
        <v>41267</v>
      </c>
      <c r="E16" s="19">
        <v>41270</v>
      </c>
      <c r="F16" s="29">
        <v>44094</v>
      </c>
      <c r="G16" s="21">
        <v>168814.8</v>
      </c>
      <c r="H16" s="30"/>
      <c r="I16" s="31"/>
      <c r="J16" s="21"/>
      <c r="K16" s="32"/>
      <c r="L16" s="21">
        <v>168814.8</v>
      </c>
      <c r="M16" s="27"/>
      <c r="N16" s="23">
        <f t="shared" si="0"/>
        <v>168814.8</v>
      </c>
    </row>
    <row r="17" spans="1:14" x14ac:dyDescent="0.25">
      <c r="A17" s="28"/>
      <c r="B17" s="24" t="s">
        <v>395</v>
      </c>
      <c r="C17" s="24" t="s">
        <v>57</v>
      </c>
      <c r="D17" s="19">
        <v>41267</v>
      </c>
      <c r="E17" s="19">
        <v>41270</v>
      </c>
      <c r="F17" s="29">
        <v>44095</v>
      </c>
      <c r="G17" s="21">
        <v>168814.8</v>
      </c>
      <c r="H17" s="32"/>
      <c r="I17" s="31"/>
      <c r="J17" s="21"/>
      <c r="K17" s="32"/>
      <c r="L17" s="21">
        <v>168814.8</v>
      </c>
      <c r="M17" s="27"/>
      <c r="N17" s="23">
        <f t="shared" si="0"/>
        <v>168814.8</v>
      </c>
    </row>
    <row r="18" spans="1:14" x14ac:dyDescent="0.25">
      <c r="A18" s="28"/>
      <c r="B18" s="24" t="s">
        <v>396</v>
      </c>
      <c r="C18" s="24" t="s">
        <v>57</v>
      </c>
      <c r="D18" s="19">
        <v>41267</v>
      </c>
      <c r="E18" s="19">
        <v>41268</v>
      </c>
      <c r="F18" s="29">
        <v>44096</v>
      </c>
      <c r="G18" s="21">
        <v>27376.3</v>
      </c>
      <c r="H18" s="32"/>
      <c r="I18" s="31"/>
      <c r="J18" s="21"/>
      <c r="K18" s="32"/>
      <c r="L18" s="21">
        <v>27376.3</v>
      </c>
      <c r="M18" s="27"/>
      <c r="N18" s="23">
        <f t="shared" si="0"/>
        <v>27376.3</v>
      </c>
    </row>
    <row r="19" spans="1:14" x14ac:dyDescent="0.25">
      <c r="A19" s="28"/>
      <c r="B19" s="24" t="s">
        <v>397</v>
      </c>
      <c r="C19" s="24" t="s">
        <v>57</v>
      </c>
      <c r="D19" s="19">
        <v>41267</v>
      </c>
      <c r="E19" s="19">
        <v>41268</v>
      </c>
      <c r="F19" s="29">
        <v>44097</v>
      </c>
      <c r="G19" s="21">
        <v>27376.3</v>
      </c>
      <c r="H19" s="32"/>
      <c r="I19" s="31"/>
      <c r="J19" s="21"/>
      <c r="K19" s="32"/>
      <c r="L19" s="21">
        <v>27376.3</v>
      </c>
      <c r="M19" s="27"/>
      <c r="N19" s="23">
        <f t="shared" si="0"/>
        <v>27376.3</v>
      </c>
    </row>
    <row r="20" spans="1:14" x14ac:dyDescent="0.25">
      <c r="A20" s="28"/>
      <c r="B20" s="24" t="s">
        <v>398</v>
      </c>
      <c r="C20" s="24" t="s">
        <v>57</v>
      </c>
      <c r="D20" s="19">
        <v>41268</v>
      </c>
      <c r="E20" s="19">
        <v>41269</v>
      </c>
      <c r="F20" s="29">
        <v>44098</v>
      </c>
      <c r="G20" s="21">
        <v>27376.3</v>
      </c>
      <c r="H20" s="32"/>
      <c r="I20" s="31"/>
      <c r="J20" s="21"/>
      <c r="K20" s="32"/>
      <c r="L20" s="21">
        <v>27376.3</v>
      </c>
      <c r="M20" s="27"/>
      <c r="N20" s="23">
        <f t="shared" si="0"/>
        <v>27376.3</v>
      </c>
    </row>
    <row r="21" spans="1:14" x14ac:dyDescent="0.25">
      <c r="A21" s="28"/>
      <c r="B21" s="24" t="s">
        <v>399</v>
      </c>
      <c r="C21" s="24" t="s">
        <v>57</v>
      </c>
      <c r="D21" s="19">
        <v>41272</v>
      </c>
      <c r="E21" s="19">
        <v>41274</v>
      </c>
      <c r="F21" s="29">
        <v>44099</v>
      </c>
      <c r="G21" s="21">
        <v>112802.9</v>
      </c>
      <c r="H21" s="32"/>
      <c r="I21" s="31"/>
      <c r="J21" s="21"/>
      <c r="K21" s="32"/>
      <c r="L21" s="21">
        <v>112802.9</v>
      </c>
      <c r="M21" s="27"/>
      <c r="N21" s="23">
        <f t="shared" si="0"/>
        <v>112802.9</v>
      </c>
    </row>
    <row r="22" spans="1:14" x14ac:dyDescent="0.25">
      <c r="A22" s="28"/>
      <c r="B22" s="24" t="s">
        <v>36</v>
      </c>
      <c r="C22" s="24"/>
      <c r="D22" s="19"/>
      <c r="E22" s="19"/>
      <c r="F22" s="29">
        <v>44100</v>
      </c>
      <c r="G22" s="21"/>
      <c r="H22" s="32" t="s">
        <v>68</v>
      </c>
      <c r="I22" s="31">
        <v>800</v>
      </c>
      <c r="J22" s="21">
        <v>800</v>
      </c>
      <c r="K22" s="32"/>
      <c r="L22" s="21"/>
      <c r="M22" s="27"/>
      <c r="N22" s="23">
        <f t="shared" si="0"/>
        <v>800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1517060.9000000001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1081140.9000000001</v>
      </c>
      <c r="H31" s="38"/>
      <c r="I31" s="39">
        <f>SUM(I6:I30)</f>
        <v>435920</v>
      </c>
      <c r="J31" s="39">
        <f>SUM(J6:J30)</f>
        <v>73320</v>
      </c>
      <c r="K31" s="39">
        <f>SUM(K6:K30)</f>
        <v>484120</v>
      </c>
      <c r="L31" s="39">
        <f>SUM(L6:L30)</f>
        <v>959620.9</v>
      </c>
      <c r="M31" s="39">
        <f>SUM(M6:M30)</f>
        <v>0</v>
      </c>
      <c r="N31" s="23">
        <f t="shared" si="0"/>
        <v>1517060.9000000001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75"/>
      <c r="G33" s="83"/>
      <c r="H33" s="84"/>
      <c r="I33" s="84"/>
      <c r="J33" s="84"/>
      <c r="K33" s="84"/>
      <c r="L33" s="84"/>
      <c r="M33" s="84"/>
      <c r="N33" s="85"/>
    </row>
    <row r="34" spans="1:14" x14ac:dyDescent="0.25">
      <c r="A34" s="17" t="s">
        <v>22</v>
      </c>
      <c r="B34" s="13"/>
      <c r="C34" s="55"/>
      <c r="D34" s="1"/>
      <c r="E34" s="92">
        <v>490</v>
      </c>
      <c r="F34" s="93"/>
      <c r="G34" s="86"/>
      <c r="H34" s="87"/>
      <c r="I34" s="87"/>
      <c r="J34" s="87"/>
      <c r="K34" s="87"/>
      <c r="L34" s="87"/>
      <c r="M34" s="87"/>
      <c r="N34" s="88"/>
    </row>
    <row r="35" spans="1:14" x14ac:dyDescent="0.25">
      <c r="A35" s="17" t="s">
        <v>23</v>
      </c>
      <c r="B35" s="1"/>
      <c r="C35" s="56">
        <v>148</v>
      </c>
      <c r="D35" s="1"/>
      <c r="E35" s="1"/>
      <c r="F35" s="1"/>
      <c r="G35" s="86"/>
      <c r="H35" s="87"/>
      <c r="I35" s="87"/>
      <c r="J35" s="87"/>
      <c r="K35" s="87"/>
      <c r="L35" s="87"/>
      <c r="M35" s="87"/>
      <c r="N35" s="88"/>
    </row>
    <row r="36" spans="1:14" x14ac:dyDescent="0.25">
      <c r="A36" s="1"/>
      <c r="B36" s="1"/>
      <c r="C36" s="21">
        <f>((C34+C35)*E34)</f>
        <v>72520</v>
      </c>
      <c r="D36" s="1"/>
      <c r="E36" s="1"/>
      <c r="F36" s="1"/>
      <c r="G36" s="86"/>
      <c r="H36" s="87"/>
      <c r="I36" s="87"/>
      <c r="J36" s="87"/>
      <c r="K36" s="87"/>
      <c r="L36" s="87"/>
      <c r="M36" s="87"/>
      <c r="N36" s="88"/>
    </row>
    <row r="37" spans="1:14" x14ac:dyDescent="0.25">
      <c r="A37" s="17" t="s">
        <v>24</v>
      </c>
      <c r="B37" s="1"/>
      <c r="C37" s="39">
        <v>800</v>
      </c>
      <c r="D37" s="1"/>
      <c r="E37" s="1"/>
      <c r="F37" s="1"/>
      <c r="G37" s="86"/>
      <c r="H37" s="87"/>
      <c r="I37" s="87"/>
      <c r="J37" s="87"/>
      <c r="K37" s="87"/>
      <c r="L37" s="87"/>
      <c r="M37" s="87"/>
      <c r="N37" s="88"/>
    </row>
    <row r="38" spans="1:14" ht="15.75" thickBot="1" x14ac:dyDescent="0.3">
      <c r="A38" s="52" t="s">
        <v>17</v>
      </c>
      <c r="B38" s="53"/>
      <c r="C38" s="21">
        <f>SUM(C36+C37)</f>
        <v>73320</v>
      </c>
      <c r="D38" s="1"/>
      <c r="E38" s="1"/>
      <c r="F38" s="1"/>
      <c r="G38" s="89"/>
      <c r="H38" s="90"/>
      <c r="I38" s="90"/>
      <c r="J38" s="90"/>
      <c r="K38" s="90"/>
      <c r="L38" s="90"/>
      <c r="M38" s="90"/>
      <c r="N38" s="91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60" orientation="landscape" horizontalDpi="200" verticalDpi="20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sqref="A1:XFD1048576"/>
    </sheetView>
  </sheetViews>
  <sheetFormatPr baseColWidth="10" defaultRowHeight="15" x14ac:dyDescent="0.25"/>
  <cols>
    <col min="2" max="2" width="19.85546875" customWidth="1"/>
    <col min="3" max="3" width="16.140625" customWidth="1"/>
    <col min="8" max="8" width="11.85546875" customWidth="1"/>
    <col min="10" max="10" width="12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27</v>
      </c>
      <c r="E3" s="11"/>
      <c r="F3" s="11"/>
      <c r="G3" s="12"/>
      <c r="H3" s="5"/>
      <c r="I3" s="1"/>
      <c r="J3" s="13"/>
      <c r="K3" s="14">
        <v>41244</v>
      </c>
      <c r="L3" s="15"/>
      <c r="M3" s="16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28</v>
      </c>
      <c r="B6" s="19" t="s">
        <v>29</v>
      </c>
      <c r="C6" s="19" t="s">
        <v>30</v>
      </c>
      <c r="D6" s="19">
        <v>41244</v>
      </c>
      <c r="E6" s="19">
        <v>41245</v>
      </c>
      <c r="F6" s="20">
        <v>43771</v>
      </c>
      <c r="G6" s="21">
        <v>17000</v>
      </c>
      <c r="H6" s="54"/>
      <c r="I6" s="22"/>
      <c r="J6" s="22"/>
      <c r="K6" s="22">
        <v>17000</v>
      </c>
      <c r="L6" s="22"/>
      <c r="M6" s="22"/>
      <c r="N6" s="23">
        <f>G6+I6</f>
        <v>17000</v>
      </c>
    </row>
    <row r="7" spans="1:14" x14ac:dyDescent="0.25">
      <c r="A7" s="18"/>
      <c r="B7" s="19" t="s">
        <v>31</v>
      </c>
      <c r="C7" s="19"/>
      <c r="D7" s="19"/>
      <c r="E7" s="19"/>
      <c r="F7" s="20">
        <v>43772</v>
      </c>
      <c r="G7" s="21"/>
      <c r="H7" s="19" t="s">
        <v>32</v>
      </c>
      <c r="I7" s="22">
        <v>48020</v>
      </c>
      <c r="J7" s="22">
        <v>48020</v>
      </c>
      <c r="K7" s="22"/>
      <c r="L7" s="22"/>
      <c r="M7" s="22"/>
      <c r="N7" s="23">
        <f t="shared" ref="N7:N31" si="0">G7+I7</f>
        <v>48020</v>
      </c>
    </row>
    <row r="8" spans="1:14" x14ac:dyDescent="0.25">
      <c r="A8" s="18" t="s">
        <v>33</v>
      </c>
      <c r="B8" s="19" t="s">
        <v>34</v>
      </c>
      <c r="C8" s="19" t="s">
        <v>30</v>
      </c>
      <c r="D8" s="19">
        <v>41244</v>
      </c>
      <c r="E8" s="19">
        <v>41245</v>
      </c>
      <c r="F8" s="20">
        <v>43773</v>
      </c>
      <c r="G8" s="21">
        <v>17000</v>
      </c>
      <c r="H8" s="20"/>
      <c r="I8" s="22"/>
      <c r="J8" s="22"/>
      <c r="K8" s="22">
        <v>17000</v>
      </c>
      <c r="L8" s="22"/>
      <c r="M8" s="22"/>
      <c r="N8" s="23">
        <f t="shared" si="0"/>
        <v>17000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 x14ac:dyDescent="0.25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82020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34000</v>
      </c>
      <c r="H31" s="38"/>
      <c r="I31" s="39">
        <f>SUM(I6:I30)</f>
        <v>48020</v>
      </c>
      <c r="J31" s="39">
        <f>SUM(J6:J30)</f>
        <v>48020</v>
      </c>
      <c r="K31" s="39">
        <f>SUM(K6:K30)</f>
        <v>34000</v>
      </c>
      <c r="L31" s="39">
        <f>SUM(L6:L30)</f>
        <v>0</v>
      </c>
      <c r="M31" s="39">
        <f>SUM(M6:M30)</f>
        <v>0</v>
      </c>
      <c r="N31" s="23">
        <f t="shared" si="0"/>
        <v>82020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94"/>
      <c r="H33" s="95"/>
      <c r="I33" s="95"/>
      <c r="J33" s="95"/>
      <c r="K33" s="95"/>
      <c r="L33" s="95"/>
      <c r="M33" s="95"/>
      <c r="N33" s="96"/>
    </row>
    <row r="34" spans="1:14" x14ac:dyDescent="0.25">
      <c r="A34" s="17" t="s">
        <v>22</v>
      </c>
      <c r="B34" s="13"/>
      <c r="C34" s="47"/>
      <c r="D34" s="48"/>
      <c r="E34" s="103">
        <v>490</v>
      </c>
      <c r="F34" s="104"/>
      <c r="G34" s="97"/>
      <c r="H34" s="98"/>
      <c r="I34" s="98"/>
      <c r="J34" s="98"/>
      <c r="K34" s="98"/>
      <c r="L34" s="98"/>
      <c r="M34" s="98"/>
      <c r="N34" s="99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97"/>
      <c r="H35" s="98"/>
      <c r="I35" s="98"/>
      <c r="J35" s="98"/>
      <c r="K35" s="98"/>
      <c r="L35" s="98"/>
      <c r="M35" s="98"/>
      <c r="N35" s="99"/>
    </row>
    <row r="36" spans="1:14" x14ac:dyDescent="0.25">
      <c r="A36" s="1"/>
      <c r="B36" s="1"/>
      <c r="C36" s="50">
        <f>((C34+C35)*E34)</f>
        <v>0</v>
      </c>
      <c r="D36" s="48"/>
      <c r="E36" s="48"/>
      <c r="F36" s="48"/>
      <c r="G36" s="97"/>
      <c r="H36" s="98"/>
      <c r="I36" s="98"/>
      <c r="J36" s="98"/>
      <c r="K36" s="98"/>
      <c r="L36" s="98"/>
      <c r="M36" s="98"/>
      <c r="N36" s="99"/>
    </row>
    <row r="37" spans="1:14" x14ac:dyDescent="0.25">
      <c r="A37" s="17" t="s">
        <v>24</v>
      </c>
      <c r="B37" s="1"/>
      <c r="C37" s="51">
        <v>48100</v>
      </c>
      <c r="D37" s="48"/>
      <c r="E37" s="48"/>
      <c r="F37" s="48"/>
      <c r="G37" s="97"/>
      <c r="H37" s="98"/>
      <c r="I37" s="98"/>
      <c r="J37" s="98"/>
      <c r="K37" s="98"/>
      <c r="L37" s="98"/>
      <c r="M37" s="98"/>
      <c r="N37" s="99"/>
    </row>
    <row r="38" spans="1:14" ht="15.75" thickBot="1" x14ac:dyDescent="0.3">
      <c r="A38" s="52" t="s">
        <v>17</v>
      </c>
      <c r="B38" s="53"/>
      <c r="C38" s="50">
        <f>SUM(C36+C37)</f>
        <v>48100</v>
      </c>
      <c r="D38" s="48"/>
      <c r="E38" s="48"/>
      <c r="F38" s="48"/>
      <c r="G38" s="100"/>
      <c r="H38" s="101"/>
      <c r="I38" s="101"/>
      <c r="J38" s="101"/>
      <c r="K38" s="101"/>
      <c r="L38" s="101"/>
      <c r="M38" s="101"/>
      <c r="N38" s="102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5" orientation="landscape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C26" sqref="C26"/>
    </sheetView>
  </sheetViews>
  <sheetFormatPr baseColWidth="10" defaultRowHeight="15" x14ac:dyDescent="0.25"/>
  <cols>
    <col min="1" max="1" width="6.7109375" customWidth="1"/>
    <col min="2" max="2" width="23.7109375" customWidth="1"/>
    <col min="3" max="3" width="19.28515625" customWidth="1"/>
    <col min="4" max="5" width="10" customWidth="1"/>
    <col min="8" max="8" width="13.140625" customWidth="1"/>
    <col min="10" max="10" width="12.42578125" customWidth="1"/>
    <col min="12" max="12" width="9.85546875" customWidth="1"/>
    <col min="13" max="13" width="10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36</v>
      </c>
      <c r="E3" s="11"/>
      <c r="F3" s="11"/>
      <c r="G3" s="12"/>
      <c r="H3" s="5"/>
      <c r="I3" s="1"/>
      <c r="J3" s="13"/>
      <c r="K3" s="14">
        <v>41271</v>
      </c>
      <c r="L3" s="15"/>
      <c r="M3" s="16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74</v>
      </c>
      <c r="B6" s="19" t="s">
        <v>381</v>
      </c>
      <c r="C6" s="19" t="s">
        <v>127</v>
      </c>
      <c r="D6" s="19">
        <v>41269</v>
      </c>
      <c r="E6" s="19">
        <v>41271</v>
      </c>
      <c r="F6" s="20">
        <v>44068</v>
      </c>
      <c r="G6" s="21">
        <v>34000</v>
      </c>
      <c r="H6" s="54"/>
      <c r="I6" s="22"/>
      <c r="J6" s="22"/>
      <c r="K6" s="22">
        <v>34000</v>
      </c>
      <c r="L6" s="22"/>
      <c r="M6" s="22"/>
      <c r="N6" s="23">
        <f>G6+I6</f>
        <v>34000</v>
      </c>
    </row>
    <row r="7" spans="1:14" x14ac:dyDescent="0.25">
      <c r="A7" s="18" t="s">
        <v>105</v>
      </c>
      <c r="B7" s="19" t="s">
        <v>382</v>
      </c>
      <c r="C7" s="19" t="s">
        <v>77</v>
      </c>
      <c r="D7" s="19">
        <v>41270</v>
      </c>
      <c r="E7" s="19">
        <v>41271</v>
      </c>
      <c r="F7" s="20">
        <v>44069</v>
      </c>
      <c r="G7" s="21">
        <v>31673.599999999999</v>
      </c>
      <c r="H7" s="19"/>
      <c r="I7" s="22"/>
      <c r="J7" s="22"/>
      <c r="K7" s="22">
        <v>31673.599999999999</v>
      </c>
      <c r="L7" s="22"/>
      <c r="M7" s="21"/>
      <c r="N7" s="23">
        <f t="shared" ref="N7:N31" si="0">G7+I7</f>
        <v>31673.599999999999</v>
      </c>
    </row>
    <row r="8" spans="1:14" x14ac:dyDescent="0.25">
      <c r="A8" s="18"/>
      <c r="B8" s="19" t="s">
        <v>383</v>
      </c>
      <c r="C8" s="19" t="s">
        <v>77</v>
      </c>
      <c r="D8" s="19">
        <v>41270</v>
      </c>
      <c r="E8" s="19">
        <v>41271</v>
      </c>
      <c r="F8" s="20">
        <v>44070</v>
      </c>
      <c r="G8" s="21">
        <v>45129</v>
      </c>
      <c r="H8" s="20"/>
      <c r="I8" s="22"/>
      <c r="J8" s="22"/>
      <c r="K8" s="22">
        <v>45129</v>
      </c>
      <c r="L8" s="22"/>
      <c r="M8" s="21"/>
      <c r="N8" s="23">
        <f t="shared" si="0"/>
        <v>45129</v>
      </c>
    </row>
    <row r="9" spans="1:14" x14ac:dyDescent="0.25">
      <c r="A9" s="18"/>
      <c r="B9" s="24" t="s">
        <v>384</v>
      </c>
      <c r="C9" s="24" t="s">
        <v>102</v>
      </c>
      <c r="D9" s="19">
        <v>41269</v>
      </c>
      <c r="E9" s="19">
        <v>41271</v>
      </c>
      <c r="F9" s="20">
        <v>44071</v>
      </c>
      <c r="G9" s="21">
        <v>60760</v>
      </c>
      <c r="H9" s="20"/>
      <c r="I9" s="25"/>
      <c r="J9" s="21"/>
      <c r="K9" s="21"/>
      <c r="L9" s="21"/>
      <c r="M9" s="21">
        <v>60760</v>
      </c>
      <c r="N9" s="23">
        <f t="shared" si="0"/>
        <v>60760</v>
      </c>
    </row>
    <row r="10" spans="1:14" x14ac:dyDescent="0.25">
      <c r="A10" s="18"/>
      <c r="B10" s="24" t="s">
        <v>385</v>
      </c>
      <c r="C10" s="24" t="s">
        <v>102</v>
      </c>
      <c r="D10" s="19">
        <v>41270</v>
      </c>
      <c r="E10" s="19">
        <v>41272</v>
      </c>
      <c r="F10" s="20">
        <v>44071</v>
      </c>
      <c r="G10" s="21">
        <v>55860</v>
      </c>
      <c r="H10" s="20"/>
      <c r="I10" s="25"/>
      <c r="J10" s="21"/>
      <c r="K10" s="21"/>
      <c r="L10" s="21"/>
      <c r="M10" s="21">
        <v>55860</v>
      </c>
      <c r="N10" s="23">
        <f t="shared" si="0"/>
        <v>55860</v>
      </c>
    </row>
    <row r="11" spans="1:14" x14ac:dyDescent="0.25">
      <c r="A11" s="18"/>
      <c r="B11" s="24" t="s">
        <v>174</v>
      </c>
      <c r="C11" s="24" t="s">
        <v>361</v>
      </c>
      <c r="D11" s="19">
        <v>41269</v>
      </c>
      <c r="E11" s="19">
        <v>41270</v>
      </c>
      <c r="F11" s="20">
        <v>44072</v>
      </c>
      <c r="G11" s="21">
        <v>301840</v>
      </c>
      <c r="H11" s="20"/>
      <c r="I11" s="25"/>
      <c r="J11" s="21"/>
      <c r="K11" s="21"/>
      <c r="L11" s="21"/>
      <c r="M11" s="21">
        <v>301840</v>
      </c>
      <c r="N11" s="23">
        <f t="shared" ref="N11" si="1">G11+I11</f>
        <v>301840</v>
      </c>
    </row>
    <row r="12" spans="1:14" x14ac:dyDescent="0.25">
      <c r="A12" s="18"/>
      <c r="B12" s="24" t="s">
        <v>386</v>
      </c>
      <c r="C12" s="24" t="s">
        <v>317</v>
      </c>
      <c r="D12" s="19">
        <v>41269</v>
      </c>
      <c r="E12" s="19">
        <v>41271</v>
      </c>
      <c r="F12" s="20">
        <v>44073</v>
      </c>
      <c r="G12" s="21">
        <v>60760</v>
      </c>
      <c r="H12" s="21"/>
      <c r="I12" s="25"/>
      <c r="J12" s="25"/>
      <c r="K12" s="21"/>
      <c r="L12" s="21"/>
      <c r="M12" s="21">
        <v>60760</v>
      </c>
      <c r="N12" s="23">
        <f t="shared" si="0"/>
        <v>60760</v>
      </c>
    </row>
    <row r="13" spans="1:14" x14ac:dyDescent="0.25">
      <c r="A13" s="18"/>
      <c r="B13" s="24" t="s">
        <v>36</v>
      </c>
      <c r="C13" s="24"/>
      <c r="D13" s="19"/>
      <c r="E13" s="19"/>
      <c r="F13" s="20">
        <v>44074</v>
      </c>
      <c r="G13" s="21"/>
      <c r="H13" s="21" t="s">
        <v>68</v>
      </c>
      <c r="I13" s="25">
        <v>2000</v>
      </c>
      <c r="J13" s="22">
        <v>2000</v>
      </c>
      <c r="K13" s="22"/>
      <c r="L13" s="22"/>
      <c r="M13" s="21"/>
      <c r="N13" s="23">
        <f t="shared" si="0"/>
        <v>2000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ht="14.25" customHeight="1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592022.6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590022.6</v>
      </c>
      <c r="H31" s="38"/>
      <c r="I31" s="39">
        <f>SUM(I6:I30)</f>
        <v>2000</v>
      </c>
      <c r="J31" s="39">
        <f>SUM(J6:J30)</f>
        <v>2000</v>
      </c>
      <c r="K31" s="39">
        <f>SUM(K6:K30)</f>
        <v>110802.6</v>
      </c>
      <c r="L31" s="39">
        <f>SUM(L6:L30)</f>
        <v>0</v>
      </c>
      <c r="M31" s="39">
        <f>SUM(M6:M30)</f>
        <v>479220</v>
      </c>
      <c r="N31" s="23">
        <f t="shared" si="0"/>
        <v>592022.6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74"/>
      <c r="G33" s="83"/>
      <c r="H33" s="84"/>
      <c r="I33" s="84"/>
      <c r="J33" s="84"/>
      <c r="K33" s="84"/>
      <c r="L33" s="84"/>
      <c r="M33" s="84"/>
      <c r="N33" s="85"/>
    </row>
    <row r="34" spans="1:14" x14ac:dyDescent="0.25">
      <c r="A34" s="17" t="s">
        <v>22</v>
      </c>
      <c r="B34" s="13"/>
      <c r="C34" s="55"/>
      <c r="D34" s="1"/>
      <c r="E34" s="92">
        <v>490</v>
      </c>
      <c r="F34" s="93"/>
      <c r="G34" s="86"/>
      <c r="H34" s="87"/>
      <c r="I34" s="87"/>
      <c r="J34" s="87"/>
      <c r="K34" s="87"/>
      <c r="L34" s="87"/>
      <c r="M34" s="87"/>
      <c r="N34" s="88"/>
    </row>
    <row r="35" spans="1:14" x14ac:dyDescent="0.25">
      <c r="A35" s="17" t="s">
        <v>23</v>
      </c>
      <c r="B35" s="1"/>
      <c r="C35" s="56">
        <v>0</v>
      </c>
      <c r="D35" s="1"/>
      <c r="E35" s="1"/>
      <c r="F35" s="1"/>
      <c r="G35" s="86"/>
      <c r="H35" s="87"/>
      <c r="I35" s="87"/>
      <c r="J35" s="87"/>
      <c r="K35" s="87"/>
      <c r="L35" s="87"/>
      <c r="M35" s="87"/>
      <c r="N35" s="88"/>
    </row>
    <row r="36" spans="1:14" x14ac:dyDescent="0.25">
      <c r="A36" s="1"/>
      <c r="B36" s="1"/>
      <c r="C36" s="21">
        <f>((C34+C35)*E34)</f>
        <v>0</v>
      </c>
      <c r="D36" s="1"/>
      <c r="E36" s="1"/>
      <c r="F36" s="1"/>
      <c r="G36" s="86"/>
      <c r="H36" s="87"/>
      <c r="I36" s="87"/>
      <c r="J36" s="87"/>
      <c r="K36" s="87"/>
      <c r="L36" s="87"/>
      <c r="M36" s="87"/>
      <c r="N36" s="88"/>
    </row>
    <row r="37" spans="1:14" x14ac:dyDescent="0.25">
      <c r="A37" s="17" t="s">
        <v>24</v>
      </c>
      <c r="B37" s="1"/>
      <c r="C37" s="39">
        <v>2000</v>
      </c>
      <c r="D37" s="1"/>
      <c r="E37" s="1"/>
      <c r="F37" s="1"/>
      <c r="G37" s="86"/>
      <c r="H37" s="87"/>
      <c r="I37" s="87"/>
      <c r="J37" s="87"/>
      <c r="K37" s="87"/>
      <c r="L37" s="87"/>
      <c r="M37" s="87"/>
      <c r="N37" s="88"/>
    </row>
    <row r="38" spans="1:14" ht="15.75" thickBot="1" x14ac:dyDescent="0.3">
      <c r="A38" s="52" t="s">
        <v>17</v>
      </c>
      <c r="B38" s="53"/>
      <c r="C38" s="21">
        <f>SUM(C36+C37)</f>
        <v>2000</v>
      </c>
      <c r="D38" s="1"/>
      <c r="E38" s="1"/>
      <c r="F38" s="1"/>
      <c r="G38" s="89"/>
      <c r="H38" s="90"/>
      <c r="I38" s="90"/>
      <c r="J38" s="90"/>
      <c r="K38" s="90"/>
      <c r="L38" s="90"/>
      <c r="M38" s="90"/>
      <c r="N38" s="91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60" orientation="landscape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F41" sqref="F41"/>
    </sheetView>
  </sheetViews>
  <sheetFormatPr baseColWidth="10" defaultRowHeight="15" x14ac:dyDescent="0.25"/>
  <cols>
    <col min="1" max="1" width="6.7109375" customWidth="1"/>
    <col min="2" max="2" width="23.7109375" customWidth="1"/>
    <col min="3" max="3" width="19.28515625" customWidth="1"/>
    <col min="4" max="5" width="10" customWidth="1"/>
    <col min="8" max="8" width="13.140625" customWidth="1"/>
    <col min="10" max="10" width="12.42578125" customWidth="1"/>
    <col min="12" max="12" width="9.85546875" customWidth="1"/>
    <col min="13" max="13" width="10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36</v>
      </c>
      <c r="E3" s="11"/>
      <c r="F3" s="11"/>
      <c r="G3" s="12"/>
      <c r="H3" s="5"/>
      <c r="I3" s="1"/>
      <c r="J3" s="13"/>
      <c r="K3" s="14">
        <v>41270</v>
      </c>
      <c r="L3" s="15"/>
      <c r="M3" s="16"/>
      <c r="N3" s="17" t="s">
        <v>35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332</v>
      </c>
      <c r="B6" s="19" t="s">
        <v>373</v>
      </c>
      <c r="C6" s="19"/>
      <c r="D6" s="19"/>
      <c r="E6" s="19"/>
      <c r="F6" s="20">
        <v>44062</v>
      </c>
      <c r="G6" s="21"/>
      <c r="H6" s="54" t="s">
        <v>374</v>
      </c>
      <c r="I6" s="22">
        <v>49000</v>
      </c>
      <c r="J6" s="22"/>
      <c r="K6" s="22">
        <v>49000</v>
      </c>
      <c r="L6" s="22"/>
      <c r="M6" s="22"/>
      <c r="N6" s="23">
        <f>G6+I6</f>
        <v>49000</v>
      </c>
    </row>
    <row r="7" spans="1:14" x14ac:dyDescent="0.25">
      <c r="A7" s="18" t="s">
        <v>82</v>
      </c>
      <c r="B7" s="19" t="s">
        <v>375</v>
      </c>
      <c r="C7" s="19" t="s">
        <v>30</v>
      </c>
      <c r="D7" s="19">
        <v>41270</v>
      </c>
      <c r="E7" s="19">
        <v>41271</v>
      </c>
      <c r="F7" s="20">
        <v>44063</v>
      </c>
      <c r="G7" s="21">
        <v>30380</v>
      </c>
      <c r="H7" s="19"/>
      <c r="I7" s="22"/>
      <c r="J7" s="22"/>
      <c r="K7" s="22">
        <v>14945</v>
      </c>
      <c r="L7" s="22"/>
      <c r="M7" s="21">
        <v>15435</v>
      </c>
      <c r="N7" s="23">
        <f t="shared" ref="N7:N31" si="0">G7+I7</f>
        <v>30380</v>
      </c>
    </row>
    <row r="8" spans="1:14" x14ac:dyDescent="0.25">
      <c r="A8" s="18" t="s">
        <v>376</v>
      </c>
      <c r="B8" s="19" t="s">
        <v>377</v>
      </c>
      <c r="C8" s="19" t="s">
        <v>30</v>
      </c>
      <c r="D8" s="19">
        <v>41270</v>
      </c>
      <c r="E8" s="19">
        <v>41273</v>
      </c>
      <c r="F8" s="20">
        <v>44064</v>
      </c>
      <c r="G8" s="21">
        <v>182280</v>
      </c>
      <c r="H8" s="20"/>
      <c r="I8" s="22"/>
      <c r="J8" s="22"/>
      <c r="K8" s="22">
        <v>182280</v>
      </c>
      <c r="L8" s="22"/>
      <c r="M8" s="21"/>
      <c r="N8" s="23">
        <f t="shared" si="0"/>
        <v>182280</v>
      </c>
    </row>
    <row r="9" spans="1:14" x14ac:dyDescent="0.25">
      <c r="A9" s="18" t="s">
        <v>158</v>
      </c>
      <c r="B9" s="24" t="s">
        <v>378</v>
      </c>
      <c r="C9" s="24" t="s">
        <v>127</v>
      </c>
      <c r="D9" s="19">
        <v>41270</v>
      </c>
      <c r="E9" s="19">
        <v>41271</v>
      </c>
      <c r="F9" s="20">
        <v>44065</v>
      </c>
      <c r="G9" s="21">
        <v>32500</v>
      </c>
      <c r="H9" s="20"/>
      <c r="I9" s="25"/>
      <c r="J9" s="21">
        <v>32500</v>
      </c>
      <c r="K9" s="21"/>
      <c r="L9" s="21"/>
      <c r="M9" s="21"/>
      <c r="N9" s="23">
        <f t="shared" si="0"/>
        <v>32500</v>
      </c>
    </row>
    <row r="10" spans="1:14" x14ac:dyDescent="0.25">
      <c r="A10" s="18" t="s">
        <v>49</v>
      </c>
      <c r="B10" s="24" t="s">
        <v>379</v>
      </c>
      <c r="C10" s="24"/>
      <c r="D10" s="19"/>
      <c r="E10" s="19"/>
      <c r="F10" s="20">
        <v>44066</v>
      </c>
      <c r="G10" s="21"/>
      <c r="H10" s="20" t="s">
        <v>380</v>
      </c>
      <c r="I10" s="25">
        <v>83300</v>
      </c>
      <c r="J10" s="21"/>
      <c r="K10" s="21">
        <v>83300</v>
      </c>
      <c r="L10" s="21"/>
      <c r="M10" s="21"/>
      <c r="N10" s="23">
        <f t="shared" si="0"/>
        <v>83300</v>
      </c>
    </row>
    <row r="11" spans="1:14" x14ac:dyDescent="0.25">
      <c r="A11" s="18"/>
      <c r="B11" s="24" t="s">
        <v>36</v>
      </c>
      <c r="C11" s="24"/>
      <c r="D11" s="19"/>
      <c r="E11" s="19"/>
      <c r="F11" s="20">
        <v>44067</v>
      </c>
      <c r="G11" s="21"/>
      <c r="H11" s="20" t="s">
        <v>68</v>
      </c>
      <c r="I11" s="25">
        <v>6600</v>
      </c>
      <c r="J11" s="21">
        <v>6600</v>
      </c>
      <c r="K11" s="21"/>
      <c r="L11" s="21"/>
      <c r="M11" s="21"/>
      <c r="N11" s="23">
        <f t="shared" si="0"/>
        <v>6600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ht="14.25" customHeight="1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384060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245160</v>
      </c>
      <c r="H31" s="38"/>
      <c r="I31" s="39">
        <f>SUM(I6:I30)</f>
        <v>138900</v>
      </c>
      <c r="J31" s="39">
        <f>SUM(J6:J30)</f>
        <v>39100</v>
      </c>
      <c r="K31" s="39">
        <f>SUM(K6:K30)</f>
        <v>329525</v>
      </c>
      <c r="L31" s="39">
        <f>SUM(L6:L30)</f>
        <v>0</v>
      </c>
      <c r="M31" s="39">
        <f>SUM(M6:M30)</f>
        <v>15435</v>
      </c>
      <c r="N31" s="23">
        <f t="shared" si="0"/>
        <v>384060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73"/>
      <c r="G33" s="83"/>
      <c r="H33" s="84"/>
      <c r="I33" s="84"/>
      <c r="J33" s="84"/>
      <c r="K33" s="84"/>
      <c r="L33" s="84"/>
      <c r="M33" s="84"/>
      <c r="N33" s="85"/>
    </row>
    <row r="34" spans="1:14" x14ac:dyDescent="0.25">
      <c r="A34" s="17" t="s">
        <v>22</v>
      </c>
      <c r="B34" s="13"/>
      <c r="C34" s="55"/>
      <c r="D34" s="1"/>
      <c r="E34" s="92">
        <v>490</v>
      </c>
      <c r="F34" s="93"/>
      <c r="G34" s="86"/>
      <c r="H34" s="87"/>
      <c r="I34" s="87"/>
      <c r="J34" s="87"/>
      <c r="K34" s="87"/>
      <c r="L34" s="87"/>
      <c r="M34" s="87"/>
      <c r="N34" s="88"/>
    </row>
    <row r="35" spans="1:14" x14ac:dyDescent="0.25">
      <c r="A35" s="17" t="s">
        <v>23</v>
      </c>
      <c r="B35" s="1"/>
      <c r="C35" s="56">
        <v>11</v>
      </c>
      <c r="D35" s="1"/>
      <c r="E35" s="1"/>
      <c r="F35" s="1"/>
      <c r="G35" s="86"/>
      <c r="H35" s="87"/>
      <c r="I35" s="87"/>
      <c r="J35" s="87"/>
      <c r="K35" s="87"/>
      <c r="L35" s="87"/>
      <c r="M35" s="87"/>
      <c r="N35" s="88"/>
    </row>
    <row r="36" spans="1:14" x14ac:dyDescent="0.25">
      <c r="A36" s="1"/>
      <c r="B36" s="1"/>
      <c r="C36" s="21">
        <f>((C34+C35)*E34)</f>
        <v>5390</v>
      </c>
      <c r="D36" s="1"/>
      <c r="E36" s="1"/>
      <c r="F36" s="1"/>
      <c r="G36" s="86"/>
      <c r="H36" s="87"/>
      <c r="I36" s="87"/>
      <c r="J36" s="87"/>
      <c r="K36" s="87"/>
      <c r="L36" s="87"/>
      <c r="M36" s="87"/>
      <c r="N36" s="88"/>
    </row>
    <row r="37" spans="1:14" x14ac:dyDescent="0.25">
      <c r="A37" s="17" t="s">
        <v>24</v>
      </c>
      <c r="B37" s="1"/>
      <c r="C37" s="39">
        <v>33710</v>
      </c>
      <c r="D37" s="1"/>
      <c r="E37" s="1"/>
      <c r="F37" s="1"/>
      <c r="G37" s="86"/>
      <c r="H37" s="87"/>
      <c r="I37" s="87"/>
      <c r="J37" s="87"/>
      <c r="K37" s="87"/>
      <c r="L37" s="87"/>
      <c r="M37" s="87"/>
      <c r="N37" s="88"/>
    </row>
    <row r="38" spans="1:14" ht="15.75" thickBot="1" x14ac:dyDescent="0.3">
      <c r="A38" s="52" t="s">
        <v>17</v>
      </c>
      <c r="B38" s="53"/>
      <c r="C38" s="21">
        <f>SUM(C36+C37)</f>
        <v>39100</v>
      </c>
      <c r="D38" s="1"/>
      <c r="E38" s="1"/>
      <c r="F38" s="1"/>
      <c r="G38" s="89"/>
      <c r="H38" s="90"/>
      <c r="I38" s="90"/>
      <c r="J38" s="90"/>
      <c r="K38" s="90"/>
      <c r="L38" s="90"/>
      <c r="M38" s="90"/>
      <c r="N38" s="91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60" orientation="landscape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4" workbookViewId="0">
      <selection activeCell="A4" sqref="A4"/>
    </sheetView>
  </sheetViews>
  <sheetFormatPr baseColWidth="10" defaultRowHeight="15" x14ac:dyDescent="0.25"/>
  <cols>
    <col min="1" max="1" width="6.7109375" customWidth="1"/>
    <col min="2" max="2" width="23.7109375" customWidth="1"/>
    <col min="3" max="3" width="19.28515625" customWidth="1"/>
    <col min="4" max="5" width="10" customWidth="1"/>
    <col min="8" max="8" width="13.140625" customWidth="1"/>
    <col min="10" max="10" width="12.42578125" customWidth="1"/>
    <col min="12" max="12" width="9.85546875" customWidth="1"/>
    <col min="13" max="13" width="10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110</v>
      </c>
      <c r="E3" s="11"/>
      <c r="F3" s="11"/>
      <c r="G3" s="12"/>
      <c r="H3" s="5"/>
      <c r="I3" s="1"/>
      <c r="J3" s="13"/>
      <c r="K3" s="14">
        <v>41270</v>
      </c>
      <c r="L3" s="15"/>
      <c r="M3" s="16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81" t="s">
        <v>3</v>
      </c>
      <c r="I4" s="82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209</v>
      </c>
      <c r="C6" s="19" t="s">
        <v>210</v>
      </c>
      <c r="D6" s="19">
        <v>41269</v>
      </c>
      <c r="E6" s="19">
        <v>41270</v>
      </c>
      <c r="F6" s="20">
        <v>44050</v>
      </c>
      <c r="G6" s="21">
        <v>17000</v>
      </c>
      <c r="H6" s="54"/>
      <c r="I6" s="22"/>
      <c r="J6" s="22"/>
      <c r="K6" s="22">
        <v>17000</v>
      </c>
      <c r="L6" s="22"/>
      <c r="M6" s="22"/>
      <c r="N6" s="23">
        <f>G6+I6</f>
        <v>17000</v>
      </c>
    </row>
    <row r="7" spans="1:14" x14ac:dyDescent="0.25">
      <c r="A7" s="18"/>
      <c r="B7" s="19" t="s">
        <v>311</v>
      </c>
      <c r="C7" s="19" t="s">
        <v>77</v>
      </c>
      <c r="D7" s="19">
        <v>41264</v>
      </c>
      <c r="E7" s="19">
        <v>41270</v>
      </c>
      <c r="F7" s="20">
        <v>44051</v>
      </c>
      <c r="G7" s="21">
        <v>190041.60000000001</v>
      </c>
      <c r="H7" s="19"/>
      <c r="I7" s="22"/>
      <c r="J7" s="22"/>
      <c r="K7" s="22">
        <v>190041.60000000001</v>
      </c>
      <c r="L7" s="22"/>
      <c r="M7" s="21"/>
      <c r="N7" s="23">
        <f t="shared" ref="N7:N31" si="0">G7+I7</f>
        <v>190041.60000000001</v>
      </c>
    </row>
    <row r="8" spans="1:14" x14ac:dyDescent="0.25">
      <c r="A8" s="18"/>
      <c r="B8" s="19" t="s">
        <v>360</v>
      </c>
      <c r="C8" s="19" t="s">
        <v>361</v>
      </c>
      <c r="D8" s="19">
        <v>41257</v>
      </c>
      <c r="E8" s="19">
        <v>41259</v>
      </c>
      <c r="F8" s="20">
        <v>44052</v>
      </c>
      <c r="G8" s="21">
        <v>458640</v>
      </c>
      <c r="H8" s="20"/>
      <c r="I8" s="22"/>
      <c r="J8" s="22"/>
      <c r="K8" s="22"/>
      <c r="L8" s="22"/>
      <c r="M8" s="21">
        <v>458640</v>
      </c>
      <c r="N8" s="23">
        <f t="shared" si="0"/>
        <v>458640</v>
      </c>
    </row>
    <row r="9" spans="1:14" x14ac:dyDescent="0.25">
      <c r="A9" s="18"/>
      <c r="B9" s="24" t="s">
        <v>362</v>
      </c>
      <c r="C9" s="24" t="s">
        <v>363</v>
      </c>
      <c r="D9" s="19">
        <v>41266</v>
      </c>
      <c r="E9" s="19">
        <v>41268</v>
      </c>
      <c r="F9" s="20">
        <v>44053</v>
      </c>
      <c r="G9" s="21">
        <v>184279.2</v>
      </c>
      <c r="H9" s="20"/>
      <c r="I9" s="25"/>
      <c r="J9" s="21"/>
      <c r="K9" s="21">
        <v>184279.2</v>
      </c>
      <c r="L9" s="21"/>
      <c r="M9" s="21"/>
      <c r="N9" s="23">
        <f t="shared" si="0"/>
        <v>184279.2</v>
      </c>
    </row>
    <row r="10" spans="1:14" x14ac:dyDescent="0.25">
      <c r="A10" s="18"/>
      <c r="B10" s="24" t="s">
        <v>364</v>
      </c>
      <c r="C10" s="24" t="s">
        <v>365</v>
      </c>
      <c r="D10" s="19">
        <v>41254</v>
      </c>
      <c r="E10" s="19">
        <v>41255</v>
      </c>
      <c r="F10" s="20">
        <v>44054</v>
      </c>
      <c r="G10" s="21">
        <v>28420</v>
      </c>
      <c r="H10" s="20"/>
      <c r="I10" s="25"/>
      <c r="J10" s="21"/>
      <c r="K10" s="21"/>
      <c r="L10" s="21"/>
      <c r="M10" s="21">
        <v>28420</v>
      </c>
      <c r="N10" s="23">
        <f t="shared" si="0"/>
        <v>28420</v>
      </c>
    </row>
    <row r="11" spans="1:14" x14ac:dyDescent="0.25">
      <c r="A11" s="18"/>
      <c r="B11" s="24" t="s">
        <v>366</v>
      </c>
      <c r="C11" s="24"/>
      <c r="D11" s="19"/>
      <c r="E11" s="19"/>
      <c r="F11" s="20">
        <v>44055</v>
      </c>
      <c r="G11" s="21"/>
      <c r="H11" s="20" t="s">
        <v>367</v>
      </c>
      <c r="I11" s="25">
        <v>4900</v>
      </c>
      <c r="J11" s="21">
        <v>4900</v>
      </c>
      <c r="K11" s="21"/>
      <c r="L11" s="21"/>
      <c r="M11" s="21"/>
      <c r="N11" s="23">
        <f t="shared" si="0"/>
        <v>4900</v>
      </c>
    </row>
    <row r="12" spans="1:14" x14ac:dyDescent="0.25">
      <c r="A12" s="18"/>
      <c r="B12" s="24" t="s">
        <v>368</v>
      </c>
      <c r="C12" s="24" t="s">
        <v>112</v>
      </c>
      <c r="D12" s="19">
        <v>41270</v>
      </c>
      <c r="E12" s="19">
        <v>41271</v>
      </c>
      <c r="F12" s="20">
        <v>44056</v>
      </c>
      <c r="G12" s="21">
        <v>70560</v>
      </c>
      <c r="H12" s="21"/>
      <c r="I12" s="25"/>
      <c r="J12" s="25">
        <v>35280</v>
      </c>
      <c r="K12" s="21"/>
      <c r="L12" s="21"/>
      <c r="M12" s="21">
        <v>35280</v>
      </c>
      <c r="N12" s="23">
        <f t="shared" si="0"/>
        <v>70560</v>
      </c>
    </row>
    <row r="13" spans="1:14" x14ac:dyDescent="0.25">
      <c r="A13" s="18"/>
      <c r="B13" s="26" t="s">
        <v>36</v>
      </c>
      <c r="C13" s="26" t="s">
        <v>112</v>
      </c>
      <c r="D13" s="19">
        <v>41270</v>
      </c>
      <c r="E13" s="19">
        <v>41271</v>
      </c>
      <c r="F13" s="20">
        <v>44057</v>
      </c>
      <c r="G13" s="22">
        <v>39690</v>
      </c>
      <c r="H13" s="22"/>
      <c r="I13" s="22"/>
      <c r="J13" s="22"/>
      <c r="K13" s="22">
        <v>39690</v>
      </c>
      <c r="L13" s="22"/>
      <c r="M13" s="21"/>
      <c r="N13" s="23">
        <f t="shared" si="0"/>
        <v>39690</v>
      </c>
    </row>
    <row r="14" spans="1:14" x14ac:dyDescent="0.25">
      <c r="A14" s="18"/>
      <c r="B14" s="24" t="s">
        <v>369</v>
      </c>
      <c r="C14" s="24" t="s">
        <v>112</v>
      </c>
      <c r="D14" s="19">
        <v>41270</v>
      </c>
      <c r="E14" s="19">
        <v>41271</v>
      </c>
      <c r="F14" s="20">
        <v>44058</v>
      </c>
      <c r="G14" s="21">
        <v>133000</v>
      </c>
      <c r="H14" s="21"/>
      <c r="I14" s="25"/>
      <c r="J14" s="21"/>
      <c r="K14" s="21">
        <v>63000</v>
      </c>
      <c r="L14" s="21"/>
      <c r="M14" s="27">
        <v>70000</v>
      </c>
      <c r="N14" s="23">
        <f t="shared" si="0"/>
        <v>133000</v>
      </c>
    </row>
    <row r="15" spans="1:14" ht="14.25" customHeight="1" x14ac:dyDescent="0.25">
      <c r="A15" s="18"/>
      <c r="B15" s="24" t="s">
        <v>370</v>
      </c>
      <c r="C15" s="24" t="s">
        <v>30</v>
      </c>
      <c r="D15" s="19">
        <v>41270</v>
      </c>
      <c r="E15" s="19">
        <v>41272</v>
      </c>
      <c r="F15" s="20">
        <v>44059</v>
      </c>
      <c r="G15" s="21">
        <v>64680</v>
      </c>
      <c r="H15" s="21"/>
      <c r="I15" s="25"/>
      <c r="J15" s="21"/>
      <c r="K15" s="21">
        <v>64680</v>
      </c>
      <c r="L15" s="21"/>
      <c r="M15" s="27"/>
      <c r="N15" s="23">
        <f t="shared" si="0"/>
        <v>64680</v>
      </c>
    </row>
    <row r="16" spans="1:14" x14ac:dyDescent="0.25">
      <c r="A16" s="28"/>
      <c r="B16" s="24" t="s">
        <v>371</v>
      </c>
      <c r="C16" s="24" t="s">
        <v>30</v>
      </c>
      <c r="D16" s="19">
        <v>41270</v>
      </c>
      <c r="E16" s="19">
        <v>41271</v>
      </c>
      <c r="F16" s="29">
        <v>44060</v>
      </c>
      <c r="G16" s="21">
        <v>30380</v>
      </c>
      <c r="H16" s="30"/>
      <c r="I16" s="31"/>
      <c r="J16" s="21"/>
      <c r="K16" s="32"/>
      <c r="L16" s="21"/>
      <c r="M16" s="27">
        <v>30380</v>
      </c>
      <c r="N16" s="23">
        <f t="shared" si="0"/>
        <v>30380</v>
      </c>
    </row>
    <row r="17" spans="1:14" x14ac:dyDescent="0.25">
      <c r="A17" s="28"/>
      <c r="B17" s="24" t="s">
        <v>372</v>
      </c>
      <c r="C17" s="24" t="s">
        <v>30</v>
      </c>
      <c r="D17" s="19">
        <v>41270</v>
      </c>
      <c r="E17" s="19">
        <v>41271</v>
      </c>
      <c r="F17" s="29">
        <v>44061</v>
      </c>
      <c r="G17" s="21">
        <v>28910</v>
      </c>
      <c r="H17" s="32"/>
      <c r="I17" s="31"/>
      <c r="J17" s="21">
        <v>14268.8</v>
      </c>
      <c r="K17" s="32"/>
      <c r="L17" s="21"/>
      <c r="M17" s="27">
        <v>14641.2</v>
      </c>
      <c r="N17" s="23">
        <f t="shared" si="0"/>
        <v>28910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1250500.8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1245600.8</v>
      </c>
      <c r="H31" s="38"/>
      <c r="I31" s="39">
        <f>SUM(I6:I30)</f>
        <v>4900</v>
      </c>
      <c r="J31" s="39">
        <f>SUM(J6:J30)</f>
        <v>54448.800000000003</v>
      </c>
      <c r="K31" s="39">
        <f>SUM(K6:K30)</f>
        <v>558690.80000000005</v>
      </c>
      <c r="L31" s="39">
        <f>SUM(L6:L30)</f>
        <v>0</v>
      </c>
      <c r="M31" s="39">
        <f>SUM(M6:M30)</f>
        <v>637361.19999999995</v>
      </c>
      <c r="N31" s="23">
        <f t="shared" si="0"/>
        <v>1250500.8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72"/>
      <c r="G33" s="83"/>
      <c r="H33" s="84"/>
      <c r="I33" s="84"/>
      <c r="J33" s="84"/>
      <c r="K33" s="84"/>
      <c r="L33" s="84"/>
      <c r="M33" s="84"/>
      <c r="N33" s="85"/>
    </row>
    <row r="34" spans="1:14" x14ac:dyDescent="0.25">
      <c r="A34" s="17" t="s">
        <v>22</v>
      </c>
      <c r="B34" s="13"/>
      <c r="C34" s="55"/>
      <c r="D34" s="1"/>
      <c r="E34" s="92">
        <v>490</v>
      </c>
      <c r="F34" s="93"/>
      <c r="G34" s="86"/>
      <c r="H34" s="87"/>
      <c r="I34" s="87"/>
      <c r="J34" s="87"/>
      <c r="K34" s="87"/>
      <c r="L34" s="87"/>
      <c r="M34" s="87"/>
      <c r="N34" s="88"/>
    </row>
    <row r="35" spans="1:14" x14ac:dyDescent="0.25">
      <c r="A35" s="17" t="s">
        <v>23</v>
      </c>
      <c r="B35" s="1"/>
      <c r="C35" s="56">
        <v>101</v>
      </c>
      <c r="D35" s="1"/>
      <c r="E35" s="1"/>
      <c r="F35" s="1"/>
      <c r="G35" s="86"/>
      <c r="H35" s="87"/>
      <c r="I35" s="87"/>
      <c r="J35" s="87"/>
      <c r="K35" s="87"/>
      <c r="L35" s="87"/>
      <c r="M35" s="87"/>
      <c r="N35" s="88"/>
    </row>
    <row r="36" spans="1:14" x14ac:dyDescent="0.25">
      <c r="A36" s="1"/>
      <c r="B36" s="1"/>
      <c r="C36" s="21">
        <f>((C34+C35)*E34)</f>
        <v>49490</v>
      </c>
      <c r="D36" s="1"/>
      <c r="E36" s="1"/>
      <c r="F36" s="1"/>
      <c r="G36" s="86"/>
      <c r="H36" s="87"/>
      <c r="I36" s="87"/>
      <c r="J36" s="87"/>
      <c r="K36" s="87"/>
      <c r="L36" s="87"/>
      <c r="M36" s="87"/>
      <c r="N36" s="88"/>
    </row>
    <row r="37" spans="1:14" x14ac:dyDescent="0.25">
      <c r="A37" s="17" t="s">
        <v>24</v>
      </c>
      <c r="B37" s="1"/>
      <c r="C37" s="39">
        <v>5000</v>
      </c>
      <c r="D37" s="1"/>
      <c r="E37" s="1"/>
      <c r="F37" s="1"/>
      <c r="G37" s="86"/>
      <c r="H37" s="87"/>
      <c r="I37" s="87"/>
      <c r="J37" s="87"/>
      <c r="K37" s="87"/>
      <c r="L37" s="87"/>
      <c r="M37" s="87"/>
      <c r="N37" s="88"/>
    </row>
    <row r="38" spans="1:14" ht="15.75" thickBot="1" x14ac:dyDescent="0.3">
      <c r="A38" s="52" t="s">
        <v>17</v>
      </c>
      <c r="B38" s="53"/>
      <c r="C38" s="21">
        <f>SUM(C36+C37)</f>
        <v>54490</v>
      </c>
      <c r="D38" s="1"/>
      <c r="E38" s="1"/>
      <c r="F38" s="1"/>
      <c r="G38" s="89"/>
      <c r="H38" s="90"/>
      <c r="I38" s="90"/>
      <c r="J38" s="90"/>
      <c r="K38" s="90"/>
      <c r="L38" s="90"/>
      <c r="M38" s="90"/>
      <c r="N38" s="91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60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60</vt:i4>
      </vt:variant>
      <vt:variant>
        <vt:lpstr>Rangos con nombre</vt:lpstr>
      </vt:variant>
      <vt:variant>
        <vt:i4>42</vt:i4>
      </vt:variant>
    </vt:vector>
  </HeadingPairs>
  <TitlesOfParts>
    <vt:vector size="102" baseType="lpstr">
      <vt:lpstr>DICIEMBRE 31 PM</vt:lpstr>
      <vt:lpstr>DICIEMBRE 31 AM</vt:lpstr>
      <vt:lpstr>DICIEMBRE 30 PM</vt:lpstr>
      <vt:lpstr>DICIEMBRE 30 AM</vt:lpstr>
      <vt:lpstr>DICIEMBRE 29 pm</vt:lpstr>
      <vt:lpstr>DICIEMBRE 29 AM</vt:lpstr>
      <vt:lpstr>DICIEMBRE 28 AM</vt:lpstr>
      <vt:lpstr>DICIEMBRE 27 PM</vt:lpstr>
      <vt:lpstr>DICIEMBRE 27 AM</vt:lpstr>
      <vt:lpstr>DICIEMBRE 26 PM</vt:lpstr>
      <vt:lpstr>DICIEMBRE 26 AM</vt:lpstr>
      <vt:lpstr>DICIEMBRE 25 PM</vt:lpstr>
      <vt:lpstr>DICIEMBRE 25 AM</vt:lpstr>
      <vt:lpstr>DICIEMBRE 24 PM</vt:lpstr>
      <vt:lpstr>DICIEMBRE 24 AM</vt:lpstr>
      <vt:lpstr>DICIEMBRE 23 PM</vt:lpstr>
      <vt:lpstr>DICIEMBRE 23 AM</vt:lpstr>
      <vt:lpstr>DICIEMBRE 22 PM</vt:lpstr>
      <vt:lpstr>DICIEMBRE 22 AM</vt:lpstr>
      <vt:lpstr>DICIEMBRE 21 pm</vt:lpstr>
      <vt:lpstr>DICIEMBRE 21 AM</vt:lpstr>
      <vt:lpstr>DICIEMBRE 20 PM</vt:lpstr>
      <vt:lpstr>DICIEMBRE 20 AM </vt:lpstr>
      <vt:lpstr>DICIEMBRE 19 PM</vt:lpstr>
      <vt:lpstr>DICIEMBRE 19 AM </vt:lpstr>
      <vt:lpstr>DICIEMBRE 18 PM</vt:lpstr>
      <vt:lpstr>DICIEMBRE 17 PM</vt:lpstr>
      <vt:lpstr>DICIEMBRE 17 AM</vt:lpstr>
      <vt:lpstr>DICIEMBRE 16 PM</vt:lpstr>
      <vt:lpstr>DICIEMBRE 16 AM </vt:lpstr>
      <vt:lpstr>DICIEMBRE 15 PM</vt:lpstr>
      <vt:lpstr>DICIEMBRE 15 AM</vt:lpstr>
      <vt:lpstr>DICIEMBRE 14 PM</vt:lpstr>
      <vt:lpstr>DICIEMBRE 14 AM</vt:lpstr>
      <vt:lpstr>DICIEMBRE 13 PM</vt:lpstr>
      <vt:lpstr>DICIEMBRE 13 AM </vt:lpstr>
      <vt:lpstr>DICIEMBRE 12 PM</vt:lpstr>
      <vt:lpstr>DICIEMBRE 12 AM</vt:lpstr>
      <vt:lpstr>DICIEMBRE 11 PM</vt:lpstr>
      <vt:lpstr>DICIEMBRE 11 AM </vt:lpstr>
      <vt:lpstr>DICIEMBRE 10 PM</vt:lpstr>
      <vt:lpstr>DICIEMBRE 10 AM</vt:lpstr>
      <vt:lpstr>DICIEMBRE 09 PM</vt:lpstr>
      <vt:lpstr>DICIEMBRE 09 AM</vt:lpstr>
      <vt:lpstr>DICIEMBRE 08 PM</vt:lpstr>
      <vt:lpstr>DICIEMBRE 08 AM</vt:lpstr>
      <vt:lpstr>DICIEMBRE 07 PM</vt:lpstr>
      <vt:lpstr>DICIEMBRE 07 AM</vt:lpstr>
      <vt:lpstr>DICIEMBRE 06 PM</vt:lpstr>
      <vt:lpstr>DICIEMBRE 06 AM</vt:lpstr>
      <vt:lpstr>DICIEMBRE 05 PM</vt:lpstr>
      <vt:lpstr>DICIEMBRE 05 AM </vt:lpstr>
      <vt:lpstr>DICIEMBRE 04 PM</vt:lpstr>
      <vt:lpstr>DICIEMBRE 04 AM </vt:lpstr>
      <vt:lpstr>DICIEMBRE 03 PM</vt:lpstr>
      <vt:lpstr>DICIEMBRE 03 AM</vt:lpstr>
      <vt:lpstr>DICIEMBRE 02 PM</vt:lpstr>
      <vt:lpstr>DICIEMBRE 2 AM </vt:lpstr>
      <vt:lpstr>DICIEMBRE 01 PM</vt:lpstr>
      <vt:lpstr>DICIEMBRE 01 AM</vt:lpstr>
      <vt:lpstr>'DICIEMBRE 02 PM'!Área_de_impresión</vt:lpstr>
      <vt:lpstr>'DICIEMBRE 03 AM'!Área_de_impresión</vt:lpstr>
      <vt:lpstr>'DICIEMBRE 03 PM'!Área_de_impresión</vt:lpstr>
      <vt:lpstr>'DICIEMBRE 04 AM '!Área_de_impresión</vt:lpstr>
      <vt:lpstr>'DICIEMBRE 04 PM'!Área_de_impresión</vt:lpstr>
      <vt:lpstr>'DICIEMBRE 05 AM '!Área_de_impresión</vt:lpstr>
      <vt:lpstr>'DICIEMBRE 05 PM'!Área_de_impresión</vt:lpstr>
      <vt:lpstr>'DICIEMBRE 06 PM'!Área_de_impresión</vt:lpstr>
      <vt:lpstr>'DICIEMBRE 07 AM'!Área_de_impresión</vt:lpstr>
      <vt:lpstr>'DICIEMBRE 07 PM'!Área_de_impresión</vt:lpstr>
      <vt:lpstr>'DICIEMBRE 09 PM'!Área_de_impresión</vt:lpstr>
      <vt:lpstr>'DICIEMBRE 10 AM'!Área_de_impresión</vt:lpstr>
      <vt:lpstr>'DICIEMBRE 10 PM'!Área_de_impresión</vt:lpstr>
      <vt:lpstr>'DICIEMBRE 11 AM '!Área_de_impresión</vt:lpstr>
      <vt:lpstr>'DICIEMBRE 11 PM'!Área_de_impresión</vt:lpstr>
      <vt:lpstr>'DICIEMBRE 12 AM'!Área_de_impresión</vt:lpstr>
      <vt:lpstr>'DICIEMBRE 13 AM '!Área_de_impresión</vt:lpstr>
      <vt:lpstr>'DICIEMBRE 14 PM'!Área_de_impresión</vt:lpstr>
      <vt:lpstr>'DICIEMBRE 15 AM'!Área_de_impresión</vt:lpstr>
      <vt:lpstr>'DICIEMBRE 16 AM '!Área_de_impresión</vt:lpstr>
      <vt:lpstr>'DICIEMBRE 17 PM'!Área_de_impresión</vt:lpstr>
      <vt:lpstr>'DICIEMBRE 18 PM'!Área_de_impresión</vt:lpstr>
      <vt:lpstr>'DICIEMBRE 19 AM '!Área_de_impresión</vt:lpstr>
      <vt:lpstr>'DICIEMBRE 19 PM'!Área_de_impresión</vt:lpstr>
      <vt:lpstr>'DICIEMBRE 2 AM '!Área_de_impresión</vt:lpstr>
      <vt:lpstr>'DICIEMBRE 20 AM '!Área_de_impresión</vt:lpstr>
      <vt:lpstr>'DICIEMBRE 20 PM'!Área_de_impresión</vt:lpstr>
      <vt:lpstr>'DICIEMBRE 21 AM'!Área_de_impresión</vt:lpstr>
      <vt:lpstr>'DICIEMBRE 22 AM'!Área_de_impresión</vt:lpstr>
      <vt:lpstr>'DICIEMBRE 22 PM'!Área_de_impresión</vt:lpstr>
      <vt:lpstr>'DICIEMBRE 23 AM'!Área_de_impresión</vt:lpstr>
      <vt:lpstr>'DICIEMBRE 24 AM'!Área_de_impresión</vt:lpstr>
      <vt:lpstr>'DICIEMBRE 24 PM'!Área_de_impresión</vt:lpstr>
      <vt:lpstr>'DICIEMBRE 25 AM'!Área_de_impresión</vt:lpstr>
      <vt:lpstr>'DICIEMBRE 25 PM'!Área_de_impresión</vt:lpstr>
      <vt:lpstr>'DICIEMBRE 26 PM'!Área_de_impresión</vt:lpstr>
      <vt:lpstr>'DICIEMBRE 27 AM'!Área_de_impresión</vt:lpstr>
      <vt:lpstr>'DICIEMBRE 27 PM'!Área_de_impresión</vt:lpstr>
      <vt:lpstr>'DICIEMBRE 28 AM'!Área_de_impresión</vt:lpstr>
      <vt:lpstr>'DICIEMBRE 30 PM'!Área_de_impresión</vt:lpstr>
      <vt:lpstr>'DICIEMBRE 31 AM'!Área_de_impresión</vt:lpstr>
      <vt:lpstr>'DICIEMBRE 31 PM'!Área_de_impresión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2013-02-08T15:08:28Z</dcterms:modified>
</cp:coreProperties>
</file>