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360" yWindow="300" windowWidth="14880" windowHeight="7815" firstSheet="47" activeTab="53"/>
  </bookViews>
  <sheets>
    <sheet name="AGOSTO 16 AM" sheetId="63" r:id="rId1"/>
    <sheet name="AGOSTO 15 PM" sheetId="62" r:id="rId2"/>
    <sheet name="JULIO 31 PM" sheetId="61" r:id="rId3"/>
    <sheet name="JULIO 31 AM" sheetId="60" r:id="rId4"/>
    <sheet name="JULIO 30 PM" sheetId="59" r:id="rId5"/>
    <sheet name="JULIO 29 PM" sheetId="58" r:id="rId6"/>
    <sheet name="JULIO 29 AM" sheetId="57" r:id="rId7"/>
    <sheet name="JULIO 28 PM" sheetId="56" r:id="rId8"/>
    <sheet name="JULIO 28 AM " sheetId="55" r:id="rId9"/>
    <sheet name="JULIO 27 PM" sheetId="54" r:id="rId10"/>
    <sheet name="JULIO 27 AM" sheetId="53" r:id="rId11"/>
    <sheet name="JULIO 26 PM" sheetId="52" r:id="rId12"/>
    <sheet name="JULIO 26 AM" sheetId="51" r:id="rId13"/>
    <sheet name="JULIO 25 PM" sheetId="50" r:id="rId14"/>
    <sheet name="JULIO 25 AM" sheetId="49" r:id="rId15"/>
    <sheet name="JULIO 24 PM" sheetId="48" r:id="rId16"/>
    <sheet name="JULIO 24 AM" sheetId="47" r:id="rId17"/>
    <sheet name="JULIO 23 PM" sheetId="46" r:id="rId18"/>
    <sheet name="JULIO 23 AM " sheetId="45" r:id="rId19"/>
    <sheet name="JULIO 22 PM" sheetId="44" r:id="rId20"/>
    <sheet name="JULIO 22 AM" sheetId="43" r:id="rId21"/>
    <sheet name="JULIO 21 PM" sheetId="42" r:id="rId22"/>
    <sheet name="JULIO 21 AM" sheetId="41" r:id="rId23"/>
    <sheet name="JULIO 20 PM" sheetId="40" r:id="rId24"/>
    <sheet name="JULIO 20 AM " sheetId="39" r:id="rId25"/>
    <sheet name="JULIO 19 PM" sheetId="38" r:id="rId26"/>
    <sheet name="JULIO 19 AM" sheetId="37" r:id="rId27"/>
    <sheet name="JULIO 18 PM" sheetId="36" r:id="rId28"/>
    <sheet name="JULIO 18" sheetId="35" r:id="rId29"/>
    <sheet name="JULIO 17 PM" sheetId="34" r:id="rId30"/>
    <sheet name="JULIO 17 AM" sheetId="33" r:id="rId31"/>
    <sheet name="JULIO 16 PM" sheetId="32" r:id="rId32"/>
    <sheet name="JULIO 16 AM" sheetId="31" r:id="rId33"/>
    <sheet name="JULIO 15 PM" sheetId="30" r:id="rId34"/>
    <sheet name="JULIO 15 AM" sheetId="29" r:id="rId35"/>
    <sheet name="JULIO 14 PM" sheetId="28" r:id="rId36"/>
    <sheet name="JULIO 14 AM" sheetId="27" r:id="rId37"/>
    <sheet name="JULIO 13 PM" sheetId="26" r:id="rId38"/>
    <sheet name="JULIO 13 AM" sheetId="25" r:id="rId39"/>
    <sheet name="JULIO 12 PM" sheetId="24" r:id="rId40"/>
    <sheet name="JULIO 12 AM" sheetId="23" r:id="rId41"/>
    <sheet name="JULIO 11 PM" sheetId="22" r:id="rId42"/>
    <sheet name="JULIO 11 AM" sheetId="21" r:id="rId43"/>
    <sheet name="JULIO 10 PM" sheetId="20" r:id="rId44"/>
    <sheet name="JULIO 10 AM" sheetId="19" r:id="rId45"/>
    <sheet name="JULIO 09 PM" sheetId="18" r:id="rId46"/>
    <sheet name="JULIO 09 AM" sheetId="17" r:id="rId47"/>
    <sheet name="JULIO 08 PM" sheetId="16" r:id="rId48"/>
    <sheet name="JULIO 08 AM" sheetId="15" r:id="rId49"/>
    <sheet name="JULIO 07 PM" sheetId="14" r:id="rId50"/>
    <sheet name="07 JULIO AM" sheetId="13" r:id="rId51"/>
    <sheet name="06 JULIO PM" sheetId="12" r:id="rId52"/>
    <sheet name="06 julio am" sheetId="11" r:id="rId53"/>
    <sheet name="JULIO 05 PM" sheetId="10" r:id="rId54"/>
    <sheet name="JULIO 05 AM" sheetId="9" r:id="rId55"/>
    <sheet name="JULIO 04 PM" sheetId="8" r:id="rId56"/>
    <sheet name="JULIO 04 AM" sheetId="7" r:id="rId57"/>
    <sheet name="JULIO 03 PM" sheetId="6" r:id="rId58"/>
    <sheet name="JULIO 03 AM" sheetId="5" r:id="rId59"/>
    <sheet name="JULIO 02 PM" sheetId="4" r:id="rId60"/>
    <sheet name="JULIO 02 AM" sheetId="3" r:id="rId61"/>
    <sheet name="JULIO 01 PM" sheetId="2" r:id="rId62"/>
    <sheet name="JULIO 01 AM" sheetId="1" r:id="rId63"/>
  </sheets>
  <definedNames>
    <definedName name="_xlnm.Print_Area" localSheetId="52">'06 julio am'!$A$1:$N$39</definedName>
    <definedName name="_xlnm.Print_Area" localSheetId="51">'06 JULIO PM'!$A$1:$N$40</definedName>
    <definedName name="_xlnm.Print_Area" localSheetId="50">'07 JULIO AM'!$A$1:$N$39</definedName>
    <definedName name="_xlnm.Print_Area" localSheetId="1">'AGOSTO 15 PM'!$A$1:$N$39</definedName>
    <definedName name="_xlnm.Print_Area" localSheetId="0">'AGOSTO 16 AM'!$A$1:$N$39</definedName>
    <definedName name="_xlnm.Print_Area" localSheetId="62">'JULIO 01 AM'!$A$1:$N$39</definedName>
    <definedName name="_xlnm.Print_Area" localSheetId="61">'JULIO 01 PM'!$A$1:$N$39</definedName>
    <definedName name="_xlnm.Print_Area" localSheetId="60">'JULIO 02 AM'!$A$1:$N$39</definedName>
    <definedName name="_xlnm.Print_Area" localSheetId="59">'JULIO 02 PM'!$A$1:$N$39</definedName>
    <definedName name="_xlnm.Print_Area" localSheetId="58">'JULIO 03 AM'!$A$1:$N$39</definedName>
    <definedName name="_xlnm.Print_Area" localSheetId="57">'JULIO 03 PM'!$A$1:$N$39</definedName>
    <definedName name="_xlnm.Print_Area" localSheetId="56">'JULIO 04 AM'!$A$1:$N$39</definedName>
    <definedName name="_xlnm.Print_Area" localSheetId="55">'JULIO 04 PM'!$A$1:$N$39</definedName>
    <definedName name="_xlnm.Print_Area" localSheetId="54">'JULIO 05 AM'!$A$1:$N$39</definedName>
    <definedName name="_xlnm.Print_Area" localSheetId="53">'JULIO 05 PM'!$A$1:$N$39</definedName>
    <definedName name="_xlnm.Print_Area" localSheetId="49">'JULIO 07 PM'!$A$1:$N$39</definedName>
    <definedName name="_xlnm.Print_Area" localSheetId="48">'JULIO 08 AM'!$A$1:$N$39</definedName>
    <definedName name="_xlnm.Print_Area" localSheetId="47">'JULIO 08 PM'!$A$1:$N$39</definedName>
    <definedName name="_xlnm.Print_Area" localSheetId="46">'JULIO 09 AM'!$A$1:$N$39</definedName>
    <definedName name="_xlnm.Print_Area" localSheetId="45">'JULIO 09 PM'!$A$1:$N$39</definedName>
    <definedName name="_xlnm.Print_Area" localSheetId="44">'JULIO 10 AM'!$A$1:$N$39</definedName>
    <definedName name="_xlnm.Print_Area" localSheetId="43">'JULIO 10 PM'!$A$1:$N$39</definedName>
    <definedName name="_xlnm.Print_Area" localSheetId="42">'JULIO 11 AM'!$A$1:$N$39</definedName>
    <definedName name="_xlnm.Print_Area" localSheetId="41">'JULIO 11 PM'!$A$1:$N$39</definedName>
    <definedName name="_xlnm.Print_Area" localSheetId="40">'JULIO 12 AM'!$A$1:$N$39</definedName>
    <definedName name="_xlnm.Print_Area" localSheetId="39">'JULIO 12 PM'!$A$1:$N$39</definedName>
    <definedName name="_xlnm.Print_Area" localSheetId="38">'JULIO 13 AM'!$A$1:$N$39</definedName>
    <definedName name="_xlnm.Print_Area" localSheetId="37">'JULIO 13 PM'!$A$1:$N$39</definedName>
    <definedName name="_xlnm.Print_Area" localSheetId="36">'JULIO 14 AM'!$A$1:$N$39</definedName>
    <definedName name="_xlnm.Print_Area" localSheetId="35">'JULIO 14 PM'!$A$1:$N$39</definedName>
    <definedName name="_xlnm.Print_Area" localSheetId="34">'JULIO 15 AM'!$A$1:$N$39</definedName>
    <definedName name="_xlnm.Print_Area" localSheetId="33">'JULIO 15 PM'!$A$1:$N$39</definedName>
    <definedName name="_xlnm.Print_Area" localSheetId="32">'JULIO 16 AM'!$A$1:$N$39</definedName>
    <definedName name="_xlnm.Print_Area" localSheetId="31">'JULIO 16 PM'!$A$1:$N$39</definedName>
    <definedName name="_xlnm.Print_Area" localSheetId="30">'JULIO 17 AM'!$A$1:$N$39</definedName>
    <definedName name="_xlnm.Print_Area" localSheetId="29">'JULIO 17 PM'!$A$1:$N$39</definedName>
    <definedName name="_xlnm.Print_Area" localSheetId="28">'JULIO 18'!$A$1:$N$39</definedName>
    <definedName name="_xlnm.Print_Area" localSheetId="27">'JULIO 18 PM'!$A$1:$N$39</definedName>
    <definedName name="_xlnm.Print_Area" localSheetId="26">'JULIO 19 AM'!$A$1:$N$39</definedName>
    <definedName name="_xlnm.Print_Area" localSheetId="25">'JULIO 19 PM'!$A$1:$N$39</definedName>
    <definedName name="_xlnm.Print_Area" localSheetId="24">'JULIO 20 AM '!$A$1:$N$39</definedName>
    <definedName name="_xlnm.Print_Area" localSheetId="23">'JULIO 20 PM'!$A$1:$N$39</definedName>
    <definedName name="_xlnm.Print_Area" localSheetId="22">'JULIO 21 AM'!$A$1:$N$39</definedName>
    <definedName name="_xlnm.Print_Area" localSheetId="21">'JULIO 21 PM'!$A$1:$N$39</definedName>
    <definedName name="_xlnm.Print_Area" localSheetId="20">'JULIO 22 AM'!$A$1:$N$39</definedName>
    <definedName name="_xlnm.Print_Area" localSheetId="19">'JULIO 22 PM'!$A$1:$N$39</definedName>
    <definedName name="_xlnm.Print_Area" localSheetId="18">'JULIO 23 AM '!$A$1:$N$39</definedName>
    <definedName name="_xlnm.Print_Area" localSheetId="17">'JULIO 23 PM'!$A$1:$N$39</definedName>
    <definedName name="_xlnm.Print_Area" localSheetId="16">'JULIO 24 AM'!$A$1:$N$39</definedName>
    <definedName name="_xlnm.Print_Area" localSheetId="15">'JULIO 24 PM'!$A$1:$N$39</definedName>
    <definedName name="_xlnm.Print_Area" localSheetId="14">'JULIO 25 AM'!$A$1:$N$39</definedName>
    <definedName name="_xlnm.Print_Area" localSheetId="13">'JULIO 25 PM'!$A$1:$N$39</definedName>
    <definedName name="_xlnm.Print_Area" localSheetId="12">'JULIO 26 AM'!$A$1:$N$39</definedName>
    <definedName name="_xlnm.Print_Area" localSheetId="11">'JULIO 26 PM'!$A$1:$N$39</definedName>
    <definedName name="_xlnm.Print_Area" localSheetId="10">'JULIO 27 AM'!$A$1:$N$39</definedName>
    <definedName name="_xlnm.Print_Area" localSheetId="9">'JULIO 27 PM'!$A$1:$N$39</definedName>
    <definedName name="_xlnm.Print_Area" localSheetId="8">'JULIO 28 AM '!$A$1:$N$39</definedName>
    <definedName name="_xlnm.Print_Area" localSheetId="7">'JULIO 28 PM'!$A$1:$N$39</definedName>
    <definedName name="_xlnm.Print_Area" localSheetId="6">'JULIO 29 AM'!$A$1:$N$39</definedName>
    <definedName name="_xlnm.Print_Area" localSheetId="5">'JULIO 29 PM'!$A$1:$N$39</definedName>
    <definedName name="_xlnm.Print_Area" localSheetId="4">'JULIO 30 PM'!$A$1:$N$39</definedName>
    <definedName name="_xlnm.Print_Area" localSheetId="3">'JULIO 31 AM'!$A$1:$N$39</definedName>
    <definedName name="_xlnm.Print_Area" localSheetId="2">'JULIO 31 PM'!$A$1:$N$39</definedName>
  </definedNames>
  <calcPr calcId="144525"/>
</workbook>
</file>

<file path=xl/calcChain.xml><?xml version="1.0" encoding="utf-8"?>
<calcChain xmlns="http://schemas.openxmlformats.org/spreadsheetml/2006/main">
  <c r="N6" i="50" l="1"/>
  <c r="C37" i="63"/>
  <c r="C39" i="63" s="1"/>
  <c r="M32" i="63"/>
  <c r="L32" i="63"/>
  <c r="K32" i="63"/>
  <c r="J32" i="63"/>
  <c r="I32" i="63"/>
  <c r="G32" i="63"/>
  <c r="N30" i="63"/>
  <c r="N29" i="63"/>
  <c r="N28" i="63"/>
  <c r="N27" i="63"/>
  <c r="N26" i="63"/>
  <c r="N25" i="63"/>
  <c r="N24" i="63"/>
  <c r="N23" i="63"/>
  <c r="N22" i="63"/>
  <c r="N21" i="63"/>
  <c r="N20" i="63"/>
  <c r="N19" i="63"/>
  <c r="N18" i="63"/>
  <c r="N17" i="63"/>
  <c r="N16" i="63"/>
  <c r="N15" i="63"/>
  <c r="N14" i="63"/>
  <c r="N13" i="63"/>
  <c r="N12" i="63"/>
  <c r="N11" i="63"/>
  <c r="N10" i="63"/>
  <c r="N9" i="63"/>
  <c r="N8" i="63"/>
  <c r="N7" i="63"/>
  <c r="N6" i="63"/>
  <c r="N31" i="63" s="1"/>
  <c r="C37" i="62"/>
  <c r="C39" i="62" s="1"/>
  <c r="M32" i="62"/>
  <c r="L32" i="62"/>
  <c r="K32" i="62"/>
  <c r="J32" i="62"/>
  <c r="I32" i="62"/>
  <c r="G32" i="62"/>
  <c r="N30" i="62"/>
  <c r="N29" i="62"/>
  <c r="N28" i="62"/>
  <c r="N27" i="62"/>
  <c r="N26" i="62"/>
  <c r="N25" i="62"/>
  <c r="N24" i="62"/>
  <c r="N23" i="62"/>
  <c r="N22" i="62"/>
  <c r="N21" i="62"/>
  <c r="N20" i="62"/>
  <c r="N19" i="62"/>
  <c r="N18" i="62"/>
  <c r="N17" i="62"/>
  <c r="N16" i="62"/>
  <c r="N15" i="62"/>
  <c r="N14" i="62"/>
  <c r="N13" i="62"/>
  <c r="N12" i="62"/>
  <c r="N11" i="62"/>
  <c r="N10" i="62"/>
  <c r="N9" i="62"/>
  <c r="N8" i="62"/>
  <c r="N7" i="62"/>
  <c r="N6" i="62"/>
  <c r="N31" i="62" s="1"/>
  <c r="C37" i="61"/>
  <c r="C39" i="61" s="1"/>
  <c r="M32" i="61"/>
  <c r="L32" i="61"/>
  <c r="K32" i="61"/>
  <c r="J32" i="61"/>
  <c r="I32" i="61"/>
  <c r="G32" i="61"/>
  <c r="N30" i="61"/>
  <c r="N29" i="61"/>
  <c r="N28" i="61"/>
  <c r="N27" i="61"/>
  <c r="N26" i="61"/>
  <c r="N25" i="61"/>
  <c r="N24" i="61"/>
  <c r="N23" i="61"/>
  <c r="N22" i="61"/>
  <c r="N21" i="61"/>
  <c r="N20" i="61"/>
  <c r="N19" i="61"/>
  <c r="N18" i="61"/>
  <c r="N17" i="61"/>
  <c r="N16" i="61"/>
  <c r="N15" i="61"/>
  <c r="N14" i="61"/>
  <c r="N13" i="61"/>
  <c r="N12" i="61"/>
  <c r="N11" i="61"/>
  <c r="N10" i="61"/>
  <c r="N9" i="61"/>
  <c r="N8" i="61"/>
  <c r="N7" i="61"/>
  <c r="N6" i="61"/>
  <c r="N31" i="61" s="1"/>
  <c r="C37" i="60"/>
  <c r="C39" i="60"/>
  <c r="N6" i="60"/>
  <c r="N17" i="60"/>
  <c r="J32" i="60"/>
  <c r="G32" i="60"/>
  <c r="K32" i="60"/>
  <c r="N9" i="60"/>
  <c r="N10" i="60"/>
  <c r="L32" i="60"/>
  <c r="I32" i="60"/>
  <c r="M32" i="60"/>
  <c r="N30" i="60"/>
  <c r="N29" i="60"/>
  <c r="N28" i="60"/>
  <c r="N27" i="60"/>
  <c r="N26" i="60"/>
  <c r="N25" i="60"/>
  <c r="N24" i="60"/>
  <c r="N23" i="60"/>
  <c r="N22" i="60"/>
  <c r="N21" i="60"/>
  <c r="N20" i="60"/>
  <c r="N19" i="60"/>
  <c r="N18" i="60"/>
  <c r="N16" i="60"/>
  <c r="N15" i="60"/>
  <c r="N14" i="60"/>
  <c r="N13" i="60"/>
  <c r="N12" i="60"/>
  <c r="N11" i="60"/>
  <c r="N8" i="60"/>
  <c r="N7" i="60"/>
  <c r="C37" i="59"/>
  <c r="C39" i="59" s="1"/>
  <c r="M32" i="59"/>
  <c r="L32" i="59"/>
  <c r="K32" i="59"/>
  <c r="J32" i="59"/>
  <c r="I32" i="59"/>
  <c r="G32" i="59"/>
  <c r="N30" i="59"/>
  <c r="N29" i="59"/>
  <c r="N28" i="59"/>
  <c r="N27" i="59"/>
  <c r="N26" i="59"/>
  <c r="N25" i="59"/>
  <c r="N24" i="59"/>
  <c r="N23" i="59"/>
  <c r="N22" i="59"/>
  <c r="N21" i="59"/>
  <c r="N20" i="59"/>
  <c r="N19" i="59"/>
  <c r="N18" i="59"/>
  <c r="N17" i="59"/>
  <c r="N16" i="59"/>
  <c r="N15" i="59"/>
  <c r="N14" i="59"/>
  <c r="N13" i="59"/>
  <c r="N12" i="59"/>
  <c r="N11" i="59"/>
  <c r="N10" i="59"/>
  <c r="N9" i="59"/>
  <c r="N8" i="59"/>
  <c r="N7" i="59"/>
  <c r="N6" i="59"/>
  <c r="N31" i="59" s="1"/>
  <c r="N32" i="59" s="1"/>
  <c r="N15" i="58"/>
  <c r="N16" i="58"/>
  <c r="N17" i="58"/>
  <c r="N18" i="58"/>
  <c r="N19" i="58"/>
  <c r="N20" i="58"/>
  <c r="N21" i="58"/>
  <c r="N22" i="58"/>
  <c r="N23" i="58"/>
  <c r="N24" i="58"/>
  <c r="N25" i="58"/>
  <c r="N26" i="58"/>
  <c r="N27" i="58"/>
  <c r="N28" i="58"/>
  <c r="N29" i="58"/>
  <c r="N30" i="58"/>
  <c r="N7" i="58"/>
  <c r="N6" i="58"/>
  <c r="C37" i="58"/>
  <c r="C39" i="58" s="1"/>
  <c r="M32" i="58"/>
  <c r="L32" i="58"/>
  <c r="K32" i="58"/>
  <c r="J32" i="58"/>
  <c r="I32" i="58"/>
  <c r="G32" i="58"/>
  <c r="N14" i="58"/>
  <c r="N13" i="58"/>
  <c r="N12" i="58"/>
  <c r="N11" i="58"/>
  <c r="N10" i="58"/>
  <c r="N9" i="58"/>
  <c r="N8" i="58"/>
  <c r="N31" i="58"/>
  <c r="N32" i="58" s="1"/>
  <c r="C37" i="57"/>
  <c r="C39" i="57" s="1"/>
  <c r="M32" i="57"/>
  <c r="L32" i="57"/>
  <c r="K32" i="57"/>
  <c r="J32" i="57"/>
  <c r="I32" i="57"/>
  <c r="G32" i="57"/>
  <c r="N30" i="57"/>
  <c r="N29" i="57"/>
  <c r="N28" i="57"/>
  <c r="N24" i="57"/>
  <c r="N23" i="57"/>
  <c r="N22" i="57"/>
  <c r="N21" i="57"/>
  <c r="N20" i="57"/>
  <c r="N19" i="57"/>
  <c r="N18" i="57"/>
  <c r="N17" i="57"/>
  <c r="N16" i="57"/>
  <c r="N15" i="57"/>
  <c r="N14" i="57"/>
  <c r="N13" i="57"/>
  <c r="N12" i="57"/>
  <c r="N11" i="57"/>
  <c r="N10" i="57"/>
  <c r="N9" i="57"/>
  <c r="N8" i="57"/>
  <c r="N7" i="57"/>
  <c r="N31" i="57"/>
  <c r="N32" i="57" s="1"/>
  <c r="C37" i="56"/>
  <c r="C39" i="56" s="1"/>
  <c r="M32" i="56"/>
  <c r="L32" i="56"/>
  <c r="K32" i="56"/>
  <c r="J32" i="56"/>
  <c r="I32" i="56"/>
  <c r="G32" i="56"/>
  <c r="N30" i="56"/>
  <c r="N29" i="56"/>
  <c r="N28" i="56"/>
  <c r="N24" i="56"/>
  <c r="N23" i="56"/>
  <c r="N22" i="56"/>
  <c r="N21" i="56"/>
  <c r="N20" i="56"/>
  <c r="N19" i="56"/>
  <c r="N18" i="56"/>
  <c r="N17" i="56"/>
  <c r="N16" i="56"/>
  <c r="N15" i="56"/>
  <c r="N14" i="56"/>
  <c r="N13" i="56"/>
  <c r="N12" i="56"/>
  <c r="N11" i="56"/>
  <c r="N10" i="56"/>
  <c r="N9" i="56"/>
  <c r="N8" i="56"/>
  <c r="N7" i="56"/>
  <c r="N6" i="56"/>
  <c r="N31" i="56" s="1"/>
  <c r="N32" i="56" s="1"/>
  <c r="C37" i="55"/>
  <c r="C39" i="55" s="1"/>
  <c r="M32" i="55"/>
  <c r="L32" i="55"/>
  <c r="K32" i="55"/>
  <c r="J32" i="55"/>
  <c r="I32" i="55"/>
  <c r="G32" i="55"/>
  <c r="N30" i="55"/>
  <c r="N29" i="55"/>
  <c r="N28" i="55"/>
  <c r="N24" i="55"/>
  <c r="N23" i="55"/>
  <c r="N22" i="55"/>
  <c r="N21" i="55"/>
  <c r="N20" i="55"/>
  <c r="N19" i="55"/>
  <c r="N18" i="55"/>
  <c r="N17" i="55"/>
  <c r="N16" i="55"/>
  <c r="N15" i="55"/>
  <c r="N14" i="55"/>
  <c r="N13" i="55"/>
  <c r="N12" i="55"/>
  <c r="N11" i="55"/>
  <c r="N10" i="55"/>
  <c r="N9" i="55"/>
  <c r="N8" i="55"/>
  <c r="N7" i="55"/>
  <c r="N6" i="55"/>
  <c r="N31" i="55" s="1"/>
  <c r="N32" i="55" s="1"/>
  <c r="C37" i="54"/>
  <c r="C39" i="54" s="1"/>
  <c r="M32" i="54"/>
  <c r="L32" i="54"/>
  <c r="K32" i="54"/>
  <c r="J32" i="54"/>
  <c r="I32" i="54"/>
  <c r="G32" i="54"/>
  <c r="N30" i="54"/>
  <c r="N29" i="54"/>
  <c r="N28" i="54"/>
  <c r="N24" i="54"/>
  <c r="N23" i="54"/>
  <c r="N22" i="54"/>
  <c r="N21" i="54"/>
  <c r="N20" i="54"/>
  <c r="N19" i="54"/>
  <c r="N18" i="54"/>
  <c r="N17" i="54"/>
  <c r="N16" i="54"/>
  <c r="N15" i="54"/>
  <c r="N14" i="54"/>
  <c r="N13" i="54"/>
  <c r="N12" i="54"/>
  <c r="N11" i="54"/>
  <c r="N10" i="54"/>
  <c r="N9" i="54"/>
  <c r="N8" i="54"/>
  <c r="N7" i="54"/>
  <c r="N6" i="54"/>
  <c r="N31" i="54" s="1"/>
  <c r="N32" i="54" s="1"/>
  <c r="N6" i="53"/>
  <c r="C37" i="53"/>
  <c r="C39" i="53" s="1"/>
  <c r="M32" i="53"/>
  <c r="L32" i="53"/>
  <c r="K32" i="53"/>
  <c r="J32" i="53"/>
  <c r="I32" i="53"/>
  <c r="G32" i="53"/>
  <c r="N30" i="53"/>
  <c r="N29" i="53"/>
  <c r="N28" i="53"/>
  <c r="N24" i="53"/>
  <c r="N23" i="53"/>
  <c r="N22" i="53"/>
  <c r="N21" i="53"/>
  <c r="N20" i="53"/>
  <c r="N19" i="53"/>
  <c r="N18" i="53"/>
  <c r="N17" i="53"/>
  <c r="N16" i="53"/>
  <c r="N15" i="53"/>
  <c r="N14" i="53"/>
  <c r="N13" i="53"/>
  <c r="N12" i="53"/>
  <c r="N11" i="53"/>
  <c r="N10" i="53"/>
  <c r="N9" i="53"/>
  <c r="N8" i="53"/>
  <c r="N7" i="53"/>
  <c r="N31" i="53"/>
  <c r="N32" i="53" s="1"/>
  <c r="N30" i="52"/>
  <c r="N29" i="52"/>
  <c r="N28" i="52"/>
  <c r="N24" i="52"/>
  <c r="N23" i="52"/>
  <c r="N22" i="52"/>
  <c r="N21" i="52"/>
  <c r="N20" i="52"/>
  <c r="N19" i="52"/>
  <c r="N18" i="52"/>
  <c r="N17" i="52"/>
  <c r="N16" i="52"/>
  <c r="N15" i="52"/>
  <c r="N14" i="52"/>
  <c r="N13" i="52"/>
  <c r="N12" i="52"/>
  <c r="N11" i="52"/>
  <c r="N10" i="52"/>
  <c r="N9" i="52"/>
  <c r="N8" i="52"/>
  <c r="N7" i="52"/>
  <c r="N6" i="52"/>
  <c r="N31" i="52" s="1"/>
  <c r="N32" i="52" s="1"/>
  <c r="C37" i="52"/>
  <c r="C39" i="52" s="1"/>
  <c r="M32" i="52"/>
  <c r="L32" i="52"/>
  <c r="K32" i="52"/>
  <c r="J32" i="52"/>
  <c r="I32" i="52"/>
  <c r="G32" i="52"/>
  <c r="N11" i="51"/>
  <c r="C37" i="51"/>
  <c r="C39" i="51" s="1"/>
  <c r="M32" i="51"/>
  <c r="L32" i="51"/>
  <c r="K32" i="51"/>
  <c r="J32" i="51"/>
  <c r="I32" i="51"/>
  <c r="G32" i="51"/>
  <c r="N30" i="51"/>
  <c r="N29" i="51"/>
  <c r="N28" i="51"/>
  <c r="N24" i="51"/>
  <c r="N23" i="51"/>
  <c r="N22" i="51"/>
  <c r="N21" i="51"/>
  <c r="N20" i="51"/>
  <c r="N19" i="51"/>
  <c r="N18" i="51"/>
  <c r="N17" i="51"/>
  <c r="N16" i="51"/>
  <c r="N15" i="51"/>
  <c r="N14" i="51"/>
  <c r="N13" i="51"/>
  <c r="N12" i="51"/>
  <c r="N10" i="51"/>
  <c r="N9" i="51"/>
  <c r="N8" i="51"/>
  <c r="N7" i="51"/>
  <c r="N6" i="51"/>
  <c r="N31" i="51" s="1"/>
  <c r="N32" i="51" s="1"/>
  <c r="L32" i="50"/>
  <c r="C37" i="50"/>
  <c r="C39" i="50" s="1"/>
  <c r="M32" i="50"/>
  <c r="K32" i="50"/>
  <c r="J32" i="50"/>
  <c r="I32" i="50"/>
  <c r="G32" i="50"/>
  <c r="N30" i="50"/>
  <c r="N29" i="50"/>
  <c r="N28" i="50"/>
  <c r="N24" i="50"/>
  <c r="N23" i="50"/>
  <c r="N22" i="50"/>
  <c r="N21" i="50"/>
  <c r="N20" i="50"/>
  <c r="N19" i="50"/>
  <c r="N18" i="50"/>
  <c r="N17" i="50"/>
  <c r="N16" i="50"/>
  <c r="N15" i="50"/>
  <c r="N14" i="50"/>
  <c r="N13" i="50"/>
  <c r="N12" i="50"/>
  <c r="N11" i="50"/>
  <c r="N10" i="50"/>
  <c r="N9" i="50"/>
  <c r="N8" i="50"/>
  <c r="N7" i="50"/>
  <c r="C37" i="49"/>
  <c r="C39" i="49" s="1"/>
  <c r="M32" i="49"/>
  <c r="L32" i="49"/>
  <c r="K32" i="49"/>
  <c r="J32" i="49"/>
  <c r="I32" i="49"/>
  <c r="G32" i="49"/>
  <c r="N30" i="49"/>
  <c r="N29" i="49"/>
  <c r="N28" i="49"/>
  <c r="N24" i="49"/>
  <c r="N23" i="49"/>
  <c r="N22" i="49"/>
  <c r="N21" i="49"/>
  <c r="N20" i="49"/>
  <c r="N19" i="49"/>
  <c r="N18" i="49"/>
  <c r="N17" i="49"/>
  <c r="N16" i="49"/>
  <c r="N15" i="49"/>
  <c r="N14" i="49"/>
  <c r="N13" i="49"/>
  <c r="N12" i="49"/>
  <c r="N11" i="49"/>
  <c r="N10" i="49"/>
  <c r="N9" i="49"/>
  <c r="N8" i="49"/>
  <c r="N7" i="49"/>
  <c r="N6" i="49"/>
  <c r="N31" i="49" s="1"/>
  <c r="N32" i="49" s="1"/>
  <c r="N6" i="48"/>
  <c r="C37" i="48"/>
  <c r="C39" i="48" s="1"/>
  <c r="M32" i="48"/>
  <c r="L32" i="48"/>
  <c r="K32" i="48"/>
  <c r="J32" i="48"/>
  <c r="I32" i="48"/>
  <c r="G32" i="48"/>
  <c r="N30" i="48"/>
  <c r="N29" i="48"/>
  <c r="N28" i="48"/>
  <c r="N24" i="48"/>
  <c r="N23" i="48"/>
  <c r="N22" i="48"/>
  <c r="N21" i="48"/>
  <c r="N20" i="48"/>
  <c r="N19" i="48"/>
  <c r="N18" i="48"/>
  <c r="N17" i="48"/>
  <c r="N16" i="48"/>
  <c r="N15" i="48"/>
  <c r="N14" i="48"/>
  <c r="N13" i="48"/>
  <c r="N12" i="48"/>
  <c r="N11" i="48"/>
  <c r="N10" i="48"/>
  <c r="N9" i="48"/>
  <c r="N8" i="48"/>
  <c r="N7" i="48"/>
  <c r="N31" i="48"/>
  <c r="N32" i="48" s="1"/>
  <c r="C37" i="47"/>
  <c r="C39" i="47" s="1"/>
  <c r="M32" i="47"/>
  <c r="L32" i="47"/>
  <c r="K32" i="47"/>
  <c r="J32" i="47"/>
  <c r="I32" i="47"/>
  <c r="G32" i="47"/>
  <c r="N30" i="47"/>
  <c r="N29" i="47"/>
  <c r="N28" i="47"/>
  <c r="N24" i="47"/>
  <c r="N23" i="47"/>
  <c r="N22" i="47"/>
  <c r="N21" i="47"/>
  <c r="N20" i="47"/>
  <c r="N19" i="47"/>
  <c r="N18" i="47"/>
  <c r="N17" i="47"/>
  <c r="N16" i="47"/>
  <c r="N15" i="47"/>
  <c r="N14" i="47"/>
  <c r="N13" i="47"/>
  <c r="N12" i="47"/>
  <c r="N11" i="47"/>
  <c r="N10" i="47"/>
  <c r="N9" i="47"/>
  <c r="N8" i="47"/>
  <c r="N7" i="47"/>
  <c r="N6" i="47"/>
  <c r="N31" i="47" s="1"/>
  <c r="N32" i="47" s="1"/>
  <c r="N30" i="46"/>
  <c r="N29" i="46"/>
  <c r="N28" i="46"/>
  <c r="N24" i="46"/>
  <c r="N23" i="46"/>
  <c r="N22" i="46"/>
  <c r="N21" i="46"/>
  <c r="N20" i="46"/>
  <c r="N19" i="46"/>
  <c r="N18" i="46"/>
  <c r="N17" i="46"/>
  <c r="N16" i="46"/>
  <c r="N15" i="46"/>
  <c r="N14" i="46"/>
  <c r="N13" i="46"/>
  <c r="N12" i="46"/>
  <c r="N11" i="46"/>
  <c r="N10" i="46"/>
  <c r="N9" i="46"/>
  <c r="N8" i="46"/>
  <c r="N7" i="46"/>
  <c r="N6" i="46"/>
  <c r="N31" i="46" s="1"/>
  <c r="N32" i="46" s="1"/>
  <c r="C37" i="46"/>
  <c r="C39" i="46" s="1"/>
  <c r="M32" i="46"/>
  <c r="L32" i="46"/>
  <c r="K32" i="46"/>
  <c r="J32" i="46"/>
  <c r="I32" i="46"/>
  <c r="G32" i="46"/>
  <c r="C37" i="45"/>
  <c r="C39" i="45" s="1"/>
  <c r="M32" i="45"/>
  <c r="L32" i="45"/>
  <c r="K32" i="45"/>
  <c r="J32" i="45"/>
  <c r="I32" i="45"/>
  <c r="G32" i="45"/>
  <c r="N30" i="45"/>
  <c r="N29" i="45"/>
  <c r="N28" i="45"/>
  <c r="N24" i="45"/>
  <c r="N23" i="45"/>
  <c r="N22" i="45"/>
  <c r="N21" i="45"/>
  <c r="N20" i="45"/>
  <c r="N19" i="45"/>
  <c r="N18" i="45"/>
  <c r="N17" i="45"/>
  <c r="N16" i="45"/>
  <c r="N15" i="45"/>
  <c r="N14" i="45"/>
  <c r="N13" i="45"/>
  <c r="N12" i="45"/>
  <c r="N11" i="45"/>
  <c r="N10" i="45"/>
  <c r="N9" i="45"/>
  <c r="N8" i="45"/>
  <c r="N7" i="45"/>
  <c r="N31" i="45"/>
  <c r="N32" i="45" s="1"/>
  <c r="N6" i="44"/>
  <c r="C37" i="44"/>
  <c r="C39" i="44" s="1"/>
  <c r="M32" i="44"/>
  <c r="L32" i="44"/>
  <c r="K32" i="44"/>
  <c r="J32" i="44"/>
  <c r="I32" i="44"/>
  <c r="G32" i="44"/>
  <c r="N30" i="44"/>
  <c r="N29" i="44"/>
  <c r="N28" i="44"/>
  <c r="N24" i="44"/>
  <c r="N23" i="44"/>
  <c r="N22" i="44"/>
  <c r="N21" i="44"/>
  <c r="N20" i="44"/>
  <c r="N19" i="44"/>
  <c r="N18" i="44"/>
  <c r="N17" i="44"/>
  <c r="N16" i="44"/>
  <c r="N15" i="44"/>
  <c r="N14" i="44"/>
  <c r="N13" i="44"/>
  <c r="N12" i="44"/>
  <c r="N11" i="44"/>
  <c r="N10" i="44"/>
  <c r="N9" i="44"/>
  <c r="N8" i="44"/>
  <c r="N7" i="44"/>
  <c r="N31" i="44"/>
  <c r="N32" i="44" s="1"/>
  <c r="C37" i="43"/>
  <c r="C39" i="43" s="1"/>
  <c r="M32" i="43"/>
  <c r="L32" i="43"/>
  <c r="K32" i="43"/>
  <c r="J32" i="43"/>
  <c r="I32" i="43"/>
  <c r="G32" i="43"/>
  <c r="N30" i="43"/>
  <c r="N29" i="43"/>
  <c r="N28" i="43"/>
  <c r="N24" i="43"/>
  <c r="N23" i="43"/>
  <c r="N22" i="43"/>
  <c r="N21" i="43"/>
  <c r="N20" i="43"/>
  <c r="N19" i="43"/>
  <c r="N18" i="43"/>
  <c r="N17" i="43"/>
  <c r="N16" i="43"/>
  <c r="N15" i="43"/>
  <c r="N14" i="43"/>
  <c r="N13" i="43"/>
  <c r="N12" i="43"/>
  <c r="N11" i="43"/>
  <c r="N10" i="43"/>
  <c r="N9" i="43"/>
  <c r="N8" i="43"/>
  <c r="N7" i="43"/>
  <c r="N6" i="43"/>
  <c r="N31" i="43" s="1"/>
  <c r="N32" i="43" s="1"/>
  <c r="C37" i="42"/>
  <c r="C39" i="42" s="1"/>
  <c r="M32" i="42"/>
  <c r="L32" i="42"/>
  <c r="K32" i="42"/>
  <c r="J32" i="42"/>
  <c r="I32" i="42"/>
  <c r="G32" i="42"/>
  <c r="N30" i="42"/>
  <c r="N29" i="42"/>
  <c r="N28" i="42"/>
  <c r="N24" i="42"/>
  <c r="N23" i="42"/>
  <c r="N22" i="42"/>
  <c r="N21" i="42"/>
  <c r="N20" i="42"/>
  <c r="N19" i="42"/>
  <c r="N18" i="42"/>
  <c r="N17" i="42"/>
  <c r="N16" i="42"/>
  <c r="N15" i="42"/>
  <c r="N14" i="42"/>
  <c r="N13" i="42"/>
  <c r="N12" i="42"/>
  <c r="N11" i="42"/>
  <c r="N10" i="42"/>
  <c r="N9" i="42"/>
  <c r="N8" i="42"/>
  <c r="N7" i="42"/>
  <c r="N6" i="42"/>
  <c r="N31" i="42" s="1"/>
  <c r="N32" i="42" s="1"/>
  <c r="C37" i="41"/>
  <c r="C39" i="41" s="1"/>
  <c r="M32" i="41"/>
  <c r="L32" i="41"/>
  <c r="K32" i="41"/>
  <c r="J32" i="41"/>
  <c r="I32" i="41"/>
  <c r="G32" i="41"/>
  <c r="N30" i="41"/>
  <c r="N29" i="41"/>
  <c r="N28" i="41"/>
  <c r="N24" i="41"/>
  <c r="N23" i="41"/>
  <c r="N22" i="41"/>
  <c r="N21" i="41"/>
  <c r="N20" i="41"/>
  <c r="N19" i="41"/>
  <c r="N18" i="41"/>
  <c r="N17" i="41"/>
  <c r="N16" i="41"/>
  <c r="N15" i="41"/>
  <c r="N14" i="41"/>
  <c r="N13" i="41"/>
  <c r="N12" i="41"/>
  <c r="N11" i="41"/>
  <c r="N10" i="41"/>
  <c r="N9" i="41"/>
  <c r="N8" i="41"/>
  <c r="N7" i="41"/>
  <c r="N6" i="41"/>
  <c r="N31" i="41" s="1"/>
  <c r="N32" i="41" s="1"/>
  <c r="N30" i="40"/>
  <c r="N29" i="40"/>
  <c r="N28" i="40"/>
  <c r="N24" i="40"/>
  <c r="N23" i="40"/>
  <c r="N22" i="40"/>
  <c r="N21" i="40"/>
  <c r="N20" i="40"/>
  <c r="N19" i="40"/>
  <c r="N18" i="40"/>
  <c r="N17" i="40"/>
  <c r="N16" i="40"/>
  <c r="N15" i="40"/>
  <c r="N14" i="40"/>
  <c r="N13" i="40"/>
  <c r="N12" i="40"/>
  <c r="N11" i="40"/>
  <c r="N10" i="40"/>
  <c r="N9" i="40"/>
  <c r="N8" i="40"/>
  <c r="N7" i="40"/>
  <c r="N6" i="40"/>
  <c r="N31" i="40" s="1"/>
  <c r="N32" i="40" s="1"/>
  <c r="C37" i="40"/>
  <c r="C39" i="40" s="1"/>
  <c r="M32" i="40"/>
  <c r="L32" i="40"/>
  <c r="K32" i="40"/>
  <c r="J32" i="40"/>
  <c r="I32" i="40"/>
  <c r="G32" i="40"/>
  <c r="C37" i="39"/>
  <c r="C39" i="39" s="1"/>
  <c r="M32" i="39"/>
  <c r="L32" i="39"/>
  <c r="K32" i="39"/>
  <c r="J32" i="39"/>
  <c r="I32" i="39"/>
  <c r="G32" i="39"/>
  <c r="N30" i="39"/>
  <c r="N29" i="39"/>
  <c r="N28" i="39"/>
  <c r="N24" i="39"/>
  <c r="N23" i="39"/>
  <c r="N22" i="39"/>
  <c r="N21" i="39"/>
  <c r="N20" i="39"/>
  <c r="N19" i="39"/>
  <c r="N18" i="39"/>
  <c r="N17" i="39"/>
  <c r="N16" i="39"/>
  <c r="N15" i="39"/>
  <c r="N14" i="39"/>
  <c r="N13" i="39"/>
  <c r="N12" i="39"/>
  <c r="N11" i="39"/>
  <c r="N10" i="39"/>
  <c r="N9" i="39"/>
  <c r="N8" i="39"/>
  <c r="N7" i="39"/>
  <c r="N31" i="39"/>
  <c r="N32" i="39" s="1"/>
  <c r="C37" i="38"/>
  <c r="C39" i="38" s="1"/>
  <c r="M32" i="38"/>
  <c r="L32" i="38"/>
  <c r="K32" i="38"/>
  <c r="J32" i="38"/>
  <c r="I32" i="38"/>
  <c r="G32" i="38"/>
  <c r="N30" i="38"/>
  <c r="N29" i="38"/>
  <c r="N28" i="38"/>
  <c r="N24" i="38"/>
  <c r="N23" i="38"/>
  <c r="N22" i="38"/>
  <c r="N21" i="38"/>
  <c r="N20" i="38"/>
  <c r="N19" i="38"/>
  <c r="N18" i="38"/>
  <c r="N17" i="38"/>
  <c r="N16" i="38"/>
  <c r="N15" i="38"/>
  <c r="N14" i="38"/>
  <c r="N13" i="38"/>
  <c r="N12" i="38"/>
  <c r="N11" i="38"/>
  <c r="N10" i="38"/>
  <c r="N9" i="38"/>
  <c r="N8" i="38"/>
  <c r="N7" i="38"/>
  <c r="N6" i="38"/>
  <c r="N31" i="38" s="1"/>
  <c r="N32" i="38" s="1"/>
  <c r="C37" i="37"/>
  <c r="C39" i="37" s="1"/>
  <c r="M32" i="37"/>
  <c r="L32" i="37"/>
  <c r="K32" i="37"/>
  <c r="J32" i="37"/>
  <c r="I32" i="37"/>
  <c r="G32" i="37"/>
  <c r="N30" i="37"/>
  <c r="N29" i="37"/>
  <c r="N28" i="37"/>
  <c r="N24" i="37"/>
  <c r="N23" i="37"/>
  <c r="N22" i="37"/>
  <c r="N21" i="37"/>
  <c r="N20" i="37"/>
  <c r="N19" i="37"/>
  <c r="N18" i="37"/>
  <c r="N17" i="37"/>
  <c r="N16" i="37"/>
  <c r="N15" i="37"/>
  <c r="N14" i="37"/>
  <c r="N13" i="37"/>
  <c r="N12" i="37"/>
  <c r="N11" i="37"/>
  <c r="N10" i="37"/>
  <c r="N9" i="37"/>
  <c r="N8" i="37"/>
  <c r="N7" i="37"/>
  <c r="N6" i="37"/>
  <c r="N31" i="37" s="1"/>
  <c r="N32" i="37" s="1"/>
  <c r="C37" i="36"/>
  <c r="C39" i="36" s="1"/>
  <c r="M32" i="36"/>
  <c r="L32" i="36"/>
  <c r="K32" i="36"/>
  <c r="J32" i="36"/>
  <c r="I32" i="36"/>
  <c r="G32" i="36"/>
  <c r="N30" i="36"/>
  <c r="N29" i="36"/>
  <c r="N28" i="36"/>
  <c r="N24" i="36"/>
  <c r="N23" i="36"/>
  <c r="N22" i="36"/>
  <c r="N21" i="36"/>
  <c r="N20" i="36"/>
  <c r="N19" i="36"/>
  <c r="N18" i="36"/>
  <c r="N17" i="36"/>
  <c r="N16" i="36"/>
  <c r="N15" i="36"/>
  <c r="N14" i="36"/>
  <c r="N13" i="36"/>
  <c r="N12" i="36"/>
  <c r="N11" i="36"/>
  <c r="N10" i="36"/>
  <c r="N9" i="36"/>
  <c r="N8" i="36"/>
  <c r="N7" i="36"/>
  <c r="N6" i="36"/>
  <c r="N31" i="36" s="1"/>
  <c r="N32" i="36" s="1"/>
  <c r="C37" i="35"/>
  <c r="C39" i="35" s="1"/>
  <c r="M32" i="35"/>
  <c r="L32" i="35"/>
  <c r="K32" i="35"/>
  <c r="J32" i="35"/>
  <c r="I32" i="35"/>
  <c r="G32" i="35"/>
  <c r="N30" i="35"/>
  <c r="N29" i="35"/>
  <c r="N28" i="35"/>
  <c r="N24" i="35"/>
  <c r="N23" i="35"/>
  <c r="N22" i="35"/>
  <c r="N21" i="35"/>
  <c r="N20" i="35"/>
  <c r="N19" i="35"/>
  <c r="N18" i="35"/>
  <c r="N17" i="35"/>
  <c r="N16" i="35"/>
  <c r="N15" i="35"/>
  <c r="N14" i="35"/>
  <c r="N13" i="35"/>
  <c r="N12" i="35"/>
  <c r="N11" i="35"/>
  <c r="N10" i="35"/>
  <c r="N9" i="35"/>
  <c r="N8" i="35"/>
  <c r="N7" i="35"/>
  <c r="N6" i="35"/>
  <c r="N31" i="35" s="1"/>
  <c r="N32" i="35" s="1"/>
  <c r="C37" i="34"/>
  <c r="C39" i="34" s="1"/>
  <c r="M32" i="34"/>
  <c r="L32" i="34"/>
  <c r="K32" i="34"/>
  <c r="J32" i="34"/>
  <c r="I32" i="34"/>
  <c r="G32" i="34"/>
  <c r="N30" i="34"/>
  <c r="N29" i="34"/>
  <c r="N28" i="34"/>
  <c r="N24" i="34"/>
  <c r="N23" i="34"/>
  <c r="N22" i="34"/>
  <c r="N21" i="34"/>
  <c r="N20" i="34"/>
  <c r="N19" i="34"/>
  <c r="N18" i="34"/>
  <c r="N17" i="34"/>
  <c r="N16" i="34"/>
  <c r="N15" i="34"/>
  <c r="N14" i="34"/>
  <c r="N13" i="34"/>
  <c r="N12" i="34"/>
  <c r="N11" i="34"/>
  <c r="N10" i="34"/>
  <c r="N9" i="34"/>
  <c r="N8" i="34"/>
  <c r="N7" i="34"/>
  <c r="N6" i="34"/>
  <c r="N31" i="34" s="1"/>
  <c r="N32" i="34" s="1"/>
  <c r="C37" i="33"/>
  <c r="C39" i="33" s="1"/>
  <c r="M32" i="33"/>
  <c r="L32" i="33"/>
  <c r="K32" i="33"/>
  <c r="J32" i="33"/>
  <c r="I32" i="33"/>
  <c r="G32" i="33"/>
  <c r="N30" i="33"/>
  <c r="N29" i="33"/>
  <c r="N28" i="33"/>
  <c r="N24" i="33"/>
  <c r="N23" i="33"/>
  <c r="N22" i="33"/>
  <c r="N21" i="33"/>
  <c r="N20" i="33"/>
  <c r="N19" i="33"/>
  <c r="N18" i="33"/>
  <c r="N17" i="33"/>
  <c r="N16" i="33"/>
  <c r="N15" i="33"/>
  <c r="N14" i="33"/>
  <c r="N13" i="33"/>
  <c r="N12" i="33"/>
  <c r="N11" i="33"/>
  <c r="N10" i="33"/>
  <c r="N9" i="33"/>
  <c r="N8" i="33"/>
  <c r="N7" i="33"/>
  <c r="N6" i="33"/>
  <c r="N31" i="33" s="1"/>
  <c r="N32" i="33" s="1"/>
  <c r="C37" i="32"/>
  <c r="C39" i="32" s="1"/>
  <c r="M32" i="32"/>
  <c r="L32" i="32"/>
  <c r="K32" i="32"/>
  <c r="J32" i="32"/>
  <c r="I32" i="32"/>
  <c r="G32" i="32"/>
  <c r="N30" i="32"/>
  <c r="N29" i="32"/>
  <c r="N28" i="32"/>
  <c r="N24" i="32"/>
  <c r="N23" i="32"/>
  <c r="N22" i="32"/>
  <c r="N21" i="32"/>
  <c r="N20" i="32"/>
  <c r="N19" i="32"/>
  <c r="N18" i="32"/>
  <c r="N17" i="32"/>
  <c r="N16" i="32"/>
  <c r="N15" i="32"/>
  <c r="N14" i="32"/>
  <c r="N13" i="32"/>
  <c r="N12" i="32"/>
  <c r="N11" i="32"/>
  <c r="N10" i="32"/>
  <c r="N9" i="32"/>
  <c r="N8" i="32"/>
  <c r="N7" i="32"/>
  <c r="N6" i="32"/>
  <c r="N31" i="32" s="1"/>
  <c r="N32" i="32" s="1"/>
  <c r="C37" i="31"/>
  <c r="C39" i="31" s="1"/>
  <c r="M32" i="31"/>
  <c r="L32" i="31"/>
  <c r="K32" i="31"/>
  <c r="J32" i="31"/>
  <c r="I32" i="31"/>
  <c r="G32" i="31"/>
  <c r="N30" i="31"/>
  <c r="N29" i="31"/>
  <c r="N28" i="31"/>
  <c r="N24" i="31"/>
  <c r="N23" i="31"/>
  <c r="N22" i="31"/>
  <c r="N21" i="31"/>
  <c r="N20" i="31"/>
  <c r="N19" i="31"/>
  <c r="N18" i="31"/>
  <c r="N17" i="31"/>
  <c r="N16" i="31"/>
  <c r="N15" i="31"/>
  <c r="N14" i="31"/>
  <c r="N13" i="31"/>
  <c r="N12" i="31"/>
  <c r="N11" i="31"/>
  <c r="N10" i="31"/>
  <c r="N9" i="31"/>
  <c r="N8" i="31"/>
  <c r="N7" i="31"/>
  <c r="N6" i="31"/>
  <c r="N31" i="31" s="1"/>
  <c r="N32" i="31" s="1"/>
  <c r="C37" i="30"/>
  <c r="C39" i="30" s="1"/>
  <c r="M32" i="30"/>
  <c r="L32" i="30"/>
  <c r="K32" i="30"/>
  <c r="J32" i="30"/>
  <c r="I32" i="30"/>
  <c r="G32" i="30"/>
  <c r="N30" i="30"/>
  <c r="N29" i="30"/>
  <c r="N28" i="30"/>
  <c r="N24" i="30"/>
  <c r="N23" i="30"/>
  <c r="N22" i="30"/>
  <c r="N21" i="30"/>
  <c r="N20" i="30"/>
  <c r="N19" i="30"/>
  <c r="N18" i="30"/>
  <c r="N17" i="30"/>
  <c r="N16" i="30"/>
  <c r="N15" i="30"/>
  <c r="N14" i="30"/>
  <c r="N13" i="30"/>
  <c r="N12" i="30"/>
  <c r="N11" i="30"/>
  <c r="N10" i="30"/>
  <c r="N9" i="30"/>
  <c r="N8" i="30"/>
  <c r="N7" i="30"/>
  <c r="N6" i="30"/>
  <c r="N31" i="30" s="1"/>
  <c r="N32" i="30" s="1"/>
  <c r="C37" i="29"/>
  <c r="C39" i="29" s="1"/>
  <c r="M32" i="29"/>
  <c r="L32" i="29"/>
  <c r="K32" i="29"/>
  <c r="J32" i="29"/>
  <c r="I32" i="29"/>
  <c r="G32" i="29"/>
  <c r="N30" i="29"/>
  <c r="N29" i="29"/>
  <c r="N28" i="29"/>
  <c r="N24" i="29"/>
  <c r="N23" i="29"/>
  <c r="N22" i="29"/>
  <c r="N21" i="29"/>
  <c r="N20" i="29"/>
  <c r="N19" i="29"/>
  <c r="N18" i="29"/>
  <c r="N17" i="29"/>
  <c r="N16" i="29"/>
  <c r="N15" i="29"/>
  <c r="N14" i="29"/>
  <c r="N13" i="29"/>
  <c r="N12" i="29"/>
  <c r="N11" i="29"/>
  <c r="N10" i="29"/>
  <c r="N9" i="29"/>
  <c r="N8" i="29"/>
  <c r="N7" i="29"/>
  <c r="N6" i="29"/>
  <c r="N31" i="29" s="1"/>
  <c r="N32" i="29" s="1"/>
  <c r="C37" i="28"/>
  <c r="C39" i="28" s="1"/>
  <c r="M32" i="28"/>
  <c r="L32" i="28"/>
  <c r="K32" i="28"/>
  <c r="J32" i="28"/>
  <c r="I32" i="28"/>
  <c r="G32" i="28"/>
  <c r="N30" i="28"/>
  <c r="N29" i="28"/>
  <c r="N28" i="28"/>
  <c r="N24" i="28"/>
  <c r="N23" i="28"/>
  <c r="N22" i="28"/>
  <c r="N21" i="28"/>
  <c r="N20" i="28"/>
  <c r="N19" i="28"/>
  <c r="N18" i="28"/>
  <c r="N17" i="28"/>
  <c r="N16" i="28"/>
  <c r="N15" i="28"/>
  <c r="N14" i="28"/>
  <c r="N13" i="28"/>
  <c r="N12" i="28"/>
  <c r="N11" i="28"/>
  <c r="N10" i="28"/>
  <c r="N9" i="28"/>
  <c r="N8" i="28"/>
  <c r="N7" i="28"/>
  <c r="N6" i="28"/>
  <c r="N31" i="28" s="1"/>
  <c r="N32" i="28" s="1"/>
  <c r="C37" i="27"/>
  <c r="C39" i="27" s="1"/>
  <c r="M32" i="27"/>
  <c r="L32" i="27"/>
  <c r="K32" i="27"/>
  <c r="J32" i="27"/>
  <c r="I32" i="27"/>
  <c r="G32" i="27"/>
  <c r="N30" i="27"/>
  <c r="N29" i="27"/>
  <c r="N28" i="27"/>
  <c r="N24" i="27"/>
  <c r="N23" i="27"/>
  <c r="N22" i="27"/>
  <c r="N21" i="27"/>
  <c r="N20" i="27"/>
  <c r="N19" i="27"/>
  <c r="N18" i="27"/>
  <c r="N17" i="27"/>
  <c r="N16" i="27"/>
  <c r="N15" i="27"/>
  <c r="N14" i="27"/>
  <c r="N13" i="27"/>
  <c r="N12" i="27"/>
  <c r="N11" i="27"/>
  <c r="N10" i="27"/>
  <c r="N9" i="27"/>
  <c r="N8" i="27"/>
  <c r="N7" i="27"/>
  <c r="N6" i="27"/>
  <c r="N31" i="27" s="1"/>
  <c r="N32" i="27" s="1"/>
  <c r="C37" i="26"/>
  <c r="C39" i="26" s="1"/>
  <c r="M32" i="26"/>
  <c r="L32" i="26"/>
  <c r="K32" i="26"/>
  <c r="J32" i="26"/>
  <c r="I32" i="26"/>
  <c r="G32" i="26"/>
  <c r="N30" i="26"/>
  <c r="N29" i="26"/>
  <c r="N28" i="26"/>
  <c r="N24" i="26"/>
  <c r="N23" i="26"/>
  <c r="N22" i="26"/>
  <c r="N21" i="26"/>
  <c r="N20" i="26"/>
  <c r="N19" i="26"/>
  <c r="N18" i="26"/>
  <c r="N17" i="26"/>
  <c r="N16" i="26"/>
  <c r="N15" i="26"/>
  <c r="N14" i="26"/>
  <c r="N13" i="26"/>
  <c r="N12" i="26"/>
  <c r="N11" i="26"/>
  <c r="N10" i="26"/>
  <c r="N9" i="26"/>
  <c r="N8" i="26"/>
  <c r="N7" i="26"/>
  <c r="N6" i="26"/>
  <c r="N31" i="26" s="1"/>
  <c r="N32" i="26" s="1"/>
  <c r="N22" i="25"/>
  <c r="N15" i="25"/>
  <c r="C37" i="25"/>
  <c r="C39" i="25" s="1"/>
  <c r="M32" i="25"/>
  <c r="L32" i="25"/>
  <c r="K32" i="25"/>
  <c r="J32" i="25"/>
  <c r="I32" i="25"/>
  <c r="G32" i="25"/>
  <c r="N30" i="25"/>
  <c r="N29" i="25"/>
  <c r="N28" i="25"/>
  <c r="N24" i="25"/>
  <c r="N23" i="25"/>
  <c r="N21" i="25"/>
  <c r="N20" i="25"/>
  <c r="N19" i="25"/>
  <c r="N18" i="25"/>
  <c r="N17" i="25"/>
  <c r="N16" i="25"/>
  <c r="N14" i="25"/>
  <c r="N13" i="25"/>
  <c r="N12" i="25"/>
  <c r="N11" i="25"/>
  <c r="N10" i="25"/>
  <c r="N9" i="25"/>
  <c r="N8" i="25"/>
  <c r="N7" i="25"/>
  <c r="N6" i="25"/>
  <c r="N31" i="25" s="1"/>
  <c r="N32" i="25" s="1"/>
  <c r="C37" i="24"/>
  <c r="C39" i="24" s="1"/>
  <c r="M32" i="24"/>
  <c r="L32" i="24"/>
  <c r="K32" i="24"/>
  <c r="J32" i="24"/>
  <c r="I32" i="24"/>
  <c r="G32" i="24"/>
  <c r="N30" i="24"/>
  <c r="N29" i="24"/>
  <c r="N28" i="24"/>
  <c r="N24" i="24"/>
  <c r="N23" i="24"/>
  <c r="N21" i="24"/>
  <c r="N20" i="24"/>
  <c r="N19" i="24"/>
  <c r="N18" i="24"/>
  <c r="N17" i="24"/>
  <c r="N16" i="24"/>
  <c r="N14" i="24"/>
  <c r="N13" i="24"/>
  <c r="N12" i="24"/>
  <c r="N11" i="24"/>
  <c r="N10" i="24"/>
  <c r="N9" i="24"/>
  <c r="N8" i="24"/>
  <c r="N7" i="24"/>
  <c r="N6" i="24"/>
  <c r="N31" i="24" s="1"/>
  <c r="N32" i="24" s="1"/>
  <c r="C37" i="23"/>
  <c r="C39" i="23" s="1"/>
  <c r="M32" i="23"/>
  <c r="L32" i="23"/>
  <c r="K32" i="23"/>
  <c r="J32" i="23"/>
  <c r="I32" i="23"/>
  <c r="G32" i="23"/>
  <c r="N30" i="23"/>
  <c r="N29" i="23"/>
  <c r="N28" i="23"/>
  <c r="N24" i="23"/>
  <c r="N23" i="23"/>
  <c r="N21" i="23"/>
  <c r="N20" i="23"/>
  <c r="N19" i="23"/>
  <c r="N18" i="23"/>
  <c r="N17" i="23"/>
  <c r="N16" i="23"/>
  <c r="N14" i="23"/>
  <c r="N13" i="23"/>
  <c r="N12" i="23"/>
  <c r="N11" i="23"/>
  <c r="N10" i="23"/>
  <c r="N9" i="23"/>
  <c r="N8" i="23"/>
  <c r="N7" i="23"/>
  <c r="N6" i="23"/>
  <c r="N31" i="23" s="1"/>
  <c r="N32" i="23" s="1"/>
  <c r="C37" i="22"/>
  <c r="C39" i="22" s="1"/>
  <c r="M32" i="22"/>
  <c r="L32" i="22"/>
  <c r="K32" i="22"/>
  <c r="J32" i="22"/>
  <c r="I32" i="22"/>
  <c r="G32" i="22"/>
  <c r="N30" i="22"/>
  <c r="N29" i="22"/>
  <c r="N28" i="22"/>
  <c r="N24" i="22"/>
  <c r="N23" i="22"/>
  <c r="N21" i="22"/>
  <c r="N20" i="22"/>
  <c r="N19" i="22"/>
  <c r="N18" i="22"/>
  <c r="N17" i="22"/>
  <c r="N16" i="22"/>
  <c r="N14" i="22"/>
  <c r="N13" i="22"/>
  <c r="N12" i="22"/>
  <c r="N11" i="22"/>
  <c r="N10" i="22"/>
  <c r="N9" i="22"/>
  <c r="N8" i="22"/>
  <c r="N7" i="22"/>
  <c r="N6" i="22"/>
  <c r="N31" i="22" s="1"/>
  <c r="N32" i="22" s="1"/>
  <c r="K32" i="21"/>
  <c r="C37" i="21"/>
  <c r="C39" i="21" s="1"/>
  <c r="M32" i="21"/>
  <c r="L32" i="21"/>
  <c r="J32" i="21"/>
  <c r="I32" i="21"/>
  <c r="G32" i="21"/>
  <c r="N30" i="21"/>
  <c r="N29" i="21"/>
  <c r="N28" i="21"/>
  <c r="N24" i="21"/>
  <c r="N23" i="21"/>
  <c r="N21" i="21"/>
  <c r="N20" i="21"/>
  <c r="N19" i="21"/>
  <c r="N18" i="21"/>
  <c r="N17" i="21"/>
  <c r="N16" i="21"/>
  <c r="N14" i="21"/>
  <c r="N13" i="21"/>
  <c r="N12" i="21"/>
  <c r="N11" i="21"/>
  <c r="N10" i="21"/>
  <c r="N9" i="21"/>
  <c r="N8" i="21"/>
  <c r="N7" i="21"/>
  <c r="N6" i="21"/>
  <c r="N31" i="21" s="1"/>
  <c r="N32" i="21" s="1"/>
  <c r="C37" i="20"/>
  <c r="C39" i="20" s="1"/>
  <c r="M32" i="20"/>
  <c r="L32" i="20"/>
  <c r="K32" i="20"/>
  <c r="J32" i="20"/>
  <c r="I32" i="20"/>
  <c r="G32" i="20"/>
  <c r="N30" i="20"/>
  <c r="N29" i="20"/>
  <c r="N28" i="20"/>
  <c r="N24" i="20"/>
  <c r="N23" i="20"/>
  <c r="N21" i="20"/>
  <c r="N20" i="20"/>
  <c r="N19" i="20"/>
  <c r="N18" i="20"/>
  <c r="N17" i="20"/>
  <c r="N16" i="20"/>
  <c r="N14" i="20"/>
  <c r="N13" i="20"/>
  <c r="N12" i="20"/>
  <c r="N11" i="20"/>
  <c r="N10" i="20"/>
  <c r="N9" i="20"/>
  <c r="N8" i="20"/>
  <c r="N7" i="20"/>
  <c r="N6" i="20"/>
  <c r="N31" i="20" s="1"/>
  <c r="N32" i="20" s="1"/>
  <c r="C37" i="19"/>
  <c r="C39" i="19"/>
  <c r="M32" i="19"/>
  <c r="L32" i="19"/>
  <c r="K32" i="19"/>
  <c r="J32" i="19"/>
  <c r="I32" i="19"/>
  <c r="G32" i="19"/>
  <c r="N30" i="19"/>
  <c r="N29" i="19"/>
  <c r="N28" i="19"/>
  <c r="N24" i="19"/>
  <c r="N23" i="19"/>
  <c r="N21" i="19"/>
  <c r="N20" i="19"/>
  <c r="N19" i="19"/>
  <c r="N18" i="19"/>
  <c r="N17" i="19"/>
  <c r="N16" i="19"/>
  <c r="N14" i="19"/>
  <c r="N13" i="19"/>
  <c r="N12" i="19"/>
  <c r="N11" i="19"/>
  <c r="N10" i="19"/>
  <c r="N9" i="19"/>
  <c r="N8" i="19"/>
  <c r="N7" i="19"/>
  <c r="N6" i="19"/>
  <c r="N31" i="19" s="1"/>
  <c r="N32" i="19" s="1"/>
  <c r="C39" i="18"/>
  <c r="M32" i="18"/>
  <c r="L32" i="18"/>
  <c r="K32" i="18"/>
  <c r="J32" i="18"/>
  <c r="I32" i="18"/>
  <c r="G32" i="18"/>
  <c r="N30" i="18"/>
  <c r="N29" i="18"/>
  <c r="N28" i="18"/>
  <c r="N24" i="18"/>
  <c r="N23" i="18"/>
  <c r="N21" i="18"/>
  <c r="N20" i="18"/>
  <c r="N19" i="18"/>
  <c r="N18" i="18"/>
  <c r="N17" i="18"/>
  <c r="N16" i="18"/>
  <c r="N15" i="18"/>
  <c r="N14" i="18"/>
  <c r="N13" i="18"/>
  <c r="N12" i="18"/>
  <c r="N11" i="18"/>
  <c r="N10" i="18"/>
  <c r="N9" i="18"/>
  <c r="N8" i="18"/>
  <c r="N7" i="18"/>
  <c r="N6" i="18"/>
  <c r="N31" i="18" s="1"/>
  <c r="N32" i="18" s="1"/>
  <c r="C39" i="17"/>
  <c r="M32" i="17"/>
  <c r="L32" i="17"/>
  <c r="K32" i="17"/>
  <c r="J32" i="17"/>
  <c r="I32" i="17"/>
  <c r="G32" i="17"/>
  <c r="N30" i="17"/>
  <c r="N29" i="17"/>
  <c r="N28" i="17"/>
  <c r="N24" i="17"/>
  <c r="N23" i="17"/>
  <c r="N21" i="17"/>
  <c r="N20" i="17"/>
  <c r="N19" i="17"/>
  <c r="N18" i="17"/>
  <c r="N17" i="17"/>
  <c r="N16" i="17"/>
  <c r="N15" i="17"/>
  <c r="N14" i="17"/>
  <c r="N13" i="17"/>
  <c r="N12" i="17"/>
  <c r="N11" i="17"/>
  <c r="N10" i="17"/>
  <c r="N9" i="17"/>
  <c r="N8" i="17"/>
  <c r="N7" i="17"/>
  <c r="N6" i="17"/>
  <c r="N31" i="17" s="1"/>
  <c r="N32" i="17" s="1"/>
  <c r="C39" i="16"/>
  <c r="M32" i="16"/>
  <c r="L32" i="16"/>
  <c r="K32" i="16"/>
  <c r="J32" i="16"/>
  <c r="I32" i="16"/>
  <c r="G32" i="16"/>
  <c r="N30" i="16"/>
  <c r="N29" i="16"/>
  <c r="N28" i="16"/>
  <c r="N24" i="16"/>
  <c r="N23" i="16"/>
  <c r="N21" i="16"/>
  <c r="N20" i="16"/>
  <c r="N19" i="16"/>
  <c r="N18" i="16"/>
  <c r="N17" i="16"/>
  <c r="N16" i="16"/>
  <c r="N15" i="16"/>
  <c r="N14" i="16"/>
  <c r="N13" i="16"/>
  <c r="N12" i="16"/>
  <c r="N11" i="16"/>
  <c r="N10" i="16"/>
  <c r="N9" i="16"/>
  <c r="N8" i="16"/>
  <c r="N7" i="16"/>
  <c r="N6" i="16"/>
  <c r="N31" i="16" s="1"/>
  <c r="N32" i="16" s="1"/>
  <c r="N6" i="15"/>
  <c r="N7" i="15"/>
  <c r="C37" i="15"/>
  <c r="C39" i="15" s="1"/>
  <c r="M32" i="15"/>
  <c r="L32" i="15"/>
  <c r="K32" i="15"/>
  <c r="J32" i="15"/>
  <c r="I32" i="15"/>
  <c r="G32" i="15"/>
  <c r="N30" i="15"/>
  <c r="N29" i="15"/>
  <c r="N28" i="15"/>
  <c r="N24" i="15"/>
  <c r="N23" i="15"/>
  <c r="N21" i="15"/>
  <c r="N20" i="15"/>
  <c r="N19" i="15"/>
  <c r="N18" i="15"/>
  <c r="N17" i="15"/>
  <c r="N16" i="15"/>
  <c r="N15" i="15"/>
  <c r="N14" i="15"/>
  <c r="N13" i="15"/>
  <c r="N12" i="15"/>
  <c r="N11" i="15"/>
  <c r="N10" i="15"/>
  <c r="N9" i="15"/>
  <c r="N8" i="15"/>
  <c r="N31" i="15"/>
  <c r="N32" i="15" s="1"/>
  <c r="C37" i="14"/>
  <c r="C39" i="14" s="1"/>
  <c r="M32" i="14"/>
  <c r="L32" i="14"/>
  <c r="K32" i="14"/>
  <c r="J32" i="14"/>
  <c r="I32" i="14"/>
  <c r="G32" i="14"/>
  <c r="N30" i="14"/>
  <c r="N29" i="14"/>
  <c r="N28" i="14"/>
  <c r="N24" i="14"/>
  <c r="N23" i="14"/>
  <c r="N21" i="14"/>
  <c r="N20" i="14"/>
  <c r="N19" i="14"/>
  <c r="N18" i="14"/>
  <c r="N17" i="14"/>
  <c r="N16" i="14"/>
  <c r="N15" i="14"/>
  <c r="N14" i="14"/>
  <c r="N13" i="14"/>
  <c r="N12" i="14"/>
  <c r="N11" i="14"/>
  <c r="N10" i="14"/>
  <c r="N9" i="14"/>
  <c r="N8" i="14"/>
  <c r="N7" i="14"/>
  <c r="N6" i="14"/>
  <c r="N31" i="14" s="1"/>
  <c r="N32" i="14" s="1"/>
  <c r="C37" i="13"/>
  <c r="C39" i="13" s="1"/>
  <c r="M32" i="13"/>
  <c r="L32" i="13"/>
  <c r="K32" i="13"/>
  <c r="J32" i="13"/>
  <c r="I32" i="13"/>
  <c r="G32" i="13"/>
  <c r="N30" i="13"/>
  <c r="N29" i="13"/>
  <c r="N28" i="13"/>
  <c r="N24" i="13"/>
  <c r="N23" i="13"/>
  <c r="N21" i="13"/>
  <c r="N20" i="13"/>
  <c r="N19" i="13"/>
  <c r="N18" i="13"/>
  <c r="N17" i="13"/>
  <c r="N16" i="13"/>
  <c r="N15" i="13"/>
  <c r="N14" i="13"/>
  <c r="N13" i="13"/>
  <c r="N12" i="13"/>
  <c r="N11" i="13"/>
  <c r="N10" i="13"/>
  <c r="N9" i="13"/>
  <c r="N8" i="13"/>
  <c r="N7" i="13"/>
  <c r="N6" i="13"/>
  <c r="N31" i="13" s="1"/>
  <c r="N32" i="13" s="1"/>
  <c r="C39" i="12"/>
  <c r="M32" i="12"/>
  <c r="L32" i="12"/>
  <c r="K32" i="12"/>
  <c r="J32" i="12"/>
  <c r="I32" i="12"/>
  <c r="G32" i="12"/>
  <c r="N30" i="12"/>
  <c r="N29" i="12"/>
  <c r="N28" i="12"/>
  <c r="N24" i="12"/>
  <c r="N23" i="12"/>
  <c r="N21" i="12"/>
  <c r="N20" i="12"/>
  <c r="N19" i="12"/>
  <c r="N18" i="12"/>
  <c r="N17" i="12"/>
  <c r="N16" i="12"/>
  <c r="N15" i="12"/>
  <c r="N14" i="12"/>
  <c r="N13" i="12"/>
  <c r="N12" i="12"/>
  <c r="N11" i="12"/>
  <c r="N10" i="12"/>
  <c r="N9" i="12"/>
  <c r="N8" i="12"/>
  <c r="N7" i="12"/>
  <c r="N6" i="12"/>
  <c r="N31" i="12" s="1"/>
  <c r="N32" i="12" s="1"/>
  <c r="C37" i="11"/>
  <c r="C39" i="11" s="1"/>
  <c r="M32" i="11"/>
  <c r="L32" i="11"/>
  <c r="K32" i="11"/>
  <c r="J32" i="11"/>
  <c r="I32" i="11"/>
  <c r="G32" i="11"/>
  <c r="N30" i="11"/>
  <c r="N29" i="11"/>
  <c r="N28" i="11"/>
  <c r="N24" i="11"/>
  <c r="N23" i="11"/>
  <c r="N21" i="11"/>
  <c r="N20" i="11"/>
  <c r="N19" i="11"/>
  <c r="N18" i="11"/>
  <c r="N17" i="11"/>
  <c r="N16" i="11"/>
  <c r="N15" i="11"/>
  <c r="N14" i="11"/>
  <c r="N13" i="11"/>
  <c r="N12" i="11"/>
  <c r="N11" i="11"/>
  <c r="N10" i="11"/>
  <c r="N9" i="11"/>
  <c r="N8" i="11"/>
  <c r="N7" i="11"/>
  <c r="N6" i="11"/>
  <c r="N31" i="11" s="1"/>
  <c r="N32" i="11" s="1"/>
  <c r="C37" i="10"/>
  <c r="C39" i="10" s="1"/>
  <c r="M32" i="10"/>
  <c r="L32" i="10"/>
  <c r="K32" i="10"/>
  <c r="J32" i="10"/>
  <c r="I32" i="10"/>
  <c r="G32" i="10"/>
  <c r="N30" i="10"/>
  <c r="N29" i="10"/>
  <c r="N28" i="10"/>
  <c r="N24" i="10"/>
  <c r="N23" i="10"/>
  <c r="N21" i="10"/>
  <c r="N20" i="10"/>
  <c r="N19" i="10"/>
  <c r="N18" i="10"/>
  <c r="N17" i="10"/>
  <c r="N16" i="10"/>
  <c r="N15" i="10"/>
  <c r="N14" i="10"/>
  <c r="N13" i="10"/>
  <c r="N12" i="10"/>
  <c r="N11" i="10"/>
  <c r="N10" i="10"/>
  <c r="N9" i="10"/>
  <c r="N8" i="10"/>
  <c r="N7" i="10"/>
  <c r="N6" i="10"/>
  <c r="N31" i="10" s="1"/>
  <c r="N32" i="10" s="1"/>
  <c r="C37" i="9"/>
  <c r="C39" i="9" s="1"/>
  <c r="M32" i="9"/>
  <c r="L32" i="9"/>
  <c r="K32" i="9"/>
  <c r="J32" i="9"/>
  <c r="I32" i="9"/>
  <c r="G32" i="9"/>
  <c r="N30" i="9"/>
  <c r="N29" i="9"/>
  <c r="N28" i="9"/>
  <c r="N24" i="9"/>
  <c r="N23" i="9"/>
  <c r="N21" i="9"/>
  <c r="N20" i="9"/>
  <c r="N19" i="9"/>
  <c r="N18" i="9"/>
  <c r="N17" i="9"/>
  <c r="N16" i="9"/>
  <c r="N15" i="9"/>
  <c r="N14" i="9"/>
  <c r="N13" i="9"/>
  <c r="N12" i="9"/>
  <c r="N11" i="9"/>
  <c r="N10" i="9"/>
  <c r="N9" i="9"/>
  <c r="N8" i="9"/>
  <c r="N7" i="9"/>
  <c r="N6" i="9"/>
  <c r="N31" i="9" s="1"/>
  <c r="N32" i="9" s="1"/>
  <c r="C37" i="8"/>
  <c r="C39" i="8" s="1"/>
  <c r="M32" i="8"/>
  <c r="L32" i="8"/>
  <c r="K32" i="8"/>
  <c r="J32" i="8"/>
  <c r="I32" i="8"/>
  <c r="G32" i="8"/>
  <c r="N30" i="8"/>
  <c r="N29" i="8"/>
  <c r="N28" i="8"/>
  <c r="N24" i="8"/>
  <c r="N23" i="8"/>
  <c r="N21" i="8"/>
  <c r="N20" i="8"/>
  <c r="N19" i="8"/>
  <c r="N18" i="8"/>
  <c r="N17" i="8"/>
  <c r="N16" i="8"/>
  <c r="N15" i="8"/>
  <c r="N14" i="8"/>
  <c r="N13" i="8"/>
  <c r="N12" i="8"/>
  <c r="N11" i="8"/>
  <c r="N10" i="8"/>
  <c r="N9" i="8"/>
  <c r="N8" i="8"/>
  <c r="N7" i="8"/>
  <c r="N6" i="8"/>
  <c r="N31" i="8" s="1"/>
  <c r="N32" i="8" s="1"/>
  <c r="C37" i="7"/>
  <c r="C39" i="7" s="1"/>
  <c r="M32" i="7"/>
  <c r="L32" i="7"/>
  <c r="K32" i="7"/>
  <c r="J32" i="7"/>
  <c r="I32" i="7"/>
  <c r="G32" i="7"/>
  <c r="N30" i="7"/>
  <c r="N29" i="7"/>
  <c r="N28" i="7"/>
  <c r="N24" i="7"/>
  <c r="N23" i="7"/>
  <c r="N21" i="7"/>
  <c r="N20" i="7"/>
  <c r="N19" i="7"/>
  <c r="N18" i="7"/>
  <c r="N17" i="7"/>
  <c r="N16" i="7"/>
  <c r="N15" i="7"/>
  <c r="N14" i="7"/>
  <c r="N13" i="7"/>
  <c r="N12" i="7"/>
  <c r="N11" i="7"/>
  <c r="N10" i="7"/>
  <c r="N9" i="7"/>
  <c r="N8" i="7"/>
  <c r="N7" i="7"/>
  <c r="N6" i="7"/>
  <c r="N31" i="7" s="1"/>
  <c r="N32" i="7" s="1"/>
  <c r="C37" i="6"/>
  <c r="C39" i="6" s="1"/>
  <c r="M32" i="6"/>
  <c r="L32" i="6"/>
  <c r="K32" i="6"/>
  <c r="J32" i="6"/>
  <c r="I32" i="6"/>
  <c r="G32" i="6"/>
  <c r="N30" i="6"/>
  <c r="N29" i="6"/>
  <c r="N28" i="6"/>
  <c r="N24" i="6"/>
  <c r="N23" i="6"/>
  <c r="N21" i="6"/>
  <c r="N20" i="6"/>
  <c r="N19" i="6"/>
  <c r="N18" i="6"/>
  <c r="N17" i="6"/>
  <c r="N16" i="6"/>
  <c r="N15" i="6"/>
  <c r="N14" i="6"/>
  <c r="N13" i="6"/>
  <c r="N12" i="6"/>
  <c r="N11" i="6"/>
  <c r="N10" i="6"/>
  <c r="N9" i="6"/>
  <c r="N8" i="6"/>
  <c r="N7" i="6"/>
  <c r="N6" i="6"/>
  <c r="N31" i="6" s="1"/>
  <c r="N32" i="6" s="1"/>
  <c r="C37" i="5"/>
  <c r="C39" i="5" s="1"/>
  <c r="M32" i="5"/>
  <c r="L32" i="5"/>
  <c r="K32" i="5"/>
  <c r="J32" i="5"/>
  <c r="I32" i="5"/>
  <c r="G32" i="5"/>
  <c r="N30" i="5"/>
  <c r="N29" i="5"/>
  <c r="N28" i="5"/>
  <c r="N24" i="5"/>
  <c r="N23" i="5"/>
  <c r="N21" i="5"/>
  <c r="N20" i="5"/>
  <c r="N19" i="5"/>
  <c r="N18" i="5"/>
  <c r="N17" i="5"/>
  <c r="N16" i="5"/>
  <c r="N15" i="5"/>
  <c r="N14" i="5"/>
  <c r="N13" i="5"/>
  <c r="N12" i="5"/>
  <c r="N11" i="5"/>
  <c r="N10" i="5"/>
  <c r="N9" i="5"/>
  <c r="N8" i="5"/>
  <c r="N7" i="5"/>
  <c r="N6" i="5"/>
  <c r="N31" i="5" s="1"/>
  <c r="N32" i="5" s="1"/>
  <c r="C37" i="4"/>
  <c r="C39" i="4" s="1"/>
  <c r="M32" i="4"/>
  <c r="L32" i="4"/>
  <c r="K32" i="4"/>
  <c r="J32" i="4"/>
  <c r="I32" i="4"/>
  <c r="G32" i="4"/>
  <c r="N30" i="4"/>
  <c r="N29" i="4"/>
  <c r="N28" i="4"/>
  <c r="N24" i="4"/>
  <c r="N23" i="4"/>
  <c r="N21" i="4"/>
  <c r="N20" i="4"/>
  <c r="N19" i="4"/>
  <c r="N18" i="4"/>
  <c r="N17" i="4"/>
  <c r="N16" i="4"/>
  <c r="N15" i="4"/>
  <c r="N14" i="4"/>
  <c r="N13" i="4"/>
  <c r="N12" i="4"/>
  <c r="N11" i="4"/>
  <c r="N10" i="4"/>
  <c r="N9" i="4"/>
  <c r="N8" i="4"/>
  <c r="N7" i="4"/>
  <c r="N6" i="4"/>
  <c r="N31" i="4" s="1"/>
  <c r="N32" i="4" s="1"/>
  <c r="C37" i="3"/>
  <c r="C39" i="3" s="1"/>
  <c r="M32" i="3"/>
  <c r="L32" i="3"/>
  <c r="K32" i="3"/>
  <c r="J32" i="3"/>
  <c r="I32" i="3"/>
  <c r="G32" i="3"/>
  <c r="N30" i="3"/>
  <c r="N29" i="3"/>
  <c r="N28" i="3"/>
  <c r="N24" i="3"/>
  <c r="N23" i="3"/>
  <c r="N21" i="3"/>
  <c r="N20" i="3"/>
  <c r="N19" i="3"/>
  <c r="N18" i="3"/>
  <c r="N17" i="3"/>
  <c r="N16" i="3"/>
  <c r="N15" i="3"/>
  <c r="N14" i="3"/>
  <c r="N13" i="3"/>
  <c r="N12" i="3"/>
  <c r="N11" i="3"/>
  <c r="N10" i="3"/>
  <c r="N9" i="3"/>
  <c r="N8" i="3"/>
  <c r="N7" i="3"/>
  <c r="N6" i="3"/>
  <c r="N31" i="3" s="1"/>
  <c r="N32" i="3" s="1"/>
  <c r="C37" i="2"/>
  <c r="C39" i="2" s="1"/>
  <c r="M32" i="2"/>
  <c r="L32" i="2"/>
  <c r="K32" i="2"/>
  <c r="J32" i="2"/>
  <c r="I32" i="2"/>
  <c r="G32" i="2"/>
  <c r="N30" i="2"/>
  <c r="N29" i="2"/>
  <c r="N28" i="2"/>
  <c r="N24" i="2"/>
  <c r="N23" i="2"/>
  <c r="N21" i="2"/>
  <c r="N20" i="2"/>
  <c r="N19" i="2"/>
  <c r="N18" i="2"/>
  <c r="N17" i="2"/>
  <c r="N16" i="2"/>
  <c r="N15" i="2"/>
  <c r="N14" i="2"/>
  <c r="N13" i="2"/>
  <c r="N12" i="2"/>
  <c r="N11" i="2"/>
  <c r="N10" i="2"/>
  <c r="N9" i="2"/>
  <c r="N8" i="2"/>
  <c r="N7" i="2"/>
  <c r="N6" i="2"/>
  <c r="N31" i="2" s="1"/>
  <c r="N32" i="2" s="1"/>
  <c r="C37" i="1"/>
  <c r="C39" i="1"/>
  <c r="M32" i="1"/>
  <c r="L32" i="1"/>
  <c r="K32" i="1"/>
  <c r="J32" i="1"/>
  <c r="I32" i="1"/>
  <c r="G32" i="1"/>
  <c r="N30" i="1"/>
  <c r="N29" i="1"/>
  <c r="N28" i="1"/>
  <c r="N24" i="1"/>
  <c r="N23" i="1"/>
  <c r="N21" i="1"/>
  <c r="N20" i="1"/>
  <c r="N19" i="1"/>
  <c r="N18" i="1"/>
  <c r="N17" i="1"/>
  <c r="N16" i="1"/>
  <c r="N15" i="1"/>
  <c r="N14" i="1"/>
  <c r="N13" i="1"/>
  <c r="N12" i="1"/>
  <c r="N11" i="1"/>
  <c r="N10" i="1"/>
  <c r="N9" i="1"/>
  <c r="N8" i="1"/>
  <c r="N7" i="1"/>
  <c r="N6" i="1"/>
  <c r="N31" i="1" s="1"/>
  <c r="N32" i="1" s="1"/>
  <c r="N31" i="50" l="1"/>
  <c r="N32" i="50" s="1"/>
  <c r="N31" i="60"/>
  <c r="N32" i="60"/>
  <c r="N32" i="63"/>
  <c r="N32" i="62"/>
  <c r="N32" i="61"/>
</calcChain>
</file>

<file path=xl/sharedStrings.xml><?xml version="1.0" encoding="utf-8"?>
<sst xmlns="http://schemas.openxmlformats.org/spreadsheetml/2006/main" count="2737" uniqueCount="512">
  <si>
    <t xml:space="preserve"> </t>
  </si>
  <si>
    <t xml:space="preserve">        HOTEL SAN BOSCO DE LA FORTUNA S.A</t>
  </si>
  <si>
    <t>CIERRE DIARIO CAJA</t>
  </si>
  <si>
    <t>HAB.</t>
  </si>
  <si>
    <t>PAX</t>
  </si>
  <si>
    <t>AGENCIA</t>
  </si>
  <si>
    <t xml:space="preserve">INGRESO </t>
  </si>
  <si>
    <t>SALIDA</t>
  </si>
  <si>
    <t>FACTURA</t>
  </si>
  <si>
    <t>HOSPEDAJE</t>
  </si>
  <si>
    <t>SERVICIO</t>
  </si>
  <si>
    <t>MONTO</t>
  </si>
  <si>
    <t>EFECTIVO</t>
  </si>
  <si>
    <t>TARJETA</t>
  </si>
  <si>
    <t>CREDITO</t>
  </si>
  <si>
    <t>DEPOSITO</t>
  </si>
  <si>
    <t>TOTAL</t>
  </si>
  <si>
    <t>WK</t>
  </si>
  <si>
    <t>TOTAL RECAUDADO</t>
  </si>
  <si>
    <t>OBSERVACIONES</t>
  </si>
  <si>
    <t>DESGLOSE DE EFECTIVO</t>
  </si>
  <si>
    <t>TIPO DE CAMBIO:</t>
  </si>
  <si>
    <t>CHEQUES</t>
  </si>
  <si>
    <t>DOLARES</t>
  </si>
  <si>
    <t>COLONES</t>
  </si>
  <si>
    <t>AM</t>
  </si>
  <si>
    <t>BEBIDAS</t>
  </si>
  <si>
    <t>DIANA</t>
  </si>
  <si>
    <t>32</t>
  </si>
  <si>
    <t>16</t>
  </si>
  <si>
    <t xml:space="preserve">                        ENCARGADO DE RECEPCION: DIANA</t>
  </si>
  <si>
    <t>8</t>
  </si>
  <si>
    <t>7</t>
  </si>
  <si>
    <t>STEVE JENSEN</t>
  </si>
  <si>
    <t>DAVID</t>
  </si>
  <si>
    <t>ROBERT POWELL</t>
  </si>
  <si>
    <t>GLORIA HERNÁNDEZ</t>
  </si>
  <si>
    <t>FERNANDO VEGA SALAZAR</t>
  </si>
  <si>
    <t>POUL</t>
  </si>
  <si>
    <t>PM</t>
  </si>
  <si>
    <t xml:space="preserve">                        ENCARGADO DE RECEPCION: DANIEL</t>
  </si>
  <si>
    <t>10</t>
  </si>
  <si>
    <t>JORGE</t>
  </si>
  <si>
    <t>ARENAL TROPICAL PARADISE</t>
  </si>
  <si>
    <t>01</t>
  </si>
  <si>
    <t xml:space="preserve">LUCIA </t>
  </si>
  <si>
    <t>V= 5233</t>
  </si>
  <si>
    <t xml:space="preserve">                        ENCARGADO DE RECEPCION: ALLAN</t>
  </si>
  <si>
    <t>FACTURA NUMERO 42212 NULA POR ERROR DEL TOTAL</t>
  </si>
  <si>
    <t>15</t>
  </si>
  <si>
    <t>HERNAN MERCADO</t>
  </si>
  <si>
    <t>DESAFIO MONTEVERDE</t>
  </si>
  <si>
    <t>SAIDA POWELL</t>
  </si>
  <si>
    <t>VACATION CITY</t>
  </si>
  <si>
    <t>MIGUEL</t>
  </si>
  <si>
    <t>RIGOBERTO</t>
  </si>
  <si>
    <t>FELISA</t>
  </si>
  <si>
    <t>TECNICREDITOS</t>
  </si>
  <si>
    <t>LACHLAN</t>
  </si>
  <si>
    <t>DAMARIS</t>
  </si>
  <si>
    <t>AUDREY</t>
  </si>
  <si>
    <t>STEPHANIE</t>
  </si>
  <si>
    <t>ANGELICA</t>
  </si>
  <si>
    <t>JOHNNY</t>
  </si>
  <si>
    <t>CAFÉ BRITT</t>
  </si>
  <si>
    <t>DANIEL</t>
  </si>
  <si>
    <t xml:space="preserve">AM </t>
  </si>
  <si>
    <t>24</t>
  </si>
  <si>
    <t>SONG KIM</t>
  </si>
  <si>
    <t>VARIOS</t>
  </si>
  <si>
    <t>GECKO TRAIL</t>
  </si>
  <si>
    <t>JESSE</t>
  </si>
  <si>
    <t>ORBITZ</t>
  </si>
  <si>
    <t>ROBERT</t>
  </si>
  <si>
    <t>GLORIA</t>
  </si>
  <si>
    <t>2</t>
  </si>
  <si>
    <t>BRENDA GARCÍA</t>
  </si>
  <si>
    <t>MARCO ROYO</t>
  </si>
  <si>
    <t>IVO</t>
  </si>
  <si>
    <t>CAPITAN RON</t>
  </si>
  <si>
    <t>34</t>
  </si>
  <si>
    <t>YVETTE PADILLA</t>
  </si>
  <si>
    <t>ANYWHERE CR</t>
  </si>
  <si>
    <t>COCA COLA FEMSA</t>
  </si>
  <si>
    <t>CORPORATIVO</t>
  </si>
  <si>
    <t>MARIA Y JOE</t>
  </si>
  <si>
    <t>12</t>
  </si>
  <si>
    <t>PHARMERICA DEL SUR</t>
  </si>
  <si>
    <t xml:space="preserve">CAFE BRITT </t>
  </si>
  <si>
    <t>CAFÉ EL REY</t>
  </si>
  <si>
    <t>20</t>
  </si>
  <si>
    <t>OGANEM</t>
  </si>
  <si>
    <t>5</t>
  </si>
  <si>
    <t>IVANIA ESQUIVEL GARCÍA</t>
  </si>
  <si>
    <t>GRAHAN LEDERER</t>
  </si>
  <si>
    <t>MONICA</t>
  </si>
  <si>
    <t>RONALD</t>
  </si>
  <si>
    <t>AVON</t>
  </si>
  <si>
    <t>CARLOS</t>
  </si>
  <si>
    <t>V= 5237</t>
  </si>
  <si>
    <t>MARTIN</t>
  </si>
  <si>
    <t>LUIS OREAMUNO</t>
  </si>
  <si>
    <t>BANHVI</t>
  </si>
  <si>
    <t>DENNIS</t>
  </si>
  <si>
    <t>HELENA</t>
  </si>
  <si>
    <t>V=5238</t>
  </si>
  <si>
    <t>JAN ERIK</t>
  </si>
  <si>
    <t>V=5239/5240</t>
  </si>
  <si>
    <t>BRENDA</t>
  </si>
  <si>
    <t>CARLOS DAVILA</t>
  </si>
  <si>
    <t>25</t>
  </si>
  <si>
    <t>JESSE BENN</t>
  </si>
  <si>
    <t>V:5241</t>
  </si>
  <si>
    <t>KENNETH</t>
  </si>
  <si>
    <t>V:5242</t>
  </si>
  <si>
    <t>JESSIE BALTODANO</t>
  </si>
  <si>
    <t>ROY SANCHEZ</t>
  </si>
  <si>
    <t>MONICA ANDERSON</t>
  </si>
  <si>
    <t>32-20</t>
  </si>
  <si>
    <t>22</t>
  </si>
  <si>
    <t>LAURA GOSEEN</t>
  </si>
  <si>
    <t>07</t>
  </si>
  <si>
    <t>SUPRO</t>
  </si>
  <si>
    <t>50</t>
  </si>
  <si>
    <t>GRAHAM LEDERER</t>
  </si>
  <si>
    <t>23-24</t>
  </si>
  <si>
    <t>MARICUTBE AVILES</t>
  </si>
  <si>
    <t>DESTINOS COSTA RICA</t>
  </si>
  <si>
    <t>17-18</t>
  </si>
  <si>
    <t>SILVIA PASTOR</t>
  </si>
  <si>
    <t>DIEGO MUÑOZ</t>
  </si>
  <si>
    <t>23</t>
  </si>
  <si>
    <t>MIKE BAUER</t>
  </si>
  <si>
    <t>GUTIS</t>
  </si>
  <si>
    <t>nota: el motivo de que la factura #42239 no se reflejara en el reporte de fact y reporte diario el día 03 julio se debe a que el día 03 julio la fact #42239 fue cancelada a las 21.34 pm, para ese entonces ya se habia tirado el reporte nocturno, tanto del datafono como del sistema, portales motivimos creimos conveniente en reportarla hastael dia siguiente..... Responsable del caso Josimar</t>
  </si>
  <si>
    <t xml:space="preserve">                        ENCARGADO DE RECEPCION: JOSIMAR</t>
  </si>
  <si>
    <t>1</t>
  </si>
  <si>
    <t>ERROL VARGAS</t>
  </si>
  <si>
    <t>ANGELITA</t>
  </si>
  <si>
    <t>ERIBERTO</t>
  </si>
  <si>
    <t xml:space="preserve">                </t>
  </si>
  <si>
    <t>MARIO MONGE AGUIRRE</t>
  </si>
  <si>
    <t>14</t>
  </si>
  <si>
    <t>MARIANO RAMÍREZ VÍQUEZ</t>
  </si>
  <si>
    <t>LUIS EMILIO HERRERA</t>
  </si>
  <si>
    <t>RANDAL SOLIS CARBALLO</t>
  </si>
  <si>
    <t>JUAN DE DIOS MORALES</t>
  </si>
  <si>
    <t>MARIANO RAMIREZ</t>
  </si>
  <si>
    <t>6</t>
  </si>
  <si>
    <t>MEXICHEM</t>
  </si>
  <si>
    <t>CO</t>
  </si>
  <si>
    <t>JORGE VARELA</t>
  </si>
  <si>
    <t>13</t>
  </si>
  <si>
    <t>MIGUEL ANGEL MAIRENA</t>
  </si>
  <si>
    <t>ALLAN</t>
  </si>
  <si>
    <t>STACEY MILLER</t>
  </si>
  <si>
    <t>21</t>
  </si>
  <si>
    <t>STELLA LEVI</t>
  </si>
  <si>
    <t>ERIBERTO OBANDO</t>
  </si>
  <si>
    <t>DANILO RODRIGUEZ</t>
  </si>
  <si>
    <t>CO-TECNOPLAT</t>
  </si>
  <si>
    <t>19</t>
  </si>
  <si>
    <t>ELWYM JACOBSON</t>
  </si>
  <si>
    <t>13-14</t>
  </si>
  <si>
    <t>EVELYN VINDAS</t>
  </si>
  <si>
    <t>KHOI LE</t>
  </si>
  <si>
    <t>STEPHANIE MILLER</t>
  </si>
  <si>
    <t>V=5246</t>
  </si>
  <si>
    <t>40</t>
  </si>
  <si>
    <t>ANNIA MENA NIETO</t>
  </si>
  <si>
    <t>SUSAN MILLIKEN</t>
  </si>
  <si>
    <t xml:space="preserve">SHARON FALLAS </t>
  </si>
  <si>
    <t>26</t>
  </si>
  <si>
    <t>JULIE CARTIN CESPEDES</t>
  </si>
  <si>
    <t>HANNIA CORDERO</t>
  </si>
  <si>
    <t>ANDRES LARIOS</t>
  </si>
  <si>
    <t>RUTH MCQUIDDY</t>
  </si>
  <si>
    <t>JOSE CORDERO MCQUIDDY</t>
  </si>
  <si>
    <t>JOSUE CORDERO MCQUIDDY</t>
  </si>
  <si>
    <t>ROY BRENES NAVARRO</t>
  </si>
  <si>
    <t>3</t>
  </si>
  <si>
    <t>ALEJANDRA MARTÍNEZ</t>
  </si>
  <si>
    <t>4</t>
  </si>
  <si>
    <t>JUAN JOSÉ MARTÍNEZ</t>
  </si>
  <si>
    <t>JOSE ANGULO</t>
  </si>
  <si>
    <t>CINY VEGA CHAVARRIA</t>
  </si>
  <si>
    <t>JORGE CABALLERO</t>
  </si>
  <si>
    <t>CO-AEROBELL</t>
  </si>
  <si>
    <t>12-17</t>
  </si>
  <si>
    <t>ROY MUÑOZ RODRIGUEZ</t>
  </si>
  <si>
    <t>HENKEL</t>
  </si>
  <si>
    <t>GLENDA</t>
  </si>
  <si>
    <t>SHANNON</t>
  </si>
  <si>
    <t>AMBER</t>
  </si>
  <si>
    <t>ANNETTE</t>
  </si>
  <si>
    <t>NYDIA</t>
  </si>
  <si>
    <t>ADRIANA</t>
  </si>
  <si>
    <t>GUILERMO</t>
  </si>
  <si>
    <t>ELADIO</t>
  </si>
  <si>
    <t>MARLENE</t>
  </si>
  <si>
    <t>FAMILIA BASTIAENSSENS</t>
  </si>
  <si>
    <t>TRANS CR TOURS</t>
  </si>
  <si>
    <t>LAURA STARR</t>
  </si>
  <si>
    <t>CINTHIA ZÚÑIGA</t>
  </si>
  <si>
    <t>ADI FELISHER</t>
  </si>
  <si>
    <t>ROY MUÑOZ RODRÍGUEZ</t>
  </si>
  <si>
    <t>V=5256</t>
  </si>
  <si>
    <t>MARLENE ORTIZ VARGAS</t>
  </si>
  <si>
    <t>ANGELA LUCARELLI</t>
  </si>
  <si>
    <t>18</t>
  </si>
  <si>
    <t>5-8</t>
  </si>
  <si>
    <t>EDGARDO MURILLO</t>
  </si>
  <si>
    <t>LENIN MORA MENDEZ</t>
  </si>
  <si>
    <t>TANIA SANCHEZ</t>
  </si>
  <si>
    <t>FACT 42338 ANULADA</t>
  </si>
  <si>
    <t>HARRY</t>
  </si>
  <si>
    <t>SONIA FALLAS</t>
  </si>
  <si>
    <t>JAVIER</t>
  </si>
  <si>
    <t>LEDA</t>
  </si>
  <si>
    <t>MARIA</t>
  </si>
  <si>
    <t>CRISTINA</t>
  </si>
  <si>
    <t>HNOS LUTZ</t>
  </si>
  <si>
    <t>MOTOKI WATANABE</t>
  </si>
  <si>
    <t>JEREMIE</t>
  </si>
  <si>
    <t>SILVIA LOAIZA</t>
  </si>
  <si>
    <t>FACTURA # 42352, NULA POR CANCELACION</t>
  </si>
  <si>
    <t>9</t>
  </si>
  <si>
    <t>CAFÉ REY</t>
  </si>
  <si>
    <t>RITA MARKOVICH</t>
  </si>
  <si>
    <t>ALEXANDRA</t>
  </si>
  <si>
    <t>JUAN VIDNAS TORRES</t>
  </si>
  <si>
    <t>JEAN GUY</t>
  </si>
  <si>
    <t>GEOVANNYDIAZ</t>
  </si>
  <si>
    <t>WKT</t>
  </si>
  <si>
    <t>JOSIMAR</t>
  </si>
  <si>
    <t xml:space="preserve">                        ENCARGADO DE RECEPCION: JOSE</t>
  </si>
  <si>
    <t>SUSAN</t>
  </si>
  <si>
    <t>EXPLORNATURA</t>
  </si>
  <si>
    <t>KANEN</t>
  </si>
  <si>
    <t>ECOLE TRAVEL</t>
  </si>
  <si>
    <t>SCHEPER</t>
  </si>
  <si>
    <t>JOOSTEN</t>
  </si>
  <si>
    <t>MICHELLE</t>
  </si>
  <si>
    <t>V # 5260</t>
  </si>
  <si>
    <t>V # 5261</t>
  </si>
  <si>
    <t>STEVEN</t>
  </si>
  <si>
    <t>CR PARADISE</t>
  </si>
  <si>
    <t>TECNOLITE</t>
  </si>
  <si>
    <t>ERICA</t>
  </si>
  <si>
    <t>ROSA</t>
  </si>
  <si>
    <t>DENIS HURSH</t>
  </si>
  <si>
    <t>02-03</t>
  </si>
  <si>
    <t>CONTACTO CON EMPATIA S.A</t>
  </si>
  <si>
    <t>21-22</t>
  </si>
  <si>
    <t>HENDRIK HULINK</t>
  </si>
  <si>
    <t>PABLO SOLANO</t>
  </si>
  <si>
    <t>FRANCISCO PEREZ</t>
  </si>
  <si>
    <t>Facturas # 42377 y 42378 NULAS, FECHAS NO APARECEN.</t>
  </si>
  <si>
    <t>V:5258/V=5259</t>
  </si>
  <si>
    <t>CELEDO CASTANEDO</t>
  </si>
  <si>
    <t>JUAN GARITA</t>
  </si>
  <si>
    <t>JOYCA SERVICIO DE ALIMENTOS</t>
  </si>
  <si>
    <t>GILLIAN LAZAROVITZ</t>
  </si>
  <si>
    <t>FACT 42385 ANULADA</t>
  </si>
  <si>
    <t>LABORATORIOS STEIN</t>
  </si>
  <si>
    <t>ELENA PRISCILLA ABARCA</t>
  </si>
  <si>
    <t>TAKEMURA AYA</t>
  </si>
  <si>
    <t>SAKURA TOURIST</t>
  </si>
  <si>
    <t>17</t>
  </si>
  <si>
    <t>AGROCOMERCIAL DE GRECIA</t>
  </si>
  <si>
    <t>ABEL</t>
  </si>
  <si>
    <t>DESAYUNOS</t>
  </si>
  <si>
    <t>HAYCOM</t>
  </si>
  <si>
    <t>YUAN XINGLIANG</t>
  </si>
  <si>
    <t>EXPEDIA</t>
  </si>
  <si>
    <t>KIM SONG</t>
  </si>
  <si>
    <t>LUCIA MEZA</t>
  </si>
  <si>
    <t>PETER WENGER</t>
  </si>
  <si>
    <t>FLEISHER ADI</t>
  </si>
  <si>
    <t>ANGIE CASTILLO</t>
  </si>
  <si>
    <t>JOSÉ</t>
  </si>
  <si>
    <t>ROSARIA DE COSTA</t>
  </si>
  <si>
    <t>VIAJES SIN FRONTERAS</t>
  </si>
  <si>
    <t>NICOLAS PRADO</t>
  </si>
  <si>
    <t>SUSAN STEPHAN</t>
  </si>
  <si>
    <t xml:space="preserve"> EXPLORNATURA</t>
  </si>
  <si>
    <t>VER NOTA EN LA FACT 42405</t>
  </si>
  <si>
    <t>YORLENY CLARKE MARTÍNEZ</t>
  </si>
  <si>
    <t>ALBERTO PORRAS</t>
  </si>
  <si>
    <t>PABLO BRENES RODRIGUEZ</t>
  </si>
  <si>
    <t>27</t>
  </si>
  <si>
    <t>EBERIE SIMONE</t>
  </si>
  <si>
    <t>GUILLIAN LAZA PROVITZ</t>
  </si>
  <si>
    <t>V:5266</t>
  </si>
  <si>
    <t>CO-ASOBAYER</t>
  </si>
  <si>
    <t>MAYARI BOLAÑOS</t>
  </si>
  <si>
    <t>L-1</t>
  </si>
  <si>
    <t xml:space="preserve">ARELIS CAMPOS BRENES </t>
  </si>
  <si>
    <t>FACTURA # 42408 NULA POR MONTO MAL DIGITADO</t>
  </si>
  <si>
    <t>WALTER SANCHEZ</t>
  </si>
  <si>
    <t>DAGOBERTO</t>
  </si>
  <si>
    <t>ANDRES CORDERO</t>
  </si>
  <si>
    <t>JETTY</t>
  </si>
  <si>
    <t>DIEGO VARELA</t>
  </si>
  <si>
    <t>CR RESOURCE</t>
  </si>
  <si>
    <t>ANA ISABEL</t>
  </si>
  <si>
    <t>JIMMY</t>
  </si>
  <si>
    <t>ANNEMEIKO</t>
  </si>
  <si>
    <t>KATHRIN</t>
  </si>
  <si>
    <t>MARLON Y JOSE</t>
  </si>
  <si>
    <t>LEAH KAHLER</t>
  </si>
  <si>
    <t>ADRIANA LOPEZ</t>
  </si>
  <si>
    <t>KATE SINCLAIRE</t>
  </si>
  <si>
    <t>ANN BRENES</t>
  </si>
  <si>
    <t>MELVIN AGÜERO</t>
  </si>
  <si>
    <t>ENRIQUE</t>
  </si>
  <si>
    <t>SALVADOR MOYA</t>
  </si>
  <si>
    <t>SHARMA PRANAV</t>
  </si>
  <si>
    <t>BRANDON COTTER</t>
  </si>
  <si>
    <t>KENNETH EISELER</t>
  </si>
  <si>
    <t>VICTOR FALLAS</t>
  </si>
  <si>
    <t>DENNIS HURSH</t>
  </si>
  <si>
    <t>SAY LENG</t>
  </si>
  <si>
    <t>ANDREA WALKER</t>
  </si>
  <si>
    <t>COSTANICA TOURS</t>
  </si>
  <si>
    <t>11</t>
  </si>
  <si>
    <t>JUSTIN HAWKINS</t>
  </si>
  <si>
    <t>FACTURAS NUMERO 42446 - 42448 NULAS POR MONTO MAL DIGITADO.</t>
  </si>
  <si>
    <t>DOROTHY DIGIDIA</t>
  </si>
  <si>
    <t>MARIKO</t>
  </si>
  <si>
    <t>ADAM</t>
  </si>
  <si>
    <t>HERBERGS FAMILI</t>
  </si>
  <si>
    <t>HELISERVICIOS AEROBELL</t>
  </si>
  <si>
    <t>24-25</t>
  </si>
  <si>
    <t>MR. LASEN</t>
  </si>
  <si>
    <t>ARMOTOURS</t>
  </si>
  <si>
    <t>BREGIE KELDERMAN</t>
  </si>
  <si>
    <t>GRUPO SAMBORO</t>
  </si>
  <si>
    <t>ALEXANDER ZERNOVOJ</t>
  </si>
  <si>
    <t>BREGIE</t>
  </si>
  <si>
    <t>V=5269</t>
  </si>
  <si>
    <t>RAFAEL</t>
  </si>
  <si>
    <t>ISAURA CHAVEZ</t>
  </si>
  <si>
    <t>ERICK VOSS</t>
  </si>
  <si>
    <t>V=5264</t>
  </si>
  <si>
    <t>LAURIE SHAW</t>
  </si>
  <si>
    <t>SYSCOM TELECOMUNICACIONES</t>
  </si>
  <si>
    <t xml:space="preserve">FARMACIAS EOS S.A. </t>
  </si>
  <si>
    <t>NUEVA FARMACIA FISHEL</t>
  </si>
  <si>
    <t>3M COSTA RICA</t>
  </si>
  <si>
    <t>JAVIER SOLANO</t>
  </si>
  <si>
    <t>ANN RICHARDS HIGH SCHOOL</t>
  </si>
  <si>
    <t>ALBERGUE MONTAÑA LINDA</t>
  </si>
  <si>
    <t>NICOLE, DANA,KARA&amp;DAVE</t>
  </si>
  <si>
    <t>IL VIAGGIO</t>
  </si>
  <si>
    <t>ALEJANDRO BRENES</t>
  </si>
  <si>
    <t>OPERACIONES TURISTICAS</t>
  </si>
  <si>
    <t>DESAYUNO</t>
  </si>
  <si>
    <t>ICE</t>
  </si>
  <si>
    <t>ANA</t>
  </si>
  <si>
    <t>HOLTERMAN</t>
  </si>
  <si>
    <t>MARCELO</t>
  </si>
  <si>
    <t>PASCUAL</t>
  </si>
  <si>
    <t xml:space="preserve">ADRIANA BOLAÑOS </t>
  </si>
  <si>
    <t>OLMAN ARROYO</t>
  </si>
  <si>
    <t>LUCIE BIBEAU</t>
  </si>
  <si>
    <t>V:5272</t>
  </si>
  <si>
    <t>ANDRES MONTERO</t>
  </si>
  <si>
    <t>PATRICK GNEHM</t>
  </si>
  <si>
    <t>IGNACIO MARTINEZ</t>
  </si>
  <si>
    <t>MELISSA GOLDEN</t>
  </si>
  <si>
    <t>ADRIANO CASSAMNO</t>
  </si>
  <si>
    <t>MANRIQUE RIVERA</t>
  </si>
  <si>
    <t>CARLOS OSORIO</t>
  </si>
  <si>
    <t xml:space="preserve">MARIANY ROJAS </t>
  </si>
  <si>
    <t>08</t>
  </si>
  <si>
    <t>LUCY BOCHYNSKI</t>
  </si>
  <si>
    <t>BENJAMIN MAYORGA</t>
  </si>
  <si>
    <t>V:5276</t>
  </si>
  <si>
    <t>AM CASSANO</t>
  </si>
  <si>
    <t>ROGGER LA ROSA</t>
  </si>
  <si>
    <t>25-26</t>
  </si>
  <si>
    <t>MARY ANN JONES</t>
  </si>
  <si>
    <t>09</t>
  </si>
  <si>
    <t>ADRIANO</t>
  </si>
  <si>
    <t>V=5279</t>
  </si>
  <si>
    <t>GABRIELA</t>
  </si>
  <si>
    <t>FACT 42512 NULA</t>
  </si>
  <si>
    <t>RUBEN ZAPATA</t>
  </si>
  <si>
    <t>V=5281</t>
  </si>
  <si>
    <t>RICARDO QUESADA</t>
  </si>
  <si>
    <t>EXPEDICIONES TROPICALES</t>
  </si>
  <si>
    <t>ESPERANZA GEREFFI</t>
  </si>
  <si>
    <t>HELLEN MORALES</t>
  </si>
  <si>
    <t>MEGAN - NINA - LEAH - SUMMER</t>
  </si>
  <si>
    <t>NATALIA ALVARADO</t>
  </si>
  <si>
    <t>DESAFIO LA FORTUNA</t>
  </si>
  <si>
    <t>DJOSER</t>
  </si>
  <si>
    <t>ADRIANO CASSANO</t>
  </si>
  <si>
    <t>V=5285</t>
  </si>
  <si>
    <t>GRUPO UCPA 41</t>
  </si>
  <si>
    <t>CAMINANDO CR</t>
  </si>
  <si>
    <t>JUAN CARLOS BOGANTES</t>
  </si>
  <si>
    <t>CO- LABORATORIO STEIN SA</t>
  </si>
  <si>
    <t>JOHNNY LOAIZA</t>
  </si>
  <si>
    <t>CO-CAFÉ BRITT</t>
  </si>
  <si>
    <t>WARNER</t>
  </si>
  <si>
    <t>PICO &amp; LIASA</t>
  </si>
  <si>
    <t xml:space="preserve">FRANCISCO </t>
  </si>
  <si>
    <t>UCR</t>
  </si>
  <si>
    <t>RICHARD</t>
  </si>
  <si>
    <t>SUZANNE CHIPKIN</t>
  </si>
  <si>
    <t>V=5286</t>
  </si>
  <si>
    <t>N° TWELVE TRAVEL</t>
  </si>
  <si>
    <t>MONIKA ANDERSON</t>
  </si>
  <si>
    <t>CARLOS REYES</t>
  </si>
  <si>
    <t>JORGE RODRIGUEZ</t>
  </si>
  <si>
    <t>KAITLIN</t>
  </si>
  <si>
    <t>V=5275-77-78-82-83-84</t>
  </si>
  <si>
    <t>HERIBERTO GOMEZ</t>
  </si>
  <si>
    <t>JENNIFER STOBO</t>
  </si>
  <si>
    <t>SAM STORR</t>
  </si>
  <si>
    <t>HOWARD WHITFIELD</t>
  </si>
  <si>
    <t>ADAM JAQUETTE</t>
  </si>
  <si>
    <t>PRASAD RAJESH</t>
  </si>
  <si>
    <t>JONATHAN MILLER</t>
  </si>
  <si>
    <t>JOSHUA BLAUCH</t>
  </si>
  <si>
    <t>JOSE ARTAVIA MORALES</t>
  </si>
  <si>
    <t>40-50</t>
  </si>
  <si>
    <t>LAURA ANDERSEN</t>
  </si>
  <si>
    <t>AGUAS AMAZONAS 2005</t>
  </si>
  <si>
    <t>EUDOCIO GARCÍA</t>
  </si>
  <si>
    <t>M° GUADALUPE ARANDA</t>
  </si>
  <si>
    <t>MINOR SANCHEZ</t>
  </si>
  <si>
    <t>CO-SYSCOM</t>
  </si>
  <si>
    <t>LUIS ARCE</t>
  </si>
  <si>
    <t>CO-SUPRO</t>
  </si>
  <si>
    <t>LASEN</t>
  </si>
  <si>
    <t>V:5287</t>
  </si>
  <si>
    <t>VIAJES Y DESCUBRIMIENTOS</t>
  </si>
  <si>
    <t xml:space="preserve">ROLANDO MOLINA </t>
  </si>
  <si>
    <t>GRUPO</t>
  </si>
  <si>
    <t xml:space="preserve">ARA AGENCIAS </t>
  </si>
  <si>
    <t>JOSE RODRIGUEZ SOTO</t>
  </si>
  <si>
    <t>CO-ILUMINACION TECNILITE</t>
  </si>
  <si>
    <t>CO-MOLINA Y OVARES</t>
  </si>
  <si>
    <t>JUAN GONZALEZ GÓMEZ</t>
  </si>
  <si>
    <t>MAPACHE</t>
  </si>
  <si>
    <t>AUC #148</t>
  </si>
  <si>
    <t>VIAJES CAMINO DEL SOL</t>
  </si>
  <si>
    <t>JCOL080712</t>
  </si>
  <si>
    <t>ROCIO LARES RODRÍGUEZ</t>
  </si>
  <si>
    <t>SWISS TRAVEL</t>
  </si>
  <si>
    <t>LIGIA MATA IROLA</t>
  </si>
  <si>
    <t>V=5288-89-90-91</t>
  </si>
  <si>
    <t>HERNAN HIDALGO</t>
  </si>
  <si>
    <t>ROBERT SEELEY</t>
  </si>
  <si>
    <t>GREENWAY NATURE TOURS</t>
  </si>
  <si>
    <t>NICOLAS</t>
  </si>
  <si>
    <t>CO- COSTA KAFFE SA</t>
  </si>
  <si>
    <t>KHALIL</t>
  </si>
  <si>
    <t>V # 5292</t>
  </si>
  <si>
    <t>ELAINE</t>
  </si>
  <si>
    <t>LILLIAM</t>
  </si>
  <si>
    <t>V # 5293</t>
  </si>
  <si>
    <t>HERMAN</t>
  </si>
  <si>
    <t>CECILE MASSARDIER</t>
  </si>
  <si>
    <t>COSTA RICA DECOUVERTE S.A</t>
  </si>
  <si>
    <t>JEFFREY SANABRIA SALAZAR</t>
  </si>
  <si>
    <t xml:space="preserve">VINCENT CLEMENT </t>
  </si>
  <si>
    <t>BARBARA LEURION</t>
  </si>
  <si>
    <t>05</t>
  </si>
  <si>
    <t>LILIAN ROJAS</t>
  </si>
  <si>
    <t xml:space="preserve">                        ENCARGADO DE RECEPCION: ALLAN </t>
  </si>
  <si>
    <t>CAPAROS</t>
  </si>
  <si>
    <t>ALONSO MORA TORRES</t>
  </si>
  <si>
    <t>CO CAFÉ BRITT COSTA RICA</t>
  </si>
  <si>
    <t>INGRID SOHUITZ</t>
  </si>
  <si>
    <t>V:5298</t>
  </si>
  <si>
    <t>AARON</t>
  </si>
  <si>
    <t>LESLIE</t>
  </si>
  <si>
    <t>SUZANNE</t>
  </si>
  <si>
    <t>VILMA</t>
  </si>
  <si>
    <t>DEBORAH</t>
  </si>
  <si>
    <t>SABINE</t>
  </si>
  <si>
    <t>JONATHAN</t>
  </si>
  <si>
    <t>V=5299</t>
  </si>
  <si>
    <t>GABRIEL</t>
  </si>
  <si>
    <t>V=5294/5295/5296/5297</t>
  </si>
  <si>
    <t>NATALIA</t>
  </si>
  <si>
    <t>JURI</t>
  </si>
  <si>
    <t>HERBES</t>
  </si>
  <si>
    <t>V=5300</t>
  </si>
  <si>
    <t>DOMINIC</t>
  </si>
  <si>
    <t>FACTURA 42614, NULA POR ERROR DE FACTURACION</t>
  </si>
  <si>
    <t>INGRID</t>
  </si>
  <si>
    <t>V=5302</t>
  </si>
  <si>
    <t>DAVID HERR</t>
  </si>
  <si>
    <t>LAURA MOREZZI</t>
  </si>
  <si>
    <t>ROBERTO</t>
  </si>
  <si>
    <t>MEISSA MORALES</t>
  </si>
  <si>
    <t>V=5303</t>
  </si>
  <si>
    <t>MELISSA</t>
  </si>
  <si>
    <t>V=5304-06</t>
  </si>
  <si>
    <t>ERICK MIRANDA</t>
  </si>
  <si>
    <t>CRT</t>
  </si>
  <si>
    <t>CAFÉ BRITT CR</t>
  </si>
  <si>
    <t>JAIME</t>
  </si>
  <si>
    <t>V= 5331</t>
  </si>
  <si>
    <t>JUAN CARLOS</t>
  </si>
  <si>
    <t>LAB. STEIN</t>
  </si>
  <si>
    <t>RALPH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</si>
</sst>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00"/>
    <numFmt numFmtId="165" formatCode="[$₡-140A]#,##0.00"/>
    <numFmt numFmtId="166" formatCode="&quot;₡&quot;#,##0.00;[Red]&quot;₡&quot;#,##0.00"/>
    <numFmt numFmtId="167" formatCode="#,##0.00;[Red]#,##0.00"/>
    <numFmt numFmtId="168" formatCode="[$$-540A]#,##0.00"/>
    <numFmt numFmtId="169" formatCode="[$$-409]#,##0.00"/>
  </numFmts>
  <fonts count="16" x14ac:knownFonts="1">
    <font>
      <sz val="11"/>
      <color theme="1"/>
      <name val="Calibri"/>
      <family val="2"/>
      <scheme val="minor"/>
    </font>
    <font>
      <sz val="8"/>
      <color indexed="8"/>
      <name val="Bell MT"/>
      <family val="1"/>
    </font>
    <font>
      <b/>
      <i/>
      <sz val="8"/>
      <color indexed="8"/>
      <name val="Bell MT"/>
      <family val="1"/>
    </font>
    <font>
      <b/>
      <i/>
      <u/>
      <sz val="8"/>
      <color indexed="8"/>
      <name val="Bell MT"/>
      <family val="1"/>
    </font>
    <font>
      <sz val="8"/>
      <color theme="1"/>
      <name val="Bell MT"/>
      <family val="1"/>
    </font>
    <font>
      <b/>
      <sz val="8"/>
      <color indexed="8"/>
      <name val="Bell MT"/>
      <family val="1"/>
    </font>
    <font>
      <sz val="8"/>
      <color indexed="8"/>
      <name val="Arial"/>
      <family val="2"/>
    </font>
    <font>
      <sz val="8"/>
      <name val="Arial"/>
      <family val="2"/>
    </font>
    <font>
      <b/>
      <sz val="8"/>
      <name val="Arial"/>
      <family val="2"/>
    </font>
    <font>
      <b/>
      <sz val="14"/>
      <color theme="3" tint="-0.499984740745262"/>
      <name val="Bell MT"/>
      <family val="1"/>
    </font>
    <font>
      <sz val="9"/>
      <color indexed="8"/>
      <name val="Bell MT"/>
      <family val="1"/>
    </font>
    <font>
      <b/>
      <sz val="9"/>
      <color indexed="8"/>
      <name val="Bell MT"/>
      <family val="1"/>
    </font>
    <font>
      <b/>
      <sz val="9"/>
      <color indexed="8"/>
      <name val="Arial"/>
      <family val="2"/>
    </font>
    <font>
      <sz val="9"/>
      <color indexed="8"/>
      <name val="Arial"/>
      <family val="2"/>
    </font>
    <font>
      <b/>
      <sz val="12"/>
      <color theme="3" tint="-0.499984740745262"/>
      <name val="Bell MT"/>
      <family val="1"/>
    </font>
    <font>
      <sz val="7"/>
      <color indexed="8"/>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38">
    <xf numFmtId="0" fontId="0" fillId="0" borderId="0" xfId="0"/>
    <xf numFmtId="0" fontId="1" fillId="2" borderId="1" xfId="0" applyFont="1" applyFill="1" applyBorder="1" applyAlignment="1">
      <alignment horizontal="center"/>
    </xf>
    <xf numFmtId="0" fontId="1" fillId="2" borderId="1" xfId="0" applyFont="1" applyFill="1" applyBorder="1" applyAlignment="1">
      <alignment horizontal="left"/>
    </xf>
    <xf numFmtId="0" fontId="3" fillId="3" borderId="1" xfId="0" applyFont="1" applyFill="1" applyBorder="1" applyAlignment="1">
      <alignment horizontal="center"/>
    </xf>
    <xf numFmtId="0" fontId="1" fillId="3" borderId="1" xfId="0" applyFont="1" applyFill="1" applyBorder="1" applyAlignment="1">
      <alignment horizontal="center"/>
    </xf>
    <xf numFmtId="0" fontId="3" fillId="2" borderId="1" xfId="0" applyFont="1" applyFill="1" applyBorder="1" applyAlignment="1">
      <alignment horizontal="center"/>
    </xf>
    <xf numFmtId="0" fontId="4" fillId="0" borderId="1" xfId="0" applyFont="1" applyBorder="1" applyAlignment="1">
      <alignment horizontal="center"/>
    </xf>
    <xf numFmtId="0" fontId="5" fillId="3" borderId="1" xfId="0" applyFont="1" applyFill="1" applyBorder="1" applyAlignment="1">
      <alignment horizontal="center"/>
    </xf>
    <xf numFmtId="0" fontId="5" fillId="2" borderId="1" xfId="0" applyFont="1" applyFill="1" applyBorder="1" applyAlignment="1">
      <alignment horizontal="center"/>
    </xf>
    <xf numFmtId="49" fontId="6" fillId="2" borderId="1" xfId="0" applyNumberFormat="1" applyFont="1" applyFill="1" applyBorder="1" applyAlignment="1">
      <alignment horizontal="center"/>
    </xf>
    <xf numFmtId="14" fontId="6" fillId="2" borderId="1" xfId="0" applyNumberFormat="1" applyFont="1" applyFill="1" applyBorder="1" applyAlignment="1">
      <alignment horizontal="center"/>
    </xf>
    <xf numFmtId="0" fontId="6" fillId="2" borderId="1" xfId="0" applyNumberFormat="1" applyFont="1" applyFill="1" applyBorder="1" applyAlignment="1">
      <alignment horizontal="center"/>
    </xf>
    <xf numFmtId="164" fontId="6" fillId="4" borderId="1" xfId="0" applyNumberFormat="1" applyFont="1" applyFill="1" applyBorder="1" applyAlignment="1">
      <alignment horizontal="center"/>
    </xf>
    <xf numFmtId="165" fontId="6" fillId="4" borderId="4" xfId="0" applyNumberFormat="1" applyFont="1" applyFill="1" applyBorder="1" applyAlignment="1">
      <alignment horizontal="center"/>
    </xf>
    <xf numFmtId="0" fontId="7" fillId="4" borderId="1" xfId="0" applyFont="1" applyFill="1" applyBorder="1" applyAlignment="1">
      <alignment horizontal="center"/>
    </xf>
    <xf numFmtId="0" fontId="6" fillId="2" borderId="1" xfId="0" applyFont="1" applyFill="1" applyBorder="1" applyAlignment="1">
      <alignment horizontal="center"/>
    </xf>
    <xf numFmtId="164"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6" fontId="7" fillId="2" borderId="5" xfId="0" applyNumberFormat="1" applyFont="1" applyFill="1" applyBorder="1" applyAlignment="1">
      <alignment horizontal="center"/>
    </xf>
    <xf numFmtId="49" fontId="8" fillId="2" borderId="5" xfId="0" applyNumberFormat="1" applyFont="1" applyFill="1" applyBorder="1" applyAlignment="1">
      <alignment horizontal="center"/>
    </xf>
    <xf numFmtId="0" fontId="7" fillId="2" borderId="5" xfId="0" applyNumberFormat="1" applyFont="1" applyFill="1" applyBorder="1" applyAlignment="1">
      <alignment horizontal="center"/>
    </xf>
    <xf numFmtId="164" fontId="7" fillId="2" borderId="1" xfId="0" applyNumberFormat="1" applyFont="1" applyFill="1" applyBorder="1" applyAlignment="1">
      <alignment horizontal="left"/>
    </xf>
    <xf numFmtId="165" fontId="7" fillId="2" borderId="1" xfId="0" applyNumberFormat="1" applyFont="1" applyFill="1" applyBorder="1" applyAlignment="1">
      <alignment horizontal="center"/>
    </xf>
    <xf numFmtId="164" fontId="7" fillId="2" borderId="1" xfId="0" applyNumberFormat="1" applyFont="1" applyFill="1" applyBorder="1" applyAlignment="1">
      <alignment horizontal="center"/>
    </xf>
    <xf numFmtId="0" fontId="7" fillId="2" borderId="5" xfId="0" applyNumberFormat="1" applyFont="1" applyFill="1" applyBorder="1" applyAlignment="1">
      <alignment horizontal="center" vertical="top"/>
    </xf>
    <xf numFmtId="165" fontId="6" fillId="2" borderId="4" xfId="0" applyNumberFormat="1" applyFont="1" applyFill="1" applyBorder="1" applyAlignment="1">
      <alignment horizontal="center"/>
    </xf>
    <xf numFmtId="0" fontId="5" fillId="3" borderId="1" xfId="0" applyFont="1" applyFill="1" applyBorder="1" applyAlignment="1">
      <alignment horizontal="left"/>
    </xf>
    <xf numFmtId="167" fontId="1" fillId="2" borderId="1" xfId="0" applyNumberFormat="1" applyFont="1" applyFill="1" applyBorder="1" applyAlignment="1">
      <alignment horizontal="center"/>
    </xf>
    <xf numFmtId="167" fontId="6" fillId="2" borderId="1" xfId="0" applyNumberFormat="1" applyFont="1" applyFill="1" applyBorder="1" applyAlignment="1">
      <alignment horizontal="center"/>
    </xf>
    <xf numFmtId="167" fontId="6" fillId="2" borderId="1" xfId="0" applyNumberFormat="1" applyFont="1" applyFill="1" applyBorder="1" applyAlignment="1">
      <alignment horizontal="center" vertical="top"/>
    </xf>
    <xf numFmtId="164" fontId="6" fillId="2" borderId="1" xfId="0" applyNumberFormat="1" applyFont="1" applyFill="1" applyBorder="1" applyAlignment="1">
      <alignment horizontal="left"/>
    </xf>
    <xf numFmtId="166" fontId="6" fillId="2" borderId="1" xfId="0" applyNumberFormat="1" applyFont="1" applyFill="1" applyBorder="1" applyAlignment="1">
      <alignment horizontal="center"/>
    </xf>
    <xf numFmtId="14" fontId="1" fillId="2" borderId="1" xfId="0" applyNumberFormat="1" applyFont="1" applyFill="1" applyBorder="1" applyAlignment="1">
      <alignment horizontal="center"/>
    </xf>
    <xf numFmtId="0" fontId="1" fillId="2" borderId="6" xfId="0" applyFont="1" applyFill="1" applyBorder="1" applyAlignment="1">
      <alignment horizontal="center"/>
    </xf>
    <xf numFmtId="0" fontId="1" fillId="3" borderId="6" xfId="0" applyFont="1" applyFill="1" applyBorder="1" applyAlignment="1">
      <alignment horizontal="left"/>
    </xf>
    <xf numFmtId="167" fontId="1" fillId="3" borderId="6" xfId="0" applyNumberFormat="1" applyFont="1" applyFill="1" applyBorder="1" applyAlignment="1">
      <alignment horizontal="center"/>
    </xf>
    <xf numFmtId="167" fontId="1" fillId="2" borderId="6" xfId="0" applyNumberFormat="1" applyFont="1" applyFill="1" applyBorder="1" applyAlignment="1">
      <alignment horizontal="center"/>
    </xf>
    <xf numFmtId="0" fontId="5" fillId="2" borderId="6" xfId="0" applyFont="1" applyFill="1" applyBorder="1" applyAlignment="1">
      <alignment horizontal="center"/>
    </xf>
    <xf numFmtId="0" fontId="5" fillId="2" borderId="2" xfId="0" applyFont="1" applyFill="1" applyBorder="1" applyAlignment="1">
      <alignment horizontal="center"/>
    </xf>
    <xf numFmtId="168" fontId="10" fillId="2" borderId="1" xfId="0" applyNumberFormat="1" applyFont="1" applyFill="1" applyBorder="1" applyAlignment="1">
      <alignment horizontal="center"/>
    </xf>
    <xf numFmtId="0" fontId="10" fillId="2" borderId="1" xfId="0" applyFont="1" applyFill="1" applyBorder="1" applyAlignment="1">
      <alignment horizontal="center"/>
    </xf>
    <xf numFmtId="169" fontId="12" fillId="2" borderId="1" xfId="0" applyNumberFormat="1" applyFont="1" applyFill="1" applyBorder="1" applyAlignment="1">
      <alignment horizontal="center"/>
    </xf>
    <xf numFmtId="0" fontId="10" fillId="2" borderId="2" xfId="0" applyFont="1" applyFill="1" applyBorder="1" applyAlignment="1">
      <alignment horizontal="center"/>
    </xf>
    <xf numFmtId="164" fontId="13" fillId="2" borderId="1" xfId="0" applyNumberFormat="1" applyFont="1" applyFill="1" applyBorder="1" applyAlignment="1">
      <alignment horizontal="center"/>
    </xf>
    <xf numFmtId="166" fontId="13" fillId="2" borderId="1" xfId="0" applyNumberFormat="1"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1" fillId="5" borderId="1" xfId="0" applyFont="1" applyFill="1" applyBorder="1" applyAlignment="1">
      <alignment horizontal="center"/>
    </xf>
    <xf numFmtId="0" fontId="3" fillId="5"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3" fillId="2" borderId="1" xfId="0" applyFont="1" applyFill="1" applyBorder="1" applyAlignment="1">
      <alignment horizontal="center"/>
    </xf>
    <xf numFmtId="0" fontId="15" fillId="2"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4" xfId="0" applyFont="1" applyFill="1" applyBorder="1" applyAlignment="1">
      <alignment horizontal="left"/>
    </xf>
    <xf numFmtId="14" fontId="5" fillId="3" borderId="1" xfId="0" applyNumberFormat="1" applyFont="1" applyFill="1" applyBorder="1" applyAlignment="1">
      <alignment horizontal="center"/>
    </xf>
    <xf numFmtId="0" fontId="5" fillId="2" borderId="2" xfId="0" applyFont="1" applyFill="1" applyBorder="1" applyAlignment="1">
      <alignment horizontal="center"/>
    </xf>
    <xf numFmtId="0" fontId="5" fillId="2" borderId="4" xfId="0" applyFont="1" applyFill="1" applyBorder="1" applyAlignment="1">
      <alignment horizontal="center"/>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3" xfId="0" applyFont="1" applyFill="1" applyBorder="1" applyAlignment="1">
      <alignment horizontal="left" vertical="top" wrapText="1"/>
    </xf>
    <xf numFmtId="0" fontId="9" fillId="2" borderId="14" xfId="0" applyFont="1" applyFill="1" applyBorder="1" applyAlignment="1">
      <alignment horizontal="left" vertical="top" wrapText="1"/>
    </xf>
    <xf numFmtId="0" fontId="11" fillId="2" borderId="2" xfId="0" applyFont="1" applyFill="1" applyBorder="1" applyAlignment="1">
      <alignment horizontal="center"/>
    </xf>
    <xf numFmtId="0" fontId="11" fillId="2" borderId="3" xfId="0" applyFont="1" applyFill="1" applyBorder="1" applyAlignment="1">
      <alignment horizontal="center"/>
    </xf>
    <xf numFmtId="0" fontId="1" fillId="3" borderId="1" xfId="0" applyFont="1" applyFill="1" applyBorder="1" applyAlignment="1">
      <alignment horizontal="center"/>
    </xf>
    <xf numFmtId="0" fontId="5" fillId="2" borderId="1" xfId="0" applyFont="1" applyFill="1" applyBorder="1" applyAlignment="1">
      <alignment horizontal="center"/>
    </xf>
    <xf numFmtId="0" fontId="14" fillId="2" borderId="7" xfId="0" applyFont="1" applyFill="1" applyBorder="1" applyAlignment="1">
      <alignment horizontal="left" vertical="top"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12" xfId="0" applyFont="1" applyFill="1" applyBorder="1" applyAlignment="1">
      <alignment horizontal="left" vertical="top" wrapText="1"/>
    </xf>
    <xf numFmtId="0" fontId="14" fillId="2" borderId="13" xfId="0" applyFont="1" applyFill="1" applyBorder="1" applyAlignment="1">
      <alignment horizontal="left" vertical="top" wrapText="1"/>
    </xf>
    <xf numFmtId="0" fontId="14" fillId="2" borderId="14"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39"/>
    </sheetView>
  </sheetViews>
  <sheetFormatPr baseColWidth="10" defaultRowHeight="15" x14ac:dyDescent="0.25"/>
  <cols>
    <col min="1" max="1" width="20.5703125" customWidth="1"/>
    <col min="2" max="2" width="17.85546875" customWidth="1"/>
    <col min="3" max="3" width="17.7109375" customWidth="1"/>
    <col min="4" max="4" width="10" customWidth="1"/>
    <col min="5" max="5" width="8.7109375" customWidth="1"/>
    <col min="6" max="6" width="8.28515625" customWidth="1"/>
    <col min="7" max="7" width="10.140625" customWidth="1"/>
    <col min="8" max="8" width="10.28515625" customWidth="1"/>
    <col min="9" max="9" width="11.7109375" customWidth="1"/>
    <col min="10" max="10" width="11.42578125" customWidth="1"/>
    <col min="11" max="11" width="12.140625" customWidth="1"/>
    <col min="12" max="12" width="11.7109375" customWidth="1"/>
    <col min="13" max="13" width="9.42578125" customWidth="1"/>
    <col min="14" max="14" width="15.85546875" customWidth="1"/>
  </cols>
  <sheetData>
    <row r="1" spans="1:14" x14ac:dyDescent="0.25">
      <c r="A1" s="1"/>
      <c r="B1" s="1" t="s">
        <v>0</v>
      </c>
      <c r="C1" s="207" t="s">
        <v>1</v>
      </c>
      <c r="D1" s="208"/>
      <c r="E1" s="208"/>
      <c r="F1" s="209"/>
      <c r="G1" s="1"/>
      <c r="H1" s="2"/>
      <c r="I1" s="75"/>
      <c r="J1" s="76" t="s">
        <v>2</v>
      </c>
      <c r="K1" s="203"/>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204"/>
      <c r="K3" s="213">
        <v>41137</v>
      </c>
      <c r="L3" s="213"/>
      <c r="M3" s="213"/>
      <c r="N3" s="7" t="s">
        <v>25</v>
      </c>
    </row>
    <row r="4" spans="1:14" x14ac:dyDescent="0.25">
      <c r="A4" s="1"/>
      <c r="B4" s="1"/>
      <c r="C4" s="1"/>
      <c r="D4" s="1"/>
      <c r="E4" s="1"/>
      <c r="F4" s="1"/>
      <c r="G4" s="1"/>
      <c r="H4" s="214"/>
      <c r="I4" s="215"/>
      <c r="J4" s="1"/>
      <c r="K4" s="1"/>
      <c r="L4" s="1"/>
      <c r="M4" s="204"/>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290</v>
      </c>
      <c r="B6" s="10" t="s">
        <v>509</v>
      </c>
      <c r="C6" s="10" t="s">
        <v>510</v>
      </c>
      <c r="D6" s="10">
        <v>41137</v>
      </c>
      <c r="E6" s="10">
        <v>41138</v>
      </c>
      <c r="F6" s="11">
        <v>42804</v>
      </c>
      <c r="G6" s="12">
        <v>17000</v>
      </c>
      <c r="H6" s="12"/>
      <c r="I6" s="12"/>
      <c r="J6" s="12"/>
      <c r="K6" s="12">
        <v>17000</v>
      </c>
      <c r="L6" s="12"/>
      <c r="M6" s="12"/>
      <c r="N6" s="13">
        <f t="shared" ref="N6:N11" si="0">G6+I6</f>
        <v>17000</v>
      </c>
    </row>
    <row r="7" spans="1:14" x14ac:dyDescent="0.25">
      <c r="A7" s="9" t="s">
        <v>172</v>
      </c>
      <c r="B7" s="10" t="s">
        <v>511</v>
      </c>
      <c r="C7" s="10" t="s">
        <v>17</v>
      </c>
      <c r="D7" s="10">
        <v>41133</v>
      </c>
      <c r="E7" s="10">
        <v>41137</v>
      </c>
      <c r="F7" s="11">
        <v>42805</v>
      </c>
      <c r="G7" s="12">
        <v>98000</v>
      </c>
      <c r="H7" s="12"/>
      <c r="I7" s="12"/>
      <c r="J7" s="12"/>
      <c r="K7" s="12">
        <v>98000</v>
      </c>
      <c r="L7" s="12"/>
      <c r="M7" s="12"/>
      <c r="N7" s="13">
        <f t="shared" si="0"/>
        <v>98000</v>
      </c>
    </row>
    <row r="8" spans="1:14" x14ac:dyDescent="0.25">
      <c r="A8" s="9"/>
      <c r="B8" s="10"/>
      <c r="C8" s="10"/>
      <c r="D8" s="10"/>
      <c r="E8" s="10"/>
      <c r="F8" s="11"/>
      <c r="G8" s="12"/>
      <c r="H8" s="12"/>
      <c r="I8" s="12"/>
      <c r="J8" s="12"/>
      <c r="K8" s="12"/>
      <c r="L8" s="12"/>
      <c r="M8" s="12"/>
      <c r="N8" s="13">
        <f t="shared" si="0"/>
        <v>0</v>
      </c>
    </row>
    <row r="9" spans="1:14" x14ac:dyDescent="0.25">
      <c r="A9" s="9"/>
      <c r="B9" s="14"/>
      <c r="C9" s="10"/>
      <c r="D9" s="10"/>
      <c r="E9" s="10"/>
      <c r="F9" s="11"/>
      <c r="G9" s="12"/>
      <c r="H9" s="12"/>
      <c r="I9" s="12"/>
      <c r="J9" s="12"/>
      <c r="K9" s="12"/>
      <c r="L9" s="12"/>
      <c r="M9" s="16"/>
      <c r="N9" s="13">
        <f t="shared" si="0"/>
        <v>0</v>
      </c>
    </row>
    <row r="10" spans="1:14" x14ac:dyDescent="0.25">
      <c r="A10" s="9"/>
      <c r="B10" s="14"/>
      <c r="C10" s="14"/>
      <c r="D10" s="10"/>
      <c r="E10" s="10"/>
      <c r="F10" s="11"/>
      <c r="G10" s="16"/>
      <c r="H10" s="16"/>
      <c r="I10" s="17"/>
      <c r="J10" s="16"/>
      <c r="K10" s="17"/>
      <c r="L10" s="16"/>
      <c r="M10" s="16"/>
      <c r="N10" s="13">
        <f t="shared" si="0"/>
        <v>0</v>
      </c>
    </row>
    <row r="11" spans="1:14" x14ac:dyDescent="0.25">
      <c r="A11" s="9"/>
      <c r="B11" s="15"/>
      <c r="C11" s="15"/>
      <c r="D11" s="10"/>
      <c r="E11" s="10"/>
      <c r="F11" s="11"/>
      <c r="G11" s="16"/>
      <c r="H11" s="16"/>
      <c r="I11" s="17"/>
      <c r="J11" s="16"/>
      <c r="K11" s="16"/>
      <c r="L11" s="16"/>
      <c r="M11" s="16"/>
      <c r="N11" s="13">
        <f t="shared" si="0"/>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6"/>
      <c r="K13" s="16"/>
      <c r="L13" s="16"/>
      <c r="M13" s="16"/>
      <c r="N13" s="13">
        <f t="shared" ref="N13:N30"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20"/>
      <c r="G16" s="16"/>
      <c r="H16" s="21"/>
      <c r="I16" s="22"/>
      <c r="J16" s="16"/>
      <c r="K16" s="23"/>
      <c r="L16" s="16"/>
      <c r="M16" s="18"/>
      <c r="N16" s="13">
        <f t="shared" si="1"/>
        <v>0</v>
      </c>
    </row>
    <row r="17" spans="1:14" x14ac:dyDescent="0.25">
      <c r="A17" s="19"/>
      <c r="B17" s="15"/>
      <c r="C17" s="206"/>
      <c r="D17" s="10"/>
      <c r="E17" s="10"/>
      <c r="F17" s="20"/>
      <c r="G17" s="16"/>
      <c r="H17" s="23"/>
      <c r="I17" s="22"/>
      <c r="J17" s="16"/>
      <c r="K17" s="23"/>
      <c r="L17" s="16"/>
      <c r="M17" s="18"/>
      <c r="N17" s="13">
        <f>+G17+I17</f>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3"/>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3"/>
      <c r="I22" s="22"/>
      <c r="J22" s="16"/>
      <c r="K22" s="23"/>
      <c r="L22" s="16"/>
      <c r="M22" s="18"/>
      <c r="N22" s="13">
        <f t="shared" si="1"/>
        <v>0</v>
      </c>
    </row>
    <row r="23" spans="1:14" x14ac:dyDescent="0.25">
      <c r="A23" s="19"/>
      <c r="B23" s="20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f t="shared" si="1"/>
        <v>0</v>
      </c>
    </row>
    <row r="26" spans="1:14" x14ac:dyDescent="0.25">
      <c r="A26" s="19"/>
      <c r="B26" s="15"/>
      <c r="C26" s="15"/>
      <c r="D26" s="10"/>
      <c r="E26" s="10"/>
      <c r="F26" s="20"/>
      <c r="G26" s="16"/>
      <c r="H26" s="21"/>
      <c r="I26" s="22"/>
      <c r="J26" s="16"/>
      <c r="K26" s="23"/>
      <c r="L26" s="16"/>
      <c r="M26" s="18"/>
      <c r="N26" s="13">
        <f t="shared" si="1"/>
        <v>0</v>
      </c>
    </row>
    <row r="27" spans="1:14" x14ac:dyDescent="0.25">
      <c r="A27" s="19"/>
      <c r="B27" s="15"/>
      <c r="C27" s="15"/>
      <c r="D27" s="10"/>
      <c r="E27" s="10"/>
      <c r="F27" s="20"/>
      <c r="G27" s="16"/>
      <c r="H27" s="21"/>
      <c r="I27" s="22"/>
      <c r="J27" s="16"/>
      <c r="K27" s="23"/>
      <c r="L27" s="16"/>
      <c r="M27" s="18"/>
      <c r="N27" s="13">
        <f t="shared" si="1"/>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 t="shared" si="1"/>
        <v>0</v>
      </c>
    </row>
    <row r="30" spans="1:14" x14ac:dyDescent="0.25">
      <c r="A30" s="19"/>
      <c r="B30" s="15"/>
      <c r="C30" s="15"/>
      <c r="D30" s="10"/>
      <c r="E30" s="10"/>
      <c r="F30" s="20"/>
      <c r="G30" s="16"/>
      <c r="H30" s="21"/>
      <c r="I30" s="22"/>
      <c r="J30" s="16"/>
      <c r="K30" s="23"/>
      <c r="L30" s="16"/>
      <c r="M30" s="18"/>
      <c r="N30" s="13">
        <f t="shared" si="1"/>
        <v>0</v>
      </c>
    </row>
    <row r="31" spans="1:14" x14ac:dyDescent="0.25">
      <c r="A31" s="19"/>
      <c r="B31" s="15"/>
      <c r="C31" s="15"/>
      <c r="D31" s="10"/>
      <c r="E31" s="10"/>
      <c r="F31" s="24"/>
      <c r="G31" s="16"/>
      <c r="H31" s="21"/>
      <c r="I31" s="22"/>
      <c r="J31" s="16"/>
      <c r="K31" s="23"/>
      <c r="L31" s="16"/>
      <c r="M31" s="18"/>
      <c r="N31" s="13">
        <f>SUM(N6:N30)</f>
        <v>115000</v>
      </c>
    </row>
    <row r="32" spans="1:14" x14ac:dyDescent="0.25">
      <c r="A32" s="7" t="s">
        <v>18</v>
      </c>
      <c r="B32" s="7"/>
      <c r="C32" s="27"/>
      <c r="D32" s="28"/>
      <c r="E32" s="28"/>
      <c r="F32" s="29"/>
      <c r="G32" s="16">
        <f>SUM(G6:G31)</f>
        <v>115000</v>
      </c>
      <c r="H32" s="30"/>
      <c r="I32" s="31">
        <f>SUM(I6:I31)</f>
        <v>0</v>
      </c>
      <c r="J32" s="31">
        <f>SUM(J6:J31)</f>
        <v>0</v>
      </c>
      <c r="K32" s="31">
        <f>SUM(K6:K31)</f>
        <v>115000</v>
      </c>
      <c r="L32" s="31">
        <f>SUM(L6:L31)</f>
        <v>0</v>
      </c>
      <c r="M32" s="31">
        <f>SUM(M6:M31)</f>
        <v>0</v>
      </c>
      <c r="N32" s="31">
        <f>SUM(J32)+K32+L32+M32</f>
        <v>115000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204" t="s">
        <v>21</v>
      </c>
      <c r="F34" s="202"/>
      <c r="G34" s="216"/>
      <c r="H34" s="217"/>
      <c r="I34" s="217"/>
      <c r="J34" s="217"/>
      <c r="K34" s="217"/>
      <c r="L34" s="217"/>
      <c r="M34" s="217"/>
      <c r="N34" s="218"/>
    </row>
    <row r="35" spans="1:14" ht="15" customHeight="1" x14ac:dyDescent="0.25">
      <c r="A35" s="7" t="s">
        <v>22</v>
      </c>
      <c r="B35" s="204"/>
      <c r="C35" s="39"/>
      <c r="D35" s="40"/>
      <c r="E35" s="225">
        <v>490</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0</v>
      </c>
      <c r="D38" s="40" t="s">
        <v>140</v>
      </c>
      <c r="E38" s="40"/>
      <c r="F38" s="42"/>
      <c r="G38" s="219"/>
      <c r="H38" s="220"/>
      <c r="I38" s="220"/>
      <c r="J38" s="220"/>
      <c r="K38" s="220"/>
      <c r="L38" s="220"/>
      <c r="M38" s="220"/>
      <c r="N38" s="221"/>
    </row>
    <row r="39" spans="1:14" ht="15.75" customHeight="1" thickBot="1" x14ac:dyDescent="0.3">
      <c r="A39" s="227" t="s">
        <v>16</v>
      </c>
      <c r="B39" s="227"/>
      <c r="C39" s="43">
        <f>SUM(C37+C38)</f>
        <v>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39"/>
    </sheetView>
  </sheetViews>
  <sheetFormatPr baseColWidth="10" defaultRowHeight="15" x14ac:dyDescent="0.25"/>
  <cols>
    <col min="1" max="1" width="5.85546875" customWidth="1"/>
    <col min="2" max="2" width="26.140625" customWidth="1"/>
    <col min="3" max="3" width="24" customWidth="1"/>
    <col min="4" max="4" width="9.5703125" customWidth="1"/>
    <col min="5" max="5" width="12.7109375" customWidth="1"/>
    <col min="6" max="6" width="9.85546875" customWidth="1"/>
    <col min="8" max="8" width="12.85546875" customWidth="1"/>
    <col min="9" max="9" width="10.28515625" customWidth="1"/>
    <col min="10" max="10" width="11.42578125" customWidth="1"/>
    <col min="11" max="11" width="10.28515625" customWidth="1"/>
    <col min="12" max="12" width="10" customWidth="1"/>
    <col min="13" max="13" width="9.28515625" customWidth="1"/>
    <col min="14" max="14" width="11" customWidth="1"/>
  </cols>
  <sheetData>
    <row r="1" spans="1:14" x14ac:dyDescent="0.25">
      <c r="A1" s="1"/>
      <c r="B1" s="1" t="s">
        <v>0</v>
      </c>
      <c r="C1" s="207" t="s">
        <v>1</v>
      </c>
      <c r="D1" s="208"/>
      <c r="E1" s="208"/>
      <c r="F1" s="209"/>
      <c r="G1" s="1"/>
      <c r="H1" s="2"/>
      <c r="I1" s="75"/>
      <c r="J1" s="76" t="s">
        <v>2</v>
      </c>
      <c r="K1" s="176"/>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177"/>
      <c r="K3" s="213">
        <v>41117</v>
      </c>
      <c r="L3" s="213"/>
      <c r="M3" s="213"/>
      <c r="N3" s="7" t="s">
        <v>39</v>
      </c>
    </row>
    <row r="4" spans="1:14" x14ac:dyDescent="0.25">
      <c r="A4" s="1"/>
      <c r="B4" s="1"/>
      <c r="C4" s="1"/>
      <c r="D4" s="1"/>
      <c r="E4" s="1"/>
      <c r="F4" s="1"/>
      <c r="G4" s="1"/>
      <c r="H4" s="214"/>
      <c r="I4" s="215"/>
      <c r="J4" s="1"/>
      <c r="K4" s="1"/>
      <c r="L4" s="1"/>
      <c r="M4" s="177"/>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456</v>
      </c>
      <c r="C6" s="10" t="s">
        <v>457</v>
      </c>
      <c r="D6" s="10">
        <v>41120</v>
      </c>
      <c r="E6" s="10">
        <v>41122</v>
      </c>
      <c r="F6" s="11">
        <v>42572</v>
      </c>
      <c r="G6" s="12">
        <v>48510</v>
      </c>
      <c r="H6" s="12"/>
      <c r="I6" s="12"/>
      <c r="J6" s="12"/>
      <c r="K6" s="12"/>
      <c r="L6" s="12"/>
      <c r="M6" s="12">
        <v>48510</v>
      </c>
      <c r="N6" s="13">
        <f>G6</f>
        <v>48510</v>
      </c>
    </row>
    <row r="7" spans="1:14" x14ac:dyDescent="0.25">
      <c r="A7" s="9"/>
      <c r="B7" s="10" t="s">
        <v>458</v>
      </c>
      <c r="C7" s="10" t="s">
        <v>17</v>
      </c>
      <c r="D7" s="10">
        <v>41117</v>
      </c>
      <c r="E7" s="10">
        <v>41118</v>
      </c>
      <c r="F7" s="11">
        <v>42573</v>
      </c>
      <c r="G7" s="12">
        <v>32670</v>
      </c>
      <c r="H7" s="12"/>
      <c r="I7" s="12"/>
      <c r="J7" s="12"/>
      <c r="K7" s="12">
        <v>32670</v>
      </c>
      <c r="L7" s="12"/>
      <c r="M7" s="12"/>
      <c r="N7" s="13">
        <f>G7+I7</f>
        <v>32670</v>
      </c>
    </row>
    <row r="8" spans="1:14" x14ac:dyDescent="0.25">
      <c r="A8" s="9"/>
      <c r="B8" s="10" t="s">
        <v>455</v>
      </c>
      <c r="C8" s="10" t="s">
        <v>459</v>
      </c>
      <c r="D8" s="10">
        <v>41117</v>
      </c>
      <c r="E8" s="10">
        <v>41118</v>
      </c>
      <c r="F8" s="11">
        <v>42574</v>
      </c>
      <c r="G8" s="12">
        <v>26000</v>
      </c>
      <c r="H8" s="12"/>
      <c r="I8" s="12"/>
      <c r="J8" s="12"/>
      <c r="K8" s="12">
        <v>26000</v>
      </c>
      <c r="L8" s="12"/>
      <c r="M8" s="12"/>
      <c r="N8" s="13">
        <f>G8+I8</f>
        <v>26000</v>
      </c>
    </row>
    <row r="9" spans="1:14" x14ac:dyDescent="0.25">
      <c r="A9" s="9"/>
      <c r="B9" s="14"/>
      <c r="C9" s="10"/>
      <c r="D9" s="10"/>
      <c r="E9" s="10"/>
      <c r="F9" s="11"/>
      <c r="G9" s="12"/>
      <c r="H9" s="12"/>
      <c r="I9" s="12"/>
      <c r="J9" s="12"/>
      <c r="K9" s="12"/>
      <c r="L9" s="12"/>
      <c r="M9" s="16"/>
      <c r="N9" s="13">
        <f>G9+I9</f>
        <v>0</v>
      </c>
    </row>
    <row r="10" spans="1:14" x14ac:dyDescent="0.25">
      <c r="A10" s="9"/>
      <c r="B10" s="14"/>
      <c r="C10" s="14"/>
      <c r="D10" s="10"/>
      <c r="E10" s="10"/>
      <c r="F10" s="11"/>
      <c r="G10" s="16"/>
      <c r="H10" s="16"/>
      <c r="I10" s="17"/>
      <c r="J10" s="16"/>
      <c r="K10" s="17"/>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6"/>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107180</v>
      </c>
    </row>
    <row r="32" spans="1:14" x14ac:dyDescent="0.25">
      <c r="A32" s="26" t="s">
        <v>18</v>
      </c>
      <c r="B32" s="7"/>
      <c r="C32" s="27"/>
      <c r="D32" s="28"/>
      <c r="E32" s="28"/>
      <c r="F32" s="29"/>
      <c r="G32" s="16">
        <f>SUM(G6:G31)</f>
        <v>107180</v>
      </c>
      <c r="H32" s="30"/>
      <c r="I32" s="31">
        <f>SUM(I6:I31)</f>
        <v>0</v>
      </c>
      <c r="J32" s="31">
        <f>SUM(J6:J31)</f>
        <v>0</v>
      </c>
      <c r="K32" s="31">
        <f>SUM(K6:K31)</f>
        <v>58670</v>
      </c>
      <c r="L32" s="31">
        <f>SUM(L6:L30)</f>
        <v>0</v>
      </c>
      <c r="M32" s="31">
        <f>SUM(M6:M31)</f>
        <v>48510</v>
      </c>
      <c r="N32" s="31">
        <f>SUM(N31)</f>
        <v>107180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77" t="s">
        <v>21</v>
      </c>
      <c r="F34" s="175"/>
      <c r="G34" s="216"/>
      <c r="H34" s="217"/>
      <c r="I34" s="217"/>
      <c r="J34" s="217"/>
      <c r="K34" s="217"/>
      <c r="L34" s="217"/>
      <c r="M34" s="217"/>
      <c r="N34" s="218"/>
    </row>
    <row r="35" spans="1:14" ht="15" customHeight="1" x14ac:dyDescent="0.25">
      <c r="A35" s="7" t="s">
        <v>22</v>
      </c>
      <c r="B35" s="177"/>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0</v>
      </c>
      <c r="D38" s="40" t="s">
        <v>140</v>
      </c>
      <c r="E38" s="40"/>
      <c r="F38" s="42"/>
      <c r="G38" s="219"/>
      <c r="H38" s="220"/>
      <c r="I38" s="220"/>
      <c r="J38" s="220"/>
      <c r="K38" s="220"/>
      <c r="L38" s="220"/>
      <c r="M38" s="220"/>
      <c r="N38" s="221"/>
    </row>
    <row r="39" spans="1:14" ht="15.75" customHeight="1" thickBot="1" x14ac:dyDescent="0.3">
      <c r="A39" s="227" t="s">
        <v>16</v>
      </c>
      <c r="B39" s="227"/>
      <c r="C39" s="43">
        <f>SUM(C37+C38)</f>
        <v>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22" workbookViewId="0">
      <selection activeCell="C37" sqref="C37"/>
    </sheetView>
  </sheetViews>
  <sheetFormatPr baseColWidth="10" defaultRowHeight="15" x14ac:dyDescent="0.25"/>
  <cols>
    <col min="1" max="1" width="5.85546875" customWidth="1"/>
    <col min="2" max="2" width="26.140625" customWidth="1"/>
    <col min="3" max="3" width="24" customWidth="1"/>
    <col min="4" max="4" width="9.5703125" customWidth="1"/>
    <col min="5" max="5" width="12.7109375" customWidth="1"/>
    <col min="6" max="6" width="9.85546875" customWidth="1"/>
    <col min="8" max="8" width="12.85546875" customWidth="1"/>
    <col min="9" max="9" width="10.28515625" customWidth="1"/>
    <col min="10" max="10" width="11.42578125" customWidth="1"/>
    <col min="11" max="11" width="10.28515625" customWidth="1"/>
    <col min="12" max="12" width="10" customWidth="1"/>
    <col min="13" max="13" width="9.28515625" customWidth="1"/>
    <col min="14" max="14" width="11" customWidth="1"/>
  </cols>
  <sheetData>
    <row r="1" spans="1:14" x14ac:dyDescent="0.25">
      <c r="A1" s="1"/>
      <c r="B1" s="1" t="s">
        <v>0</v>
      </c>
      <c r="C1" s="207" t="s">
        <v>1</v>
      </c>
      <c r="D1" s="208"/>
      <c r="E1" s="208"/>
      <c r="F1" s="209"/>
      <c r="G1" s="1"/>
      <c r="H1" s="2"/>
      <c r="I1" s="75"/>
      <c r="J1" s="76" t="s">
        <v>2</v>
      </c>
      <c r="K1" s="173"/>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174"/>
      <c r="K3" s="213">
        <v>41117</v>
      </c>
      <c r="L3" s="213"/>
      <c r="M3" s="213"/>
      <c r="N3" s="7" t="s">
        <v>25</v>
      </c>
    </row>
    <row r="4" spans="1:14" x14ac:dyDescent="0.25">
      <c r="A4" s="1"/>
      <c r="B4" s="1"/>
      <c r="C4" s="1"/>
      <c r="D4" s="1"/>
      <c r="E4" s="1"/>
      <c r="F4" s="1"/>
      <c r="G4" s="1"/>
      <c r="H4" s="214"/>
      <c r="I4" s="215"/>
      <c r="J4" s="1"/>
      <c r="K4" s="1"/>
      <c r="L4" s="1"/>
      <c r="M4" s="174"/>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269</v>
      </c>
      <c r="C6" s="10" t="s">
        <v>84</v>
      </c>
      <c r="D6" s="10">
        <v>41116</v>
      </c>
      <c r="E6" s="10">
        <v>41117</v>
      </c>
      <c r="F6" s="11">
        <v>42564</v>
      </c>
      <c r="G6" s="12">
        <v>16000</v>
      </c>
      <c r="H6" s="12"/>
      <c r="I6" s="12"/>
      <c r="J6" s="12">
        <v>16000</v>
      </c>
      <c r="K6" s="12"/>
      <c r="L6" s="12"/>
      <c r="M6" s="12"/>
      <c r="N6" s="13">
        <f>G6</f>
        <v>16000</v>
      </c>
    </row>
    <row r="7" spans="1:14" x14ac:dyDescent="0.25">
      <c r="A7" s="9"/>
      <c r="B7" s="10" t="s">
        <v>446</v>
      </c>
      <c r="C7" s="10" t="s">
        <v>447</v>
      </c>
      <c r="D7" s="10">
        <v>41096</v>
      </c>
      <c r="E7" s="10">
        <v>41097</v>
      </c>
      <c r="F7" s="11">
        <v>42565</v>
      </c>
      <c r="G7" s="12">
        <v>22770</v>
      </c>
      <c r="H7" s="12"/>
      <c r="I7" s="12"/>
      <c r="J7" s="12"/>
      <c r="K7" s="12"/>
      <c r="L7" s="12">
        <v>22770</v>
      </c>
      <c r="M7" s="12"/>
      <c r="N7" s="13">
        <f>G7+I7</f>
        <v>22770</v>
      </c>
    </row>
    <row r="8" spans="1:14" x14ac:dyDescent="0.25">
      <c r="A8" s="9"/>
      <c r="B8" s="10" t="s">
        <v>446</v>
      </c>
      <c r="C8" s="10" t="s">
        <v>447</v>
      </c>
      <c r="D8" s="10">
        <v>41098</v>
      </c>
      <c r="E8" s="10">
        <v>41100</v>
      </c>
      <c r="F8" s="11">
        <v>42566</v>
      </c>
      <c r="G8" s="12">
        <v>45540</v>
      </c>
      <c r="H8" s="12"/>
      <c r="I8" s="12"/>
      <c r="J8" s="12"/>
      <c r="K8" s="12"/>
      <c r="L8" s="12">
        <v>45540</v>
      </c>
      <c r="M8" s="12"/>
      <c r="N8" s="13">
        <f>G8+I8</f>
        <v>45540</v>
      </c>
    </row>
    <row r="9" spans="1:14" x14ac:dyDescent="0.25">
      <c r="A9" s="9"/>
      <c r="B9" s="14" t="s">
        <v>448</v>
      </c>
      <c r="C9" s="10" t="s">
        <v>449</v>
      </c>
      <c r="D9" s="10">
        <v>41107</v>
      </c>
      <c r="E9" s="10">
        <v>41109</v>
      </c>
      <c r="F9" s="11">
        <v>42567</v>
      </c>
      <c r="G9" s="12">
        <v>394020</v>
      </c>
      <c r="H9" s="12"/>
      <c r="I9" s="12"/>
      <c r="J9" s="12"/>
      <c r="K9" s="12"/>
      <c r="L9" s="12">
        <v>394020</v>
      </c>
      <c r="M9" s="16"/>
      <c r="N9" s="13">
        <f>G9+I9</f>
        <v>394020</v>
      </c>
    </row>
    <row r="10" spans="1:14" x14ac:dyDescent="0.25">
      <c r="A10" s="9"/>
      <c r="B10" s="14" t="s">
        <v>450</v>
      </c>
      <c r="C10" s="14" t="s">
        <v>391</v>
      </c>
      <c r="D10" s="10">
        <v>41104</v>
      </c>
      <c r="E10" s="10">
        <v>41106</v>
      </c>
      <c r="F10" s="11">
        <v>42568</v>
      </c>
      <c r="G10" s="16">
        <v>439560</v>
      </c>
      <c r="H10" s="16"/>
      <c r="I10" s="17"/>
      <c r="J10" s="16"/>
      <c r="K10" s="17"/>
      <c r="L10" s="16">
        <v>439560</v>
      </c>
      <c r="M10" s="16"/>
      <c r="N10" s="13">
        <f>G10+I10</f>
        <v>439560</v>
      </c>
    </row>
    <row r="11" spans="1:14" x14ac:dyDescent="0.25">
      <c r="A11" s="9"/>
      <c r="B11" s="15" t="s">
        <v>451</v>
      </c>
      <c r="C11" s="15" t="s">
        <v>452</v>
      </c>
      <c r="D11" s="10">
        <v>41101</v>
      </c>
      <c r="E11" s="10">
        <v>41102</v>
      </c>
      <c r="F11" s="11">
        <v>42569</v>
      </c>
      <c r="G11" s="16">
        <v>29700</v>
      </c>
      <c r="H11" s="16"/>
      <c r="I11" s="17"/>
      <c r="J11" s="16"/>
      <c r="K11" s="16"/>
      <c r="L11" s="16">
        <v>29700</v>
      </c>
      <c r="M11" s="16"/>
      <c r="N11" s="13">
        <f>G11+I11</f>
        <v>29700</v>
      </c>
    </row>
    <row r="12" spans="1:14" x14ac:dyDescent="0.25">
      <c r="A12" s="9" t="s">
        <v>163</v>
      </c>
      <c r="B12" s="15" t="s">
        <v>453</v>
      </c>
      <c r="C12" s="15" t="s">
        <v>17</v>
      </c>
      <c r="D12" s="10">
        <v>41117</v>
      </c>
      <c r="E12" s="10">
        <v>41118</v>
      </c>
      <c r="F12" s="11">
        <v>42570</v>
      </c>
      <c r="G12" s="16">
        <v>43000</v>
      </c>
      <c r="H12" s="16"/>
      <c r="I12" s="17"/>
      <c r="J12" s="16">
        <v>43000</v>
      </c>
      <c r="K12" s="16"/>
      <c r="L12" s="16"/>
      <c r="M12" s="16"/>
      <c r="N12" s="13">
        <f>+G12+I12</f>
        <v>43000</v>
      </c>
    </row>
    <row r="13" spans="1:14" x14ac:dyDescent="0.25">
      <c r="A13" s="9"/>
      <c r="B13" s="15" t="s">
        <v>27</v>
      </c>
      <c r="C13" s="15"/>
      <c r="D13" s="10"/>
      <c r="E13" s="10"/>
      <c r="F13" s="11">
        <v>42571</v>
      </c>
      <c r="G13" s="16"/>
      <c r="H13" s="16" t="s">
        <v>454</v>
      </c>
      <c r="I13" s="17">
        <v>120285</v>
      </c>
      <c r="J13" s="16">
        <v>120285</v>
      </c>
      <c r="K13" s="16"/>
      <c r="L13" s="16"/>
      <c r="M13" s="16"/>
      <c r="N13" s="13">
        <f t="shared" ref="N13:N28" si="0">+G13+I13</f>
        <v>120285</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1110875</v>
      </c>
    </row>
    <row r="32" spans="1:14" x14ac:dyDescent="0.25">
      <c r="A32" s="26" t="s">
        <v>18</v>
      </c>
      <c r="B32" s="7"/>
      <c r="C32" s="27"/>
      <c r="D32" s="28"/>
      <c r="E32" s="28"/>
      <c r="F32" s="29"/>
      <c r="G32" s="16">
        <f>SUM(G6:G31)</f>
        <v>990590</v>
      </c>
      <c r="H32" s="30"/>
      <c r="I32" s="31">
        <f>SUM(I6:I31)</f>
        <v>120285</v>
      </c>
      <c r="J32" s="31">
        <f>SUM(J6:J31)</f>
        <v>179285</v>
      </c>
      <c r="K32" s="31">
        <f>SUM(K6:K31)</f>
        <v>0</v>
      </c>
      <c r="L32" s="31">
        <f>SUM(L6:L30)</f>
        <v>931590</v>
      </c>
      <c r="M32" s="31">
        <f>SUM(M6:M31)</f>
        <v>0</v>
      </c>
      <c r="N32" s="31">
        <f>SUM(N31)</f>
        <v>1110875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74" t="s">
        <v>21</v>
      </c>
      <c r="F34" s="172"/>
      <c r="G34" s="216"/>
      <c r="H34" s="217"/>
      <c r="I34" s="217"/>
      <c r="J34" s="217"/>
      <c r="K34" s="217"/>
      <c r="L34" s="217"/>
      <c r="M34" s="217"/>
      <c r="N34" s="218"/>
    </row>
    <row r="35" spans="1:14" ht="15" customHeight="1" x14ac:dyDescent="0.25">
      <c r="A35" s="7" t="s">
        <v>22</v>
      </c>
      <c r="B35" s="174"/>
      <c r="C35" s="39"/>
      <c r="D35" s="40"/>
      <c r="E35" s="225">
        <v>495</v>
      </c>
      <c r="F35" s="226"/>
      <c r="G35" s="219"/>
      <c r="H35" s="220"/>
      <c r="I35" s="220"/>
      <c r="J35" s="220"/>
      <c r="K35" s="220"/>
      <c r="L35" s="220"/>
      <c r="M35" s="220"/>
      <c r="N35" s="221"/>
    </row>
    <row r="36" spans="1:14" ht="15" customHeight="1" x14ac:dyDescent="0.25">
      <c r="A36" s="7" t="s">
        <v>23</v>
      </c>
      <c r="B36" s="1"/>
      <c r="C36" s="41">
        <v>244</v>
      </c>
      <c r="D36" s="40"/>
      <c r="E36" s="40"/>
      <c r="F36" s="42"/>
      <c r="G36" s="219"/>
      <c r="H36" s="220"/>
      <c r="I36" s="220"/>
      <c r="J36" s="220"/>
      <c r="K36" s="220"/>
      <c r="L36" s="220"/>
      <c r="M36" s="220"/>
      <c r="N36" s="221"/>
    </row>
    <row r="37" spans="1:14" ht="15" customHeight="1" x14ac:dyDescent="0.25">
      <c r="A37" s="1"/>
      <c r="B37" s="1"/>
      <c r="C37" s="43">
        <f>C36*E35</f>
        <v>120780</v>
      </c>
      <c r="D37" s="40"/>
      <c r="E37" s="40"/>
      <c r="F37" s="42"/>
      <c r="G37" s="219"/>
      <c r="H37" s="220"/>
      <c r="I37" s="220"/>
      <c r="J37" s="220"/>
      <c r="K37" s="220"/>
      <c r="L37" s="220"/>
      <c r="M37" s="220"/>
      <c r="N37" s="221"/>
    </row>
    <row r="38" spans="1:14" ht="15" customHeight="1" x14ac:dyDescent="0.25">
      <c r="A38" s="7" t="s">
        <v>24</v>
      </c>
      <c r="B38" s="1"/>
      <c r="C38" s="44">
        <v>58500</v>
      </c>
      <c r="D38" s="40" t="s">
        <v>140</v>
      </c>
      <c r="E38" s="40"/>
      <c r="F38" s="42"/>
      <c r="G38" s="219"/>
      <c r="H38" s="220"/>
      <c r="I38" s="220"/>
      <c r="J38" s="220"/>
      <c r="K38" s="220"/>
      <c r="L38" s="220"/>
      <c r="M38" s="220"/>
      <c r="N38" s="221"/>
    </row>
    <row r="39" spans="1:14" ht="15.75" customHeight="1" thickBot="1" x14ac:dyDescent="0.3">
      <c r="A39" s="227" t="s">
        <v>16</v>
      </c>
      <c r="B39" s="227"/>
      <c r="C39" s="43">
        <f>SUM(C37+C38)</f>
        <v>179280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B24" sqref="B24"/>
    </sheetView>
  </sheetViews>
  <sheetFormatPr baseColWidth="10" defaultRowHeight="15" x14ac:dyDescent="0.25"/>
  <cols>
    <col min="1" max="1" width="5.85546875" customWidth="1"/>
    <col min="2" max="2" width="26.140625" customWidth="1"/>
    <col min="3" max="3" width="24" customWidth="1"/>
    <col min="4" max="4" width="9.5703125" customWidth="1"/>
    <col min="5" max="5" width="12.7109375" customWidth="1"/>
    <col min="6" max="6" width="9.85546875" customWidth="1"/>
    <col min="8" max="8" width="17.7109375" customWidth="1"/>
    <col min="9" max="9" width="10.28515625" customWidth="1"/>
    <col min="10" max="10" width="9.28515625" customWidth="1"/>
    <col min="11" max="11" width="10.28515625" customWidth="1"/>
    <col min="12" max="12" width="10" customWidth="1"/>
    <col min="13" max="13" width="9.28515625" customWidth="1"/>
    <col min="14" max="14" width="11" customWidth="1"/>
  </cols>
  <sheetData>
    <row r="1" spans="1:14" x14ac:dyDescent="0.25">
      <c r="A1" s="1"/>
      <c r="B1" s="1" t="s">
        <v>0</v>
      </c>
      <c r="C1" s="207" t="s">
        <v>1</v>
      </c>
      <c r="D1" s="208"/>
      <c r="E1" s="208"/>
      <c r="F1" s="209"/>
      <c r="G1" s="1"/>
      <c r="H1" s="2"/>
      <c r="I1" s="75"/>
      <c r="J1" s="76" t="s">
        <v>2</v>
      </c>
      <c r="K1" s="170"/>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171"/>
      <c r="K3" s="213">
        <v>41116</v>
      </c>
      <c r="L3" s="213"/>
      <c r="M3" s="213"/>
      <c r="N3" s="7" t="s">
        <v>39</v>
      </c>
    </row>
    <row r="4" spans="1:14" x14ac:dyDescent="0.25">
      <c r="A4" s="1"/>
      <c r="B4" s="1"/>
      <c r="C4" s="1"/>
      <c r="D4" s="1"/>
      <c r="E4" s="1"/>
      <c r="F4" s="1"/>
      <c r="G4" s="1"/>
      <c r="H4" s="214"/>
      <c r="I4" s="215"/>
      <c r="J4" s="1"/>
      <c r="K4" s="1"/>
      <c r="L4" s="1"/>
      <c r="M4" s="171"/>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433</v>
      </c>
      <c r="C6" s="10" t="s">
        <v>434</v>
      </c>
      <c r="D6" s="10">
        <v>41116</v>
      </c>
      <c r="E6" s="10">
        <v>41117</v>
      </c>
      <c r="F6" s="11">
        <v>42552</v>
      </c>
      <c r="G6" s="12">
        <v>19500</v>
      </c>
      <c r="H6" s="12"/>
      <c r="I6" s="12"/>
      <c r="J6" s="12"/>
      <c r="K6" s="12">
        <v>19500</v>
      </c>
      <c r="L6" s="12"/>
      <c r="M6" s="12"/>
      <c r="N6" s="13">
        <f>G6</f>
        <v>19500</v>
      </c>
    </row>
    <row r="7" spans="1:14" x14ac:dyDescent="0.25">
      <c r="A7" s="9"/>
      <c r="B7" s="10" t="s">
        <v>435</v>
      </c>
      <c r="C7" s="10" t="s">
        <v>436</v>
      </c>
      <c r="D7" s="10">
        <v>41116</v>
      </c>
      <c r="E7" s="10">
        <v>41117</v>
      </c>
      <c r="F7" s="11">
        <v>42553</v>
      </c>
      <c r="G7" s="12">
        <v>19500</v>
      </c>
      <c r="H7" s="12"/>
      <c r="I7" s="12"/>
      <c r="J7" s="12"/>
      <c r="K7" s="12">
        <v>19500</v>
      </c>
      <c r="L7" s="12"/>
      <c r="M7" s="12"/>
      <c r="N7" s="13">
        <f>G7+I7</f>
        <v>19500</v>
      </c>
    </row>
    <row r="8" spans="1:14" x14ac:dyDescent="0.25">
      <c r="A8" s="9"/>
      <c r="B8" s="14" t="s">
        <v>437</v>
      </c>
      <c r="C8" s="10"/>
      <c r="D8" s="10"/>
      <c r="E8" s="10"/>
      <c r="F8" s="11">
        <v>42554</v>
      </c>
      <c r="G8" s="12"/>
      <c r="H8" s="12" t="s">
        <v>438</v>
      </c>
      <c r="I8" s="12">
        <v>108900</v>
      </c>
      <c r="J8" s="12"/>
      <c r="K8" s="12">
        <v>108900</v>
      </c>
      <c r="L8" s="12"/>
      <c r="M8" s="12"/>
      <c r="N8" s="13">
        <f>G8+I8</f>
        <v>108900</v>
      </c>
    </row>
    <row r="9" spans="1:14" x14ac:dyDescent="0.25">
      <c r="A9" s="9"/>
      <c r="B9" s="14" t="s">
        <v>17</v>
      </c>
      <c r="C9" s="14" t="s">
        <v>439</v>
      </c>
      <c r="D9" s="10">
        <v>41106</v>
      </c>
      <c r="E9" s="10">
        <v>41107</v>
      </c>
      <c r="F9" s="11">
        <v>42555</v>
      </c>
      <c r="G9" s="16">
        <v>45540</v>
      </c>
      <c r="H9" s="16"/>
      <c r="I9" s="17"/>
      <c r="J9" s="16"/>
      <c r="K9" s="17"/>
      <c r="L9" s="16">
        <v>45540</v>
      </c>
      <c r="M9" s="16"/>
      <c r="N9" s="13">
        <f>G9+I9</f>
        <v>45540</v>
      </c>
    </row>
    <row r="10" spans="1:14" x14ac:dyDescent="0.25">
      <c r="A10" s="9"/>
      <c r="B10" s="15" t="s">
        <v>440</v>
      </c>
      <c r="C10" s="15" t="s">
        <v>445</v>
      </c>
      <c r="D10" s="10">
        <v>41116</v>
      </c>
      <c r="E10" s="10">
        <v>41117</v>
      </c>
      <c r="F10" s="11">
        <v>42556</v>
      </c>
      <c r="G10" s="16">
        <v>25740</v>
      </c>
      <c r="H10" s="16"/>
      <c r="I10" s="17"/>
      <c r="J10" s="16">
        <v>25740</v>
      </c>
      <c r="K10" s="16"/>
      <c r="L10" s="16"/>
      <c r="M10" s="16"/>
      <c r="N10" s="13">
        <f>G10+I10</f>
        <v>25740</v>
      </c>
    </row>
    <row r="11" spans="1:14" x14ac:dyDescent="0.25">
      <c r="A11" s="9"/>
      <c r="B11" s="15" t="s">
        <v>441</v>
      </c>
      <c r="C11" s="15" t="s">
        <v>439</v>
      </c>
      <c r="D11" s="10">
        <v>41107</v>
      </c>
      <c r="E11" s="10">
        <v>41109</v>
      </c>
      <c r="F11" s="11">
        <v>42557</v>
      </c>
      <c r="G11" s="16">
        <v>145530</v>
      </c>
      <c r="H11" s="16"/>
      <c r="I11" s="17"/>
      <c r="J11" s="16"/>
      <c r="K11" s="16"/>
      <c r="L11" s="16">
        <v>145530</v>
      </c>
      <c r="M11" s="16"/>
      <c r="N11" s="13">
        <f>G11+I11</f>
        <v>145530</v>
      </c>
    </row>
    <row r="12" spans="1:14" x14ac:dyDescent="0.25">
      <c r="A12" s="9"/>
      <c r="B12" s="15" t="s">
        <v>441</v>
      </c>
      <c r="C12" s="15" t="s">
        <v>439</v>
      </c>
      <c r="D12" s="10">
        <v>41107</v>
      </c>
      <c r="E12" s="10">
        <v>41108</v>
      </c>
      <c r="F12" s="11">
        <v>42558</v>
      </c>
      <c r="G12" s="16">
        <v>45540</v>
      </c>
      <c r="H12" s="16"/>
      <c r="I12" s="17"/>
      <c r="J12" s="16"/>
      <c r="K12" s="16"/>
      <c r="L12" s="16">
        <v>45540</v>
      </c>
      <c r="M12" s="16"/>
      <c r="N12" s="13">
        <f>+G12+I12</f>
        <v>45540</v>
      </c>
    </row>
    <row r="13" spans="1:14" x14ac:dyDescent="0.25">
      <c r="A13" s="9"/>
      <c r="B13" s="15" t="s">
        <v>441</v>
      </c>
      <c r="C13" s="15" t="s">
        <v>442</v>
      </c>
      <c r="D13" s="10">
        <v>41105</v>
      </c>
      <c r="E13" s="10">
        <v>41107</v>
      </c>
      <c r="F13" s="11">
        <v>42559</v>
      </c>
      <c r="G13" s="16">
        <v>212850</v>
      </c>
      <c r="H13" s="16"/>
      <c r="I13" s="17"/>
      <c r="J13" s="17"/>
      <c r="K13" s="16"/>
      <c r="L13" s="16">
        <v>212850</v>
      </c>
      <c r="M13" s="16"/>
      <c r="N13" s="13">
        <f t="shared" ref="N13:N28" si="0">+G13+I13</f>
        <v>212850</v>
      </c>
    </row>
    <row r="14" spans="1:14" x14ac:dyDescent="0.25">
      <c r="A14" s="9"/>
      <c r="B14" s="15" t="s">
        <v>441</v>
      </c>
      <c r="C14" s="15" t="s">
        <v>442</v>
      </c>
      <c r="D14" s="10">
        <v>41109</v>
      </c>
      <c r="E14" s="10">
        <v>41111</v>
      </c>
      <c r="F14" s="11">
        <v>42560</v>
      </c>
      <c r="G14" s="16">
        <v>168300</v>
      </c>
      <c r="H14" s="16"/>
      <c r="I14" s="17"/>
      <c r="J14" s="17"/>
      <c r="K14" s="16"/>
      <c r="L14" s="16">
        <v>168300</v>
      </c>
      <c r="M14" s="18"/>
      <c r="N14" s="13">
        <f t="shared" si="0"/>
        <v>168300</v>
      </c>
    </row>
    <row r="15" spans="1:14" x14ac:dyDescent="0.25">
      <c r="A15" s="9"/>
      <c r="B15" s="15" t="s">
        <v>441</v>
      </c>
      <c r="C15" s="15" t="s">
        <v>442</v>
      </c>
      <c r="D15" s="10">
        <v>41103</v>
      </c>
      <c r="E15" s="10">
        <v>41104</v>
      </c>
      <c r="F15" s="11">
        <v>42561</v>
      </c>
      <c r="G15" s="16">
        <v>140085</v>
      </c>
      <c r="H15" s="16"/>
      <c r="I15" s="17"/>
      <c r="J15" s="16"/>
      <c r="K15" s="16"/>
      <c r="L15" s="16">
        <v>140085</v>
      </c>
      <c r="M15" s="18"/>
      <c r="N15" s="13">
        <f>G15</f>
        <v>140085</v>
      </c>
    </row>
    <row r="16" spans="1:14" x14ac:dyDescent="0.25">
      <c r="A16" s="9"/>
      <c r="B16" s="15" t="s">
        <v>443</v>
      </c>
      <c r="C16" s="15" t="s">
        <v>444</v>
      </c>
      <c r="D16" s="10">
        <v>41116</v>
      </c>
      <c r="E16" s="10">
        <v>41117</v>
      </c>
      <c r="F16" s="20">
        <v>42562</v>
      </c>
      <c r="G16" s="16">
        <v>19500</v>
      </c>
      <c r="H16" s="21"/>
      <c r="I16" s="22"/>
      <c r="J16" s="16"/>
      <c r="K16" s="23">
        <v>19500</v>
      </c>
      <c r="L16" s="16"/>
      <c r="M16" s="18"/>
      <c r="N16" s="13">
        <f t="shared" si="0"/>
        <v>19500</v>
      </c>
    </row>
    <row r="17" spans="1:14" x14ac:dyDescent="0.25">
      <c r="A17" s="19"/>
      <c r="B17" s="15" t="s">
        <v>154</v>
      </c>
      <c r="C17" s="15"/>
      <c r="D17" s="10"/>
      <c r="E17" s="10"/>
      <c r="F17" s="20">
        <v>42563</v>
      </c>
      <c r="G17" s="16"/>
      <c r="H17" s="23" t="s">
        <v>26</v>
      </c>
      <c r="I17" s="22">
        <v>1000</v>
      </c>
      <c r="J17" s="16">
        <v>1000</v>
      </c>
      <c r="K17" s="23"/>
      <c r="L17" s="16"/>
      <c r="M17" s="18"/>
      <c r="N17" s="13">
        <f t="shared" si="0"/>
        <v>1000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951985</v>
      </c>
    </row>
    <row r="32" spans="1:14" x14ac:dyDescent="0.25">
      <c r="A32" s="26" t="s">
        <v>18</v>
      </c>
      <c r="B32" s="7"/>
      <c r="C32" s="27"/>
      <c r="D32" s="28"/>
      <c r="E32" s="28"/>
      <c r="F32" s="29"/>
      <c r="G32" s="16">
        <f>SUM(G6:G31)</f>
        <v>842085</v>
      </c>
      <c r="H32" s="30"/>
      <c r="I32" s="31">
        <f>SUM(I6:I31)</f>
        <v>109900</v>
      </c>
      <c r="J32" s="31">
        <f>SUM(J6:J31)</f>
        <v>26740</v>
      </c>
      <c r="K32" s="31">
        <f>SUM(K6:K31)</f>
        <v>167400</v>
      </c>
      <c r="L32" s="31">
        <f>SUM(L6:L30)</f>
        <v>757845</v>
      </c>
      <c r="M32" s="31">
        <f>SUM(M6:M31)</f>
        <v>0</v>
      </c>
      <c r="N32" s="31">
        <f>SUM(N31)</f>
        <v>951985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71" t="s">
        <v>21</v>
      </c>
      <c r="F34" s="169"/>
      <c r="G34" s="216"/>
      <c r="H34" s="217"/>
      <c r="I34" s="217"/>
      <c r="J34" s="217"/>
      <c r="K34" s="217"/>
      <c r="L34" s="217"/>
      <c r="M34" s="217"/>
      <c r="N34" s="218"/>
    </row>
    <row r="35" spans="1:14" ht="15" customHeight="1" x14ac:dyDescent="0.25">
      <c r="A35" s="7" t="s">
        <v>22</v>
      </c>
      <c r="B35" s="171"/>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26750</v>
      </c>
      <c r="D38" s="40" t="s">
        <v>140</v>
      </c>
      <c r="E38" s="40"/>
      <c r="F38" s="42"/>
      <c r="G38" s="219"/>
      <c r="H38" s="220"/>
      <c r="I38" s="220"/>
      <c r="J38" s="220"/>
      <c r="K38" s="220"/>
      <c r="L38" s="220"/>
      <c r="M38" s="220"/>
      <c r="N38" s="221"/>
    </row>
    <row r="39" spans="1:14" ht="15.75" customHeight="1" thickBot="1" x14ac:dyDescent="0.3">
      <c r="A39" s="227" t="s">
        <v>16</v>
      </c>
      <c r="B39" s="227"/>
      <c r="C39" s="43">
        <f>SUM(C37+C38)</f>
        <v>26750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C31" sqref="C31"/>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7.7109375" customWidth="1"/>
    <col min="9" max="9" width="10.28515625" customWidth="1"/>
    <col min="10" max="10" width="9.28515625" customWidth="1"/>
    <col min="11" max="11" width="10.28515625" customWidth="1"/>
    <col min="12" max="12" width="10" customWidth="1"/>
    <col min="13" max="13" width="9.28515625" customWidth="1"/>
    <col min="14" max="14" width="11" customWidth="1"/>
  </cols>
  <sheetData>
    <row r="1" spans="1:14" x14ac:dyDescent="0.25">
      <c r="A1" s="1"/>
      <c r="B1" s="1" t="s">
        <v>0</v>
      </c>
      <c r="C1" s="207" t="s">
        <v>1</v>
      </c>
      <c r="D1" s="208"/>
      <c r="E1" s="208"/>
      <c r="F1" s="209"/>
      <c r="G1" s="1"/>
      <c r="H1" s="2"/>
      <c r="I1" s="75"/>
      <c r="J1" s="76" t="s">
        <v>2</v>
      </c>
      <c r="K1" s="167"/>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168"/>
      <c r="K3" s="213">
        <v>41116</v>
      </c>
      <c r="L3" s="213"/>
      <c r="M3" s="213"/>
      <c r="N3" s="7" t="s">
        <v>25</v>
      </c>
    </row>
    <row r="4" spans="1:14" x14ac:dyDescent="0.25">
      <c r="A4" s="1"/>
      <c r="B4" s="1"/>
      <c r="C4" s="1"/>
      <c r="D4" s="1"/>
      <c r="E4" s="1"/>
      <c r="F4" s="1"/>
      <c r="G4" s="1"/>
      <c r="H4" s="214"/>
      <c r="I4" s="215"/>
      <c r="J4" s="1"/>
      <c r="K4" s="1"/>
      <c r="L4" s="1"/>
      <c r="M4" s="168"/>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121</v>
      </c>
      <c r="B6" s="10" t="s">
        <v>272</v>
      </c>
      <c r="C6" s="10" t="s">
        <v>84</v>
      </c>
      <c r="D6" s="10">
        <v>41113</v>
      </c>
      <c r="E6" s="10">
        <v>41116</v>
      </c>
      <c r="F6" s="11">
        <v>42546</v>
      </c>
      <c r="G6" s="12">
        <v>51000</v>
      </c>
      <c r="H6" s="12"/>
      <c r="I6" s="12"/>
      <c r="J6" s="12"/>
      <c r="K6" s="12">
        <v>51000</v>
      </c>
      <c r="L6" s="12"/>
      <c r="M6" s="12"/>
      <c r="N6" s="13">
        <f>G6</f>
        <v>51000</v>
      </c>
    </row>
    <row r="7" spans="1:14" x14ac:dyDescent="0.25">
      <c r="A7" s="9" t="s">
        <v>226</v>
      </c>
      <c r="B7" s="10" t="s">
        <v>427</v>
      </c>
      <c r="C7" s="10" t="s">
        <v>17</v>
      </c>
      <c r="D7" s="10">
        <v>41116</v>
      </c>
      <c r="E7" s="10">
        <v>41117</v>
      </c>
      <c r="F7" s="11">
        <v>42547</v>
      </c>
      <c r="G7" s="12">
        <v>20295</v>
      </c>
      <c r="H7" s="12"/>
      <c r="I7" s="12"/>
      <c r="J7" s="12">
        <v>20295</v>
      </c>
      <c r="K7" s="12"/>
      <c r="L7" s="12"/>
      <c r="M7" s="12"/>
      <c r="N7" s="13">
        <f>G7+I7</f>
        <v>20295</v>
      </c>
    </row>
    <row r="8" spans="1:14" x14ac:dyDescent="0.25">
      <c r="A8" s="9" t="s">
        <v>428</v>
      </c>
      <c r="B8" s="14" t="s">
        <v>429</v>
      </c>
      <c r="C8" s="10" t="s">
        <v>430</v>
      </c>
      <c r="D8" s="10">
        <v>41111</v>
      </c>
      <c r="E8" s="10">
        <v>41112</v>
      </c>
      <c r="F8" s="11">
        <v>42548</v>
      </c>
      <c r="G8" s="12">
        <v>61875</v>
      </c>
      <c r="H8" s="12"/>
      <c r="I8" s="12"/>
      <c r="J8" s="12"/>
      <c r="K8" s="12"/>
      <c r="L8" s="12"/>
      <c r="M8" s="12">
        <v>61875</v>
      </c>
      <c r="N8" s="13">
        <f>G8+I8</f>
        <v>61875</v>
      </c>
    </row>
    <row r="9" spans="1:14" x14ac:dyDescent="0.25">
      <c r="A9" s="9" t="s">
        <v>90</v>
      </c>
      <c r="B9" s="14" t="s">
        <v>431</v>
      </c>
      <c r="C9" s="14" t="s">
        <v>72</v>
      </c>
      <c r="D9" s="10">
        <v>41116</v>
      </c>
      <c r="E9" s="10">
        <v>41117</v>
      </c>
      <c r="F9" s="11">
        <v>42549</v>
      </c>
      <c r="G9" s="16">
        <v>22463.1</v>
      </c>
      <c r="H9" s="16"/>
      <c r="I9" s="17"/>
      <c r="J9" s="16"/>
      <c r="K9" s="17">
        <v>22463.1</v>
      </c>
      <c r="L9" s="16"/>
      <c r="M9" s="16"/>
      <c r="N9" s="13">
        <f>G9+I9</f>
        <v>22463.1</v>
      </c>
    </row>
    <row r="10" spans="1:14" x14ac:dyDescent="0.25">
      <c r="A10" s="9" t="s">
        <v>28</v>
      </c>
      <c r="B10" s="15" t="s">
        <v>432</v>
      </c>
      <c r="C10" s="15" t="s">
        <v>17</v>
      </c>
      <c r="D10" s="10">
        <v>41116</v>
      </c>
      <c r="E10" s="10">
        <v>41117</v>
      </c>
      <c r="F10" s="11">
        <v>42550</v>
      </c>
      <c r="G10" s="16">
        <v>44550</v>
      </c>
      <c r="H10" s="16"/>
      <c r="I10" s="17"/>
      <c r="J10" s="16"/>
      <c r="K10" s="16">
        <v>44550</v>
      </c>
      <c r="L10" s="16"/>
      <c r="M10" s="16"/>
      <c r="N10" s="13">
        <f>G10+I10</f>
        <v>44550</v>
      </c>
    </row>
    <row r="11" spans="1:14" x14ac:dyDescent="0.25">
      <c r="A11" s="9"/>
      <c r="B11" s="15" t="s">
        <v>27</v>
      </c>
      <c r="C11" s="15"/>
      <c r="D11" s="10"/>
      <c r="E11" s="10"/>
      <c r="F11" s="11">
        <v>42551</v>
      </c>
      <c r="G11" s="16"/>
      <c r="H11" s="16" t="s">
        <v>26</v>
      </c>
      <c r="I11" s="17">
        <v>800</v>
      </c>
      <c r="J11" s="16">
        <v>800</v>
      </c>
      <c r="K11" s="16"/>
      <c r="L11" s="16"/>
      <c r="M11" s="16"/>
      <c r="N11" s="13">
        <f>I11</f>
        <v>800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200983.1</v>
      </c>
    </row>
    <row r="32" spans="1:14" x14ac:dyDescent="0.25">
      <c r="A32" s="26" t="s">
        <v>18</v>
      </c>
      <c r="B32" s="7"/>
      <c r="C32" s="27"/>
      <c r="D32" s="28"/>
      <c r="E32" s="28"/>
      <c r="F32" s="29"/>
      <c r="G32" s="16">
        <f>SUM(G6:G31)</f>
        <v>200183.1</v>
      </c>
      <c r="H32" s="30"/>
      <c r="I32" s="31">
        <f>SUM(I6:I31)</f>
        <v>800</v>
      </c>
      <c r="J32" s="31">
        <f>SUM(J6:J31)</f>
        <v>21095</v>
      </c>
      <c r="K32" s="31">
        <f>SUM(K6:K31)</f>
        <v>118013.1</v>
      </c>
      <c r="L32" s="31">
        <f>SUM(L6:L30)</f>
        <v>0</v>
      </c>
      <c r="M32" s="31">
        <f>SUM(M6:M31)</f>
        <v>61875</v>
      </c>
      <c r="N32" s="31">
        <f>SUM(N31)</f>
        <v>200983.1</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68" t="s">
        <v>21</v>
      </c>
      <c r="F34" s="166"/>
      <c r="G34" s="216"/>
      <c r="H34" s="217"/>
      <c r="I34" s="217"/>
      <c r="J34" s="217"/>
      <c r="K34" s="217"/>
      <c r="L34" s="217"/>
      <c r="M34" s="217"/>
      <c r="N34" s="218"/>
    </row>
    <row r="35" spans="1:14" ht="15" customHeight="1" x14ac:dyDescent="0.25">
      <c r="A35" s="7" t="s">
        <v>22</v>
      </c>
      <c r="B35" s="168"/>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21100</v>
      </c>
      <c r="D38" s="40" t="s">
        <v>140</v>
      </c>
      <c r="E38" s="40"/>
      <c r="F38" s="42"/>
      <c r="G38" s="219"/>
      <c r="H38" s="220"/>
      <c r="I38" s="220"/>
      <c r="J38" s="220"/>
      <c r="K38" s="220"/>
      <c r="L38" s="220"/>
      <c r="M38" s="220"/>
      <c r="N38" s="221"/>
    </row>
    <row r="39" spans="1:14" ht="15.75" customHeight="1" thickBot="1" x14ac:dyDescent="0.3">
      <c r="A39" s="227" t="s">
        <v>16</v>
      </c>
      <c r="B39" s="227"/>
      <c r="C39" s="43">
        <f>SUM(C37+C38)</f>
        <v>21100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N7" sqref="N7"/>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7.7109375" customWidth="1"/>
    <col min="9" max="9" width="10.28515625" customWidth="1"/>
    <col min="10" max="10" width="9.28515625" customWidth="1"/>
    <col min="11" max="11" width="10.28515625" customWidth="1"/>
    <col min="12" max="12" width="10" customWidth="1"/>
    <col min="13" max="13" width="9.28515625" customWidth="1"/>
    <col min="14" max="14" width="11" customWidth="1"/>
  </cols>
  <sheetData>
    <row r="1" spans="1:14" x14ac:dyDescent="0.25">
      <c r="A1" s="1"/>
      <c r="B1" s="1" t="s">
        <v>0</v>
      </c>
      <c r="C1" s="207" t="s">
        <v>1</v>
      </c>
      <c r="D1" s="208"/>
      <c r="E1" s="208"/>
      <c r="F1" s="209"/>
      <c r="G1" s="1"/>
      <c r="H1" s="2"/>
      <c r="I1" s="75"/>
      <c r="J1" s="76" t="s">
        <v>2</v>
      </c>
      <c r="K1" s="164"/>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165"/>
      <c r="K3" s="213">
        <v>41115</v>
      </c>
      <c r="L3" s="213"/>
      <c r="M3" s="213"/>
      <c r="N3" s="7" t="s">
        <v>39</v>
      </c>
    </row>
    <row r="4" spans="1:14" x14ac:dyDescent="0.25">
      <c r="A4" s="1"/>
      <c r="B4" s="1"/>
      <c r="C4" s="1"/>
      <c r="D4" s="1"/>
      <c r="E4" s="1"/>
      <c r="F4" s="1"/>
      <c r="G4" s="1"/>
      <c r="H4" s="214"/>
      <c r="I4" s="215"/>
      <c r="J4" s="1"/>
      <c r="K4" s="1"/>
      <c r="L4" s="1"/>
      <c r="M4" s="165"/>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419</v>
      </c>
      <c r="C6" s="10" t="s">
        <v>274</v>
      </c>
      <c r="D6" s="10">
        <v>41104</v>
      </c>
      <c r="E6" s="10">
        <v>41106</v>
      </c>
      <c r="F6" s="11">
        <v>42537</v>
      </c>
      <c r="G6" s="12">
        <v>60736.5</v>
      </c>
      <c r="H6" s="12"/>
      <c r="I6" s="12"/>
      <c r="J6" s="12"/>
      <c r="K6" s="12"/>
      <c r="L6" s="12">
        <v>60736.5</v>
      </c>
      <c r="M6" s="12"/>
      <c r="N6" s="13">
        <f>G6</f>
        <v>60736.5</v>
      </c>
    </row>
    <row r="7" spans="1:14" x14ac:dyDescent="0.25">
      <c r="A7" s="9"/>
      <c r="B7" s="10" t="s">
        <v>420</v>
      </c>
      <c r="C7" s="10" t="s">
        <v>274</v>
      </c>
      <c r="D7" s="10">
        <v>41106</v>
      </c>
      <c r="E7" s="10">
        <v>41108</v>
      </c>
      <c r="F7" s="11">
        <v>42538</v>
      </c>
      <c r="G7" s="12">
        <v>46906.2</v>
      </c>
      <c r="H7" s="12"/>
      <c r="I7" s="12"/>
      <c r="J7" s="12"/>
      <c r="K7" s="12"/>
      <c r="L7" s="12">
        <v>46906.2</v>
      </c>
      <c r="M7" s="12"/>
      <c r="N7" s="13">
        <f>G7+I7</f>
        <v>46906.2</v>
      </c>
    </row>
    <row r="8" spans="1:14" x14ac:dyDescent="0.25">
      <c r="A8" s="9"/>
      <c r="B8" s="14" t="s">
        <v>421</v>
      </c>
      <c r="C8" s="10" t="s">
        <v>274</v>
      </c>
      <c r="D8" s="10">
        <v>41107</v>
      </c>
      <c r="E8" s="10">
        <v>41109</v>
      </c>
      <c r="F8" s="11">
        <v>42539</v>
      </c>
      <c r="G8" s="12">
        <v>46906.2</v>
      </c>
      <c r="H8" s="12"/>
      <c r="I8" s="12"/>
      <c r="J8" s="12"/>
      <c r="K8" s="12"/>
      <c r="L8" s="12">
        <v>46906.2</v>
      </c>
      <c r="M8" s="12"/>
      <c r="N8" s="13">
        <f>G8+I8</f>
        <v>46906.2</v>
      </c>
    </row>
    <row r="9" spans="1:14" x14ac:dyDescent="0.25">
      <c r="A9" s="9"/>
      <c r="B9" s="14" t="s">
        <v>422</v>
      </c>
      <c r="C9" s="14" t="s">
        <v>274</v>
      </c>
      <c r="D9" s="10">
        <v>41108</v>
      </c>
      <c r="E9" s="10">
        <v>41111</v>
      </c>
      <c r="F9" s="11">
        <v>42540</v>
      </c>
      <c r="G9" s="16">
        <v>70359.3</v>
      </c>
      <c r="H9" s="16"/>
      <c r="I9" s="17"/>
      <c r="J9" s="16"/>
      <c r="K9" s="17"/>
      <c r="L9" s="16">
        <v>70359.3</v>
      </c>
      <c r="M9" s="16"/>
      <c r="N9" s="13">
        <f>G9+I9</f>
        <v>70359.3</v>
      </c>
    </row>
    <row r="10" spans="1:14" x14ac:dyDescent="0.25">
      <c r="A10" s="9"/>
      <c r="B10" s="15" t="s">
        <v>423</v>
      </c>
      <c r="C10" s="15" t="s">
        <v>274</v>
      </c>
      <c r="D10" s="10">
        <v>41108</v>
      </c>
      <c r="E10" s="10">
        <v>41111</v>
      </c>
      <c r="F10" s="11">
        <v>42541</v>
      </c>
      <c r="G10" s="16">
        <v>70359.3</v>
      </c>
      <c r="H10" s="16"/>
      <c r="I10" s="17"/>
      <c r="J10" s="16"/>
      <c r="K10" s="16"/>
      <c r="L10" s="16">
        <v>70359.3</v>
      </c>
      <c r="M10" s="16"/>
      <c r="N10" s="13">
        <f>G10+I10</f>
        <v>70359.3</v>
      </c>
    </row>
    <row r="11" spans="1:14" x14ac:dyDescent="0.25">
      <c r="A11" s="9"/>
      <c r="B11" s="15" t="s">
        <v>424</v>
      </c>
      <c r="C11" s="15" t="s">
        <v>274</v>
      </c>
      <c r="D11" s="10">
        <v>41108</v>
      </c>
      <c r="E11" s="10">
        <v>41110</v>
      </c>
      <c r="F11" s="11">
        <v>42542</v>
      </c>
      <c r="G11" s="16">
        <v>74566.8</v>
      </c>
      <c r="H11" s="16"/>
      <c r="I11" s="17"/>
      <c r="J11" s="16"/>
      <c r="K11" s="16"/>
      <c r="L11" s="16">
        <v>74566.8</v>
      </c>
      <c r="M11" s="16"/>
      <c r="N11" s="13">
        <f>G11+I11</f>
        <v>74566.8</v>
      </c>
    </row>
    <row r="12" spans="1:14" x14ac:dyDescent="0.25">
      <c r="A12" s="9"/>
      <c r="B12" s="15" t="s">
        <v>425</v>
      </c>
      <c r="C12" s="15" t="s">
        <v>274</v>
      </c>
      <c r="D12" s="10">
        <v>41110</v>
      </c>
      <c r="E12" s="10">
        <v>41111</v>
      </c>
      <c r="F12" s="11">
        <v>42543</v>
      </c>
      <c r="G12" s="16">
        <v>23453.1</v>
      </c>
      <c r="H12" s="16"/>
      <c r="I12" s="17"/>
      <c r="J12" s="16"/>
      <c r="K12" s="16"/>
      <c r="L12" s="16">
        <v>23453.1</v>
      </c>
      <c r="M12" s="16"/>
      <c r="N12" s="13">
        <f>+G12+I12</f>
        <v>23453.1</v>
      </c>
    </row>
    <row r="13" spans="1:14" x14ac:dyDescent="0.25">
      <c r="A13" s="9" t="s">
        <v>172</v>
      </c>
      <c r="B13" s="15" t="s">
        <v>426</v>
      </c>
      <c r="C13" s="15" t="s">
        <v>17</v>
      </c>
      <c r="D13" s="10">
        <v>41114</v>
      </c>
      <c r="E13" s="10">
        <v>41117</v>
      </c>
      <c r="F13" s="11">
        <v>42544</v>
      </c>
      <c r="G13" s="16">
        <v>68310</v>
      </c>
      <c r="H13" s="16"/>
      <c r="I13" s="17"/>
      <c r="J13" s="17">
        <v>68310</v>
      </c>
      <c r="K13" s="16"/>
      <c r="L13" s="16"/>
      <c r="M13" s="16"/>
      <c r="N13" s="13">
        <f t="shared" ref="N13:N28" si="0">+G13+I13</f>
        <v>68310</v>
      </c>
    </row>
    <row r="14" spans="1:14" x14ac:dyDescent="0.25">
      <c r="A14" s="9"/>
      <c r="B14" s="15" t="s">
        <v>27</v>
      </c>
      <c r="C14" s="15"/>
      <c r="D14" s="10"/>
      <c r="E14" s="10"/>
      <c r="F14" s="11">
        <v>42545</v>
      </c>
      <c r="G14" s="16"/>
      <c r="H14" s="16" t="s">
        <v>26</v>
      </c>
      <c r="I14" s="17">
        <v>3000</v>
      </c>
      <c r="J14" s="17">
        <v>3000</v>
      </c>
      <c r="K14" s="16"/>
      <c r="L14" s="16"/>
      <c r="M14" s="18"/>
      <c r="N14" s="13">
        <f t="shared" si="0"/>
        <v>3000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464597.39999999997</v>
      </c>
    </row>
    <row r="32" spans="1:14" x14ac:dyDescent="0.25">
      <c r="A32" s="26" t="s">
        <v>18</v>
      </c>
      <c r="B32" s="7"/>
      <c r="C32" s="27"/>
      <c r="D32" s="28"/>
      <c r="E32" s="28"/>
      <c r="F32" s="29"/>
      <c r="G32" s="16">
        <f>SUM(G6:G31)</f>
        <v>461597.39999999997</v>
      </c>
      <c r="H32" s="30"/>
      <c r="I32" s="31">
        <f>SUM(I6:I31)</f>
        <v>3000</v>
      </c>
      <c r="J32" s="31">
        <f>SUM(J6:J31)</f>
        <v>71310</v>
      </c>
      <c r="K32" s="31">
        <f>SUM(K6:K31)</f>
        <v>0</v>
      </c>
      <c r="L32" s="31">
        <f>SUM(L6:L30)</f>
        <v>393287.39999999997</v>
      </c>
      <c r="M32" s="31">
        <f>SUM(M6:M31)</f>
        <v>0</v>
      </c>
      <c r="N32" s="31">
        <f>SUM(N31)</f>
        <v>464597.39999999997</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65" t="s">
        <v>21</v>
      </c>
      <c r="F34" s="163"/>
      <c r="G34" s="216"/>
      <c r="H34" s="217"/>
      <c r="I34" s="217"/>
      <c r="J34" s="217"/>
      <c r="K34" s="217"/>
      <c r="L34" s="217"/>
      <c r="M34" s="217"/>
      <c r="N34" s="218"/>
    </row>
    <row r="35" spans="1:14" ht="15" customHeight="1" x14ac:dyDescent="0.25">
      <c r="A35" s="7" t="s">
        <v>22</v>
      </c>
      <c r="B35" s="165"/>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71325</v>
      </c>
      <c r="D38" s="40" t="s">
        <v>140</v>
      </c>
      <c r="E38" s="40"/>
      <c r="F38" s="42"/>
      <c r="G38" s="219"/>
      <c r="H38" s="220"/>
      <c r="I38" s="220"/>
      <c r="J38" s="220"/>
      <c r="K38" s="220"/>
      <c r="L38" s="220"/>
      <c r="M38" s="220"/>
      <c r="N38" s="221"/>
    </row>
    <row r="39" spans="1:14" ht="15.75" customHeight="1" thickBot="1" x14ac:dyDescent="0.3">
      <c r="A39" s="227" t="s">
        <v>16</v>
      </c>
      <c r="B39" s="227"/>
      <c r="C39" s="43">
        <f>SUM(C37+C38)</f>
        <v>71325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F20" sqref="F20"/>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7.7109375" customWidth="1"/>
    <col min="9" max="9" width="10.28515625" customWidth="1"/>
    <col min="10" max="10" width="9.28515625" customWidth="1"/>
    <col min="11" max="11" width="10.28515625" customWidth="1"/>
    <col min="12" max="12" width="10" customWidth="1"/>
    <col min="13" max="13" width="9.28515625" customWidth="1"/>
    <col min="14" max="14" width="11" customWidth="1"/>
  </cols>
  <sheetData>
    <row r="1" spans="1:14" x14ac:dyDescent="0.25">
      <c r="A1" s="1"/>
      <c r="B1" s="1" t="s">
        <v>0</v>
      </c>
      <c r="C1" s="207" t="s">
        <v>1</v>
      </c>
      <c r="D1" s="208"/>
      <c r="E1" s="208"/>
      <c r="F1" s="209"/>
      <c r="G1" s="1"/>
      <c r="H1" s="2"/>
      <c r="I1" s="75"/>
      <c r="J1" s="76" t="s">
        <v>2</v>
      </c>
      <c r="K1" s="161"/>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162"/>
      <c r="K3" s="213">
        <v>41115</v>
      </c>
      <c r="L3" s="213"/>
      <c r="M3" s="213"/>
      <c r="N3" s="7" t="s">
        <v>25</v>
      </c>
    </row>
    <row r="4" spans="1:14" x14ac:dyDescent="0.25">
      <c r="A4" s="1"/>
      <c r="B4" s="1"/>
      <c r="C4" s="1"/>
      <c r="D4" s="1"/>
      <c r="E4" s="1"/>
      <c r="F4" s="1"/>
      <c r="G4" s="1"/>
      <c r="H4" s="214"/>
      <c r="I4" s="215"/>
      <c r="J4" s="1"/>
      <c r="K4" s="1"/>
      <c r="L4" s="1"/>
      <c r="M4" s="162"/>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415</v>
      </c>
      <c r="C6" s="10" t="s">
        <v>227</v>
      </c>
      <c r="D6" s="10">
        <v>41113</v>
      </c>
      <c r="E6" s="10">
        <v>41114</v>
      </c>
      <c r="F6" s="11">
        <v>42533</v>
      </c>
      <c r="G6" s="12">
        <v>34000</v>
      </c>
      <c r="H6" s="12"/>
      <c r="I6" s="12"/>
      <c r="J6" s="12"/>
      <c r="K6" s="12">
        <v>34000</v>
      </c>
      <c r="L6" s="12"/>
      <c r="M6" s="12"/>
      <c r="N6" s="13">
        <f>I6</f>
        <v>0</v>
      </c>
    </row>
    <row r="7" spans="1:14" x14ac:dyDescent="0.25">
      <c r="A7" s="9"/>
      <c r="B7" s="10" t="s">
        <v>416</v>
      </c>
      <c r="C7" s="10" t="s">
        <v>227</v>
      </c>
      <c r="D7" s="10">
        <v>41114</v>
      </c>
      <c r="E7" s="10">
        <v>41115</v>
      </c>
      <c r="F7" s="11">
        <v>42534</v>
      </c>
      <c r="G7" s="12">
        <v>21000</v>
      </c>
      <c r="H7" s="12"/>
      <c r="I7" s="12"/>
      <c r="J7" s="12"/>
      <c r="K7" s="12">
        <v>21000</v>
      </c>
      <c r="L7" s="12"/>
      <c r="M7" s="12"/>
      <c r="N7" s="13">
        <f>G7+I7</f>
        <v>21000</v>
      </c>
    </row>
    <row r="8" spans="1:14" x14ac:dyDescent="0.25">
      <c r="A8" s="9"/>
      <c r="B8" s="14" t="s">
        <v>417</v>
      </c>
      <c r="C8" s="10"/>
      <c r="D8" s="10"/>
      <c r="E8" s="10"/>
      <c r="F8" s="11">
        <v>42535</v>
      </c>
      <c r="G8" s="12"/>
      <c r="H8" s="12" t="s">
        <v>418</v>
      </c>
      <c r="I8" s="12">
        <v>394020</v>
      </c>
      <c r="J8" s="12"/>
      <c r="K8" s="12">
        <v>394020</v>
      </c>
      <c r="L8" s="12"/>
      <c r="M8" s="12"/>
      <c r="N8" s="13">
        <f>G8+I8</f>
        <v>394020</v>
      </c>
    </row>
    <row r="9" spans="1:14" x14ac:dyDescent="0.25">
      <c r="A9" s="9"/>
      <c r="B9" s="14" t="s">
        <v>65</v>
      </c>
      <c r="C9" s="14"/>
      <c r="D9" s="10"/>
      <c r="E9" s="10"/>
      <c r="F9" s="11">
        <v>42536</v>
      </c>
      <c r="G9" s="16"/>
      <c r="H9" s="16"/>
      <c r="I9" s="17">
        <v>1600</v>
      </c>
      <c r="J9" s="16">
        <v>1600</v>
      </c>
      <c r="K9" s="17"/>
      <c r="L9" s="16"/>
      <c r="M9" s="16"/>
      <c r="N9" s="13">
        <f>G9+I9</f>
        <v>1600</v>
      </c>
    </row>
    <row r="10" spans="1:14" x14ac:dyDescent="0.25">
      <c r="A10" s="9"/>
      <c r="B10" s="15"/>
      <c r="C10" s="15"/>
      <c r="D10" s="10"/>
      <c r="E10" s="10"/>
      <c r="F10" s="11"/>
      <c r="G10" s="16"/>
      <c r="H10" s="16"/>
      <c r="I10" s="17"/>
      <c r="J10" s="16"/>
      <c r="K10" s="16"/>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416620</v>
      </c>
    </row>
    <row r="32" spans="1:14" x14ac:dyDescent="0.25">
      <c r="A32" s="26" t="s">
        <v>18</v>
      </c>
      <c r="B32" s="7"/>
      <c r="C32" s="27"/>
      <c r="D32" s="28"/>
      <c r="E32" s="28"/>
      <c r="F32" s="29"/>
      <c r="G32" s="16">
        <f>SUM(G6:G31)</f>
        <v>55000</v>
      </c>
      <c r="H32" s="30"/>
      <c r="I32" s="31">
        <f>SUM(I6:I31)</f>
        <v>395620</v>
      </c>
      <c r="J32" s="31">
        <f>SUM(J6:J31)</f>
        <v>1600</v>
      </c>
      <c r="K32" s="31">
        <f>SUM(K6:K31)</f>
        <v>449020</v>
      </c>
      <c r="L32" s="31">
        <f>SUM(L7:L31)</f>
        <v>0</v>
      </c>
      <c r="M32" s="31">
        <f>SUM(M6:M31)</f>
        <v>0</v>
      </c>
      <c r="N32" s="31">
        <f>SUM(N31)</f>
        <v>416620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62" t="s">
        <v>21</v>
      </c>
      <c r="F34" s="160"/>
      <c r="G34" s="216"/>
      <c r="H34" s="217"/>
      <c r="I34" s="217"/>
      <c r="J34" s="217"/>
      <c r="K34" s="217"/>
      <c r="L34" s="217"/>
      <c r="M34" s="217"/>
      <c r="N34" s="218"/>
    </row>
    <row r="35" spans="1:14" ht="15" customHeight="1" x14ac:dyDescent="0.25">
      <c r="A35" s="7" t="s">
        <v>22</v>
      </c>
      <c r="B35" s="162"/>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1600</v>
      </c>
      <c r="D38" s="40" t="s">
        <v>140</v>
      </c>
      <c r="E38" s="40"/>
      <c r="F38" s="42"/>
      <c r="G38" s="219"/>
      <c r="H38" s="220"/>
      <c r="I38" s="220"/>
      <c r="J38" s="220"/>
      <c r="K38" s="220"/>
      <c r="L38" s="220"/>
      <c r="M38" s="220"/>
      <c r="N38" s="221"/>
    </row>
    <row r="39" spans="1:14" ht="15.75" customHeight="1" thickBot="1" x14ac:dyDescent="0.3">
      <c r="A39" s="227" t="s">
        <v>16</v>
      </c>
      <c r="B39" s="227"/>
      <c r="C39" s="43">
        <f>SUM(C37+C38)</f>
        <v>1600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G13" sqref="G13"/>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58"/>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159"/>
      <c r="K3" s="213">
        <v>41114</v>
      </c>
      <c r="L3" s="213"/>
      <c r="M3" s="213"/>
      <c r="N3" s="7" t="s">
        <v>39</v>
      </c>
    </row>
    <row r="4" spans="1:14" x14ac:dyDescent="0.25">
      <c r="A4" s="1"/>
      <c r="B4" s="1"/>
      <c r="C4" s="1"/>
      <c r="D4" s="1"/>
      <c r="E4" s="1"/>
      <c r="F4" s="1"/>
      <c r="G4" s="1"/>
      <c r="H4" s="214"/>
      <c r="I4" s="215"/>
      <c r="J4" s="1"/>
      <c r="K4" s="1"/>
      <c r="L4" s="1"/>
      <c r="M4" s="159"/>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209</v>
      </c>
      <c r="B6" s="10" t="s">
        <v>411</v>
      </c>
      <c r="C6" s="10"/>
      <c r="D6" s="10"/>
      <c r="E6" s="10"/>
      <c r="F6" s="11">
        <v>42531</v>
      </c>
      <c r="G6" s="12"/>
      <c r="H6" s="12" t="s">
        <v>412</v>
      </c>
      <c r="I6" s="12">
        <v>75240</v>
      </c>
      <c r="J6" s="12"/>
      <c r="K6" s="12">
        <v>75240</v>
      </c>
      <c r="L6" s="12"/>
      <c r="M6" s="12"/>
      <c r="N6" s="13">
        <f>I6</f>
        <v>75240</v>
      </c>
    </row>
    <row r="7" spans="1:14" x14ac:dyDescent="0.25">
      <c r="A7" s="9"/>
      <c r="B7" s="10" t="s">
        <v>414</v>
      </c>
      <c r="C7" s="10" t="s">
        <v>413</v>
      </c>
      <c r="D7" s="10">
        <v>41114</v>
      </c>
      <c r="E7" s="10">
        <v>41115</v>
      </c>
      <c r="F7" s="11">
        <v>42532</v>
      </c>
      <c r="G7" s="12">
        <v>132660</v>
      </c>
      <c r="H7" s="12"/>
      <c r="I7" s="12"/>
      <c r="J7" s="12"/>
      <c r="K7" s="12">
        <v>132660</v>
      </c>
      <c r="L7" s="12"/>
      <c r="M7" s="12"/>
      <c r="N7" s="13">
        <f>G7+I7</f>
        <v>132660</v>
      </c>
    </row>
    <row r="8" spans="1:14" x14ac:dyDescent="0.25">
      <c r="A8" s="9"/>
      <c r="B8" s="14"/>
      <c r="C8" s="10"/>
      <c r="D8" s="10"/>
      <c r="E8" s="10"/>
      <c r="F8" s="11"/>
      <c r="G8" s="12"/>
      <c r="H8" s="12"/>
      <c r="I8" s="12"/>
      <c r="J8" s="12"/>
      <c r="K8" s="12"/>
      <c r="L8" s="12"/>
      <c r="M8" s="12"/>
      <c r="N8" s="13">
        <f>G8+I8</f>
        <v>0</v>
      </c>
    </row>
    <row r="9" spans="1:14" x14ac:dyDescent="0.25">
      <c r="A9" s="9"/>
      <c r="B9" s="14"/>
      <c r="C9" s="14"/>
      <c r="D9" s="10"/>
      <c r="E9" s="10"/>
      <c r="F9" s="11"/>
      <c r="G9" s="16"/>
      <c r="H9" s="16"/>
      <c r="I9" s="17"/>
      <c r="J9" s="16"/>
      <c r="K9" s="17"/>
      <c r="L9" s="16"/>
      <c r="M9" s="16"/>
      <c r="N9" s="13">
        <f>G9+I9</f>
        <v>0</v>
      </c>
    </row>
    <row r="10" spans="1:14" x14ac:dyDescent="0.25">
      <c r="A10" s="9"/>
      <c r="B10" s="15"/>
      <c r="C10" s="15"/>
      <c r="D10" s="10"/>
      <c r="E10" s="10"/>
      <c r="F10" s="11"/>
      <c r="G10" s="16"/>
      <c r="H10" s="16"/>
      <c r="I10" s="17"/>
      <c r="J10" s="16"/>
      <c r="K10" s="16"/>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207900</v>
      </c>
    </row>
    <row r="32" spans="1:14" x14ac:dyDescent="0.25">
      <c r="A32" s="26" t="s">
        <v>18</v>
      </c>
      <c r="B32" s="7"/>
      <c r="C32" s="27"/>
      <c r="D32" s="28"/>
      <c r="E32" s="28"/>
      <c r="F32" s="29"/>
      <c r="G32" s="16">
        <f>SUM(G6:G31)</f>
        <v>132660</v>
      </c>
      <c r="H32" s="30"/>
      <c r="I32" s="31">
        <f>SUM(I6:I31)</f>
        <v>75240</v>
      </c>
      <c r="J32" s="31">
        <f>SUM(J6:J31)</f>
        <v>0</v>
      </c>
      <c r="K32" s="31">
        <f>SUM(K6:K31)</f>
        <v>207900</v>
      </c>
      <c r="L32" s="31">
        <f>SUM(L7:L31)</f>
        <v>0</v>
      </c>
      <c r="M32" s="31">
        <f>SUM(M6:M31)</f>
        <v>0</v>
      </c>
      <c r="N32" s="31">
        <f>SUM(N31)</f>
        <v>207900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59" t="s">
        <v>21</v>
      </c>
      <c r="F34" s="157"/>
      <c r="G34" s="216"/>
      <c r="H34" s="217"/>
      <c r="I34" s="217"/>
      <c r="J34" s="217"/>
      <c r="K34" s="217"/>
      <c r="L34" s="217"/>
      <c r="M34" s="217"/>
      <c r="N34" s="218"/>
    </row>
    <row r="35" spans="1:14" ht="15" customHeight="1" x14ac:dyDescent="0.25">
      <c r="A35" s="7" t="s">
        <v>22</v>
      </c>
      <c r="B35" s="159"/>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0</v>
      </c>
      <c r="D38" s="40" t="s">
        <v>140</v>
      </c>
      <c r="E38" s="40"/>
      <c r="F38" s="42"/>
      <c r="G38" s="219"/>
      <c r="H38" s="220"/>
      <c r="I38" s="220"/>
      <c r="J38" s="220"/>
      <c r="K38" s="220"/>
      <c r="L38" s="220"/>
      <c r="M38" s="220"/>
      <c r="N38" s="221"/>
    </row>
    <row r="39" spans="1:14" ht="15.75" customHeight="1" thickBot="1" x14ac:dyDescent="0.3">
      <c r="A39" s="227" t="s">
        <v>16</v>
      </c>
      <c r="B39" s="227"/>
      <c r="C39" s="43">
        <f>SUM(C37+C38)</f>
        <v>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I9" sqref="I9"/>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55"/>
      <c r="L1" s="1"/>
      <c r="M1" s="1"/>
      <c r="N1" s="1"/>
    </row>
    <row r="2" spans="1:14" x14ac:dyDescent="0.25">
      <c r="A2" s="1"/>
      <c r="B2" s="1"/>
      <c r="C2" s="1"/>
      <c r="D2" s="1"/>
      <c r="E2" s="1"/>
      <c r="F2" s="1"/>
      <c r="G2" s="1"/>
      <c r="H2" s="2"/>
      <c r="I2" s="5"/>
      <c r="J2" s="1"/>
      <c r="K2" s="1"/>
      <c r="L2" s="1"/>
      <c r="M2" s="1"/>
      <c r="N2" s="1"/>
    </row>
    <row r="3" spans="1:14" x14ac:dyDescent="0.25">
      <c r="A3" s="6"/>
      <c r="B3" s="210" t="s">
        <v>135</v>
      </c>
      <c r="C3" s="211"/>
      <c r="D3" s="211"/>
      <c r="E3" s="211"/>
      <c r="F3" s="211"/>
      <c r="G3" s="212"/>
      <c r="H3" s="2"/>
      <c r="I3" s="1"/>
      <c r="J3" s="156"/>
      <c r="K3" s="213">
        <v>41114</v>
      </c>
      <c r="L3" s="213"/>
      <c r="M3" s="213"/>
      <c r="N3" s="7" t="s">
        <v>25</v>
      </c>
    </row>
    <row r="4" spans="1:14" x14ac:dyDescent="0.25">
      <c r="A4" s="1"/>
      <c r="B4" s="1"/>
      <c r="C4" s="1"/>
      <c r="D4" s="1"/>
      <c r="E4" s="1"/>
      <c r="F4" s="1"/>
      <c r="G4" s="1"/>
      <c r="H4" s="214"/>
      <c r="I4" s="215"/>
      <c r="J4" s="1"/>
      <c r="K4" s="1"/>
      <c r="L4" s="1"/>
      <c r="M4" s="156"/>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406</v>
      </c>
      <c r="C6" s="10" t="s">
        <v>407</v>
      </c>
      <c r="D6" s="10">
        <v>41113</v>
      </c>
      <c r="E6" s="10">
        <v>41114</v>
      </c>
      <c r="F6" s="11">
        <v>42527</v>
      </c>
      <c r="G6" s="12">
        <v>17000</v>
      </c>
      <c r="H6" s="12"/>
      <c r="I6" s="12"/>
      <c r="J6" s="12">
        <v>17000</v>
      </c>
      <c r="K6" s="12"/>
      <c r="L6" s="12"/>
      <c r="M6" s="12"/>
      <c r="N6" s="13">
        <f>G6</f>
        <v>17000</v>
      </c>
    </row>
    <row r="7" spans="1:14" x14ac:dyDescent="0.25">
      <c r="A7" s="9"/>
      <c r="B7" s="10" t="s">
        <v>408</v>
      </c>
      <c r="C7" s="10" t="s">
        <v>409</v>
      </c>
      <c r="D7" s="10">
        <v>41113</v>
      </c>
      <c r="E7" s="10">
        <v>41114</v>
      </c>
      <c r="F7" s="11">
        <v>42528</v>
      </c>
      <c r="G7" s="12">
        <v>14500</v>
      </c>
      <c r="H7" s="12"/>
      <c r="I7" s="12"/>
      <c r="J7" s="12">
        <v>14500</v>
      </c>
      <c r="K7" s="12"/>
      <c r="L7" s="12"/>
      <c r="M7" s="12"/>
      <c r="N7" s="13">
        <f>G7+I7</f>
        <v>14500</v>
      </c>
    </row>
    <row r="8" spans="1:14" x14ac:dyDescent="0.25">
      <c r="A8" s="9"/>
      <c r="B8" s="14" t="s">
        <v>410</v>
      </c>
      <c r="C8" s="10" t="s">
        <v>409</v>
      </c>
      <c r="D8" s="10">
        <v>41113</v>
      </c>
      <c r="E8" s="10">
        <v>41114</v>
      </c>
      <c r="F8" s="11">
        <v>42529</v>
      </c>
      <c r="G8" s="12">
        <v>14500</v>
      </c>
      <c r="H8" s="12"/>
      <c r="I8" s="12"/>
      <c r="J8" s="12">
        <v>14500</v>
      </c>
      <c r="K8" s="12"/>
      <c r="L8" s="12"/>
      <c r="M8" s="12"/>
      <c r="N8" s="13">
        <f>G8+I8</f>
        <v>14500</v>
      </c>
    </row>
    <row r="9" spans="1:14" x14ac:dyDescent="0.25">
      <c r="A9" s="9"/>
      <c r="B9" s="14" t="s">
        <v>234</v>
      </c>
      <c r="C9" s="14" t="s">
        <v>26</v>
      </c>
      <c r="D9" s="10"/>
      <c r="E9" s="10"/>
      <c r="F9" s="11">
        <v>42530</v>
      </c>
      <c r="G9" s="16"/>
      <c r="H9" s="16" t="s">
        <v>26</v>
      </c>
      <c r="I9" s="17">
        <v>2800</v>
      </c>
      <c r="J9" s="16">
        <v>2800</v>
      </c>
      <c r="K9" s="17"/>
      <c r="L9" s="16"/>
      <c r="M9" s="16"/>
      <c r="N9" s="13">
        <f>G9+I9</f>
        <v>2800</v>
      </c>
    </row>
    <row r="10" spans="1:14" x14ac:dyDescent="0.25">
      <c r="A10" s="9"/>
      <c r="B10" s="15"/>
      <c r="C10" s="15"/>
      <c r="D10" s="10"/>
      <c r="E10" s="10"/>
      <c r="F10" s="11"/>
      <c r="G10" s="16"/>
      <c r="H10" s="16"/>
      <c r="I10" s="17"/>
      <c r="J10" s="16"/>
      <c r="K10" s="16"/>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48800</v>
      </c>
    </row>
    <row r="32" spans="1:14" x14ac:dyDescent="0.25">
      <c r="A32" s="26" t="s">
        <v>18</v>
      </c>
      <c r="B32" s="7"/>
      <c r="C32" s="27"/>
      <c r="D32" s="28"/>
      <c r="E32" s="28"/>
      <c r="F32" s="29"/>
      <c r="G32" s="16">
        <f>SUM(G6:G31)</f>
        <v>46000</v>
      </c>
      <c r="H32" s="30"/>
      <c r="I32" s="31">
        <f>SUM(I6:I31)</f>
        <v>2800</v>
      </c>
      <c r="J32" s="31">
        <f>SUM(J6:J31)</f>
        <v>48800</v>
      </c>
      <c r="K32" s="31">
        <f>SUM(K6:K31)</f>
        <v>0</v>
      </c>
      <c r="L32" s="31">
        <f>SUM(L7:L31)</f>
        <v>0</v>
      </c>
      <c r="M32" s="31">
        <f>SUM(M6:M31)</f>
        <v>0</v>
      </c>
      <c r="N32" s="31">
        <f>SUM(N31)</f>
        <v>48800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56" t="s">
        <v>21</v>
      </c>
      <c r="F34" s="154"/>
      <c r="G34" s="216"/>
      <c r="H34" s="217"/>
      <c r="I34" s="217"/>
      <c r="J34" s="217"/>
      <c r="K34" s="217"/>
      <c r="L34" s="217"/>
      <c r="M34" s="217"/>
      <c r="N34" s="218"/>
    </row>
    <row r="35" spans="1:14" ht="15" customHeight="1" x14ac:dyDescent="0.25">
      <c r="A35" s="7" t="s">
        <v>22</v>
      </c>
      <c r="B35" s="156"/>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48800</v>
      </c>
      <c r="D38" s="40" t="s">
        <v>140</v>
      </c>
      <c r="E38" s="40"/>
      <c r="F38" s="42"/>
      <c r="G38" s="219"/>
      <c r="H38" s="220"/>
      <c r="I38" s="220"/>
      <c r="J38" s="220"/>
      <c r="K38" s="220"/>
      <c r="L38" s="220"/>
      <c r="M38" s="220"/>
      <c r="N38" s="221"/>
    </row>
    <row r="39" spans="1:14" ht="15.75" customHeight="1" thickBot="1" x14ac:dyDescent="0.3">
      <c r="A39" s="227" t="s">
        <v>16</v>
      </c>
      <c r="B39" s="227"/>
      <c r="C39" s="43">
        <f>SUM(C37+C38)</f>
        <v>48800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N6" sqref="N6:N33"/>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52"/>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153"/>
      <c r="K3" s="213">
        <v>41113</v>
      </c>
      <c r="L3" s="213"/>
      <c r="M3" s="213"/>
      <c r="N3" s="7" t="s">
        <v>39</v>
      </c>
    </row>
    <row r="4" spans="1:14" x14ac:dyDescent="0.25">
      <c r="A4" s="1"/>
      <c r="B4" s="1"/>
      <c r="C4" s="1"/>
      <c r="D4" s="1"/>
      <c r="E4" s="1"/>
      <c r="F4" s="1"/>
      <c r="G4" s="1"/>
      <c r="H4" s="214"/>
      <c r="I4" s="215"/>
      <c r="J4" s="1"/>
      <c r="K4" s="1"/>
      <c r="L4" s="1"/>
      <c r="M4" s="153"/>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402</v>
      </c>
      <c r="C6" s="10" t="s">
        <v>403</v>
      </c>
      <c r="D6" s="10">
        <v>41113</v>
      </c>
      <c r="E6" s="10">
        <v>41114</v>
      </c>
      <c r="F6" s="11">
        <v>42524</v>
      </c>
      <c r="G6" s="12">
        <v>17000</v>
      </c>
      <c r="H6" s="12"/>
      <c r="I6" s="12"/>
      <c r="J6" s="12"/>
      <c r="K6" s="12">
        <v>17000</v>
      </c>
      <c r="L6" s="12"/>
      <c r="M6" s="12"/>
      <c r="N6" s="13">
        <f>G6</f>
        <v>17000</v>
      </c>
    </row>
    <row r="7" spans="1:14" x14ac:dyDescent="0.25">
      <c r="A7" s="9"/>
      <c r="B7" s="10" t="s">
        <v>404</v>
      </c>
      <c r="C7" s="10" t="s">
        <v>405</v>
      </c>
      <c r="D7" s="10">
        <v>41113</v>
      </c>
      <c r="E7" s="10">
        <v>41114</v>
      </c>
      <c r="F7" s="11">
        <v>42525</v>
      </c>
      <c r="G7" s="12">
        <v>21000</v>
      </c>
      <c r="H7" s="12"/>
      <c r="I7" s="12"/>
      <c r="J7" s="12"/>
      <c r="K7" s="12">
        <v>21000</v>
      </c>
      <c r="L7" s="12"/>
      <c r="M7" s="12"/>
      <c r="N7" s="13">
        <f>G7+I7</f>
        <v>21000</v>
      </c>
    </row>
    <row r="8" spans="1:14" x14ac:dyDescent="0.25">
      <c r="A8" s="9"/>
      <c r="B8" s="14" t="s">
        <v>154</v>
      </c>
      <c r="C8" s="10"/>
      <c r="D8" s="10"/>
      <c r="E8" s="10"/>
      <c r="F8" s="11">
        <v>42526</v>
      </c>
      <c r="G8" s="12"/>
      <c r="H8" s="12" t="s">
        <v>26</v>
      </c>
      <c r="I8" s="12">
        <v>2300</v>
      </c>
      <c r="J8" s="12">
        <v>2300</v>
      </c>
      <c r="K8" s="12"/>
      <c r="L8" s="12"/>
      <c r="M8" s="12"/>
      <c r="N8" s="13">
        <f>G8+I8</f>
        <v>2300</v>
      </c>
    </row>
    <row r="9" spans="1:14" x14ac:dyDescent="0.25">
      <c r="A9" s="9"/>
      <c r="B9" s="14"/>
      <c r="C9" s="14"/>
      <c r="D9" s="10"/>
      <c r="E9" s="10"/>
      <c r="F9" s="11"/>
      <c r="G9" s="16"/>
      <c r="H9" s="16"/>
      <c r="I9" s="17"/>
      <c r="J9" s="16"/>
      <c r="K9" s="17"/>
      <c r="L9" s="16"/>
      <c r="M9" s="16"/>
      <c r="N9" s="13">
        <f>G9+I9</f>
        <v>0</v>
      </c>
    </row>
    <row r="10" spans="1:14" x14ac:dyDescent="0.25">
      <c r="A10" s="9"/>
      <c r="B10" s="15"/>
      <c r="C10" s="15"/>
      <c r="D10" s="10"/>
      <c r="E10" s="10"/>
      <c r="F10" s="11"/>
      <c r="G10" s="16"/>
      <c r="H10" s="16"/>
      <c r="I10" s="17"/>
      <c r="J10" s="16"/>
      <c r="K10" s="16"/>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40300</v>
      </c>
    </row>
    <row r="32" spans="1:14" x14ac:dyDescent="0.25">
      <c r="A32" s="26" t="s">
        <v>18</v>
      </c>
      <c r="B32" s="7"/>
      <c r="C32" s="27"/>
      <c r="D32" s="28"/>
      <c r="E32" s="28"/>
      <c r="F32" s="29"/>
      <c r="G32" s="16">
        <f>SUM(G6:G31)</f>
        <v>38000</v>
      </c>
      <c r="H32" s="30"/>
      <c r="I32" s="31">
        <f>SUM(I6:I31)</f>
        <v>2300</v>
      </c>
      <c r="J32" s="31">
        <f>SUM(J6:J31)</f>
        <v>2300</v>
      </c>
      <c r="K32" s="31">
        <f>SUM(K6:K31)</f>
        <v>38000</v>
      </c>
      <c r="L32" s="31">
        <f>SUM(L7:L31)</f>
        <v>0</v>
      </c>
      <c r="M32" s="31">
        <f>SUM(M6:M31)</f>
        <v>0</v>
      </c>
      <c r="N32" s="31">
        <f>SUM(N31)</f>
        <v>40300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53" t="s">
        <v>21</v>
      </c>
      <c r="F34" s="151"/>
      <c r="G34" s="216"/>
      <c r="H34" s="217"/>
      <c r="I34" s="217"/>
      <c r="J34" s="217"/>
      <c r="K34" s="217"/>
      <c r="L34" s="217"/>
      <c r="M34" s="217"/>
      <c r="N34" s="218"/>
    </row>
    <row r="35" spans="1:14" ht="15" customHeight="1" x14ac:dyDescent="0.25">
      <c r="A35" s="7" t="s">
        <v>22</v>
      </c>
      <c r="B35" s="153"/>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2300</v>
      </c>
      <c r="D38" s="40" t="s">
        <v>140</v>
      </c>
      <c r="E38" s="40"/>
      <c r="F38" s="42"/>
      <c r="G38" s="219"/>
      <c r="H38" s="220"/>
      <c r="I38" s="220"/>
      <c r="J38" s="220"/>
      <c r="K38" s="220"/>
      <c r="L38" s="220"/>
      <c r="M38" s="220"/>
      <c r="N38" s="221"/>
    </row>
    <row r="39" spans="1:14" ht="15.75" customHeight="1" thickBot="1" x14ac:dyDescent="0.3">
      <c r="A39" s="227" t="s">
        <v>16</v>
      </c>
      <c r="B39" s="227"/>
      <c r="C39" s="43">
        <f>SUM(C37+C38)</f>
        <v>2300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C16" sqref="C16"/>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49"/>
      <c r="L1" s="1"/>
      <c r="M1" s="1"/>
      <c r="N1" s="1"/>
    </row>
    <row r="2" spans="1:14" x14ac:dyDescent="0.25">
      <c r="A2" s="1"/>
      <c r="B2" s="1"/>
      <c r="C2" s="1"/>
      <c r="D2" s="1"/>
      <c r="E2" s="1"/>
      <c r="F2" s="1"/>
      <c r="G2" s="1"/>
      <c r="H2" s="2"/>
      <c r="I2" s="5"/>
      <c r="J2" s="1"/>
      <c r="K2" s="1"/>
      <c r="L2" s="1"/>
      <c r="M2" s="1"/>
      <c r="N2" s="1"/>
    </row>
    <row r="3" spans="1:14" x14ac:dyDescent="0.25">
      <c r="A3" s="6"/>
      <c r="B3" s="210" t="s">
        <v>235</v>
      </c>
      <c r="C3" s="211"/>
      <c r="D3" s="211"/>
      <c r="E3" s="211"/>
      <c r="F3" s="211"/>
      <c r="G3" s="212"/>
      <c r="H3" s="2"/>
      <c r="I3" s="1"/>
      <c r="J3" s="150"/>
      <c r="K3" s="213">
        <v>41113</v>
      </c>
      <c r="L3" s="213"/>
      <c r="M3" s="213"/>
      <c r="N3" s="7" t="s">
        <v>25</v>
      </c>
    </row>
    <row r="4" spans="1:14" x14ac:dyDescent="0.25">
      <c r="A4" s="1"/>
      <c r="B4" s="1"/>
      <c r="C4" s="1"/>
      <c r="D4" s="1"/>
      <c r="E4" s="1"/>
      <c r="F4" s="1"/>
      <c r="G4" s="1"/>
      <c r="H4" s="214"/>
      <c r="I4" s="215"/>
      <c r="J4" s="1"/>
      <c r="K4" s="1"/>
      <c r="L4" s="1"/>
      <c r="M4" s="150"/>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390</v>
      </c>
      <c r="C6" s="10" t="s">
        <v>391</v>
      </c>
      <c r="D6" s="10">
        <v>41092</v>
      </c>
      <c r="E6" s="10">
        <v>41094</v>
      </c>
      <c r="F6" s="11">
        <v>42515</v>
      </c>
      <c r="G6" s="12">
        <v>39600</v>
      </c>
      <c r="H6" s="12"/>
      <c r="I6" s="12"/>
      <c r="J6" s="12"/>
      <c r="K6" s="12"/>
      <c r="L6" s="12">
        <v>39600</v>
      </c>
      <c r="M6" s="12"/>
      <c r="N6" s="13">
        <v>39600</v>
      </c>
    </row>
    <row r="7" spans="1:14" x14ac:dyDescent="0.25">
      <c r="A7" s="9"/>
      <c r="B7" s="10" t="s">
        <v>392</v>
      </c>
      <c r="C7" s="10" t="s">
        <v>391</v>
      </c>
      <c r="D7" s="10">
        <v>41097</v>
      </c>
      <c r="E7" s="10">
        <v>41098</v>
      </c>
      <c r="F7" s="11">
        <v>42516</v>
      </c>
      <c r="G7" s="12">
        <v>21285</v>
      </c>
      <c r="H7" s="12"/>
      <c r="I7" s="12"/>
      <c r="J7" s="12"/>
      <c r="K7" s="12"/>
      <c r="L7" s="12">
        <v>21285</v>
      </c>
      <c r="M7" s="12"/>
      <c r="N7" s="13">
        <f>G7+I7</f>
        <v>21285</v>
      </c>
    </row>
    <row r="8" spans="1:14" x14ac:dyDescent="0.25">
      <c r="A8" s="9"/>
      <c r="B8" s="14" t="s">
        <v>393</v>
      </c>
      <c r="C8" s="10" t="s">
        <v>391</v>
      </c>
      <c r="D8" s="10">
        <v>41100</v>
      </c>
      <c r="E8" s="10">
        <v>41101</v>
      </c>
      <c r="F8" s="11">
        <v>42517</v>
      </c>
      <c r="G8" s="12">
        <v>21285</v>
      </c>
      <c r="H8" s="12"/>
      <c r="I8" s="12"/>
      <c r="J8" s="12"/>
      <c r="K8" s="12"/>
      <c r="L8" s="12">
        <v>21285</v>
      </c>
      <c r="M8" s="12"/>
      <c r="N8" s="13">
        <f>G8+I8</f>
        <v>21285</v>
      </c>
    </row>
    <row r="9" spans="1:14" x14ac:dyDescent="0.25">
      <c r="A9" s="9"/>
      <c r="B9" s="14" t="s">
        <v>394</v>
      </c>
      <c r="C9" s="14" t="s">
        <v>391</v>
      </c>
      <c r="D9" s="10">
        <v>41103</v>
      </c>
      <c r="E9" s="10">
        <v>41105</v>
      </c>
      <c r="F9" s="11">
        <v>42518</v>
      </c>
      <c r="G9" s="16">
        <v>93060</v>
      </c>
      <c r="H9" s="16"/>
      <c r="I9" s="17"/>
      <c r="J9" s="16"/>
      <c r="K9" s="17"/>
      <c r="L9" s="16">
        <v>93060</v>
      </c>
      <c r="M9" s="16"/>
      <c r="N9" s="13">
        <f>G9+I9</f>
        <v>93060</v>
      </c>
    </row>
    <row r="10" spans="1:14" x14ac:dyDescent="0.25">
      <c r="A10" s="9"/>
      <c r="B10" s="15" t="s">
        <v>395</v>
      </c>
      <c r="C10" s="15" t="s">
        <v>396</v>
      </c>
      <c r="D10" s="10">
        <v>41094</v>
      </c>
      <c r="E10" s="10">
        <v>41097</v>
      </c>
      <c r="F10" s="11">
        <v>42519</v>
      </c>
      <c r="G10" s="16">
        <v>81675</v>
      </c>
      <c r="H10" s="16"/>
      <c r="I10" s="17"/>
      <c r="J10" s="16"/>
      <c r="K10" s="16"/>
      <c r="L10" s="16">
        <v>81675</v>
      </c>
      <c r="M10" s="16"/>
      <c r="N10" s="13">
        <f>G10+I10</f>
        <v>81675</v>
      </c>
    </row>
    <row r="11" spans="1:14" x14ac:dyDescent="0.25">
      <c r="A11" s="9"/>
      <c r="B11" s="15" t="s">
        <v>397</v>
      </c>
      <c r="C11" s="15" t="s">
        <v>391</v>
      </c>
      <c r="D11" s="10"/>
      <c r="E11" s="10"/>
      <c r="F11" s="11">
        <v>42520</v>
      </c>
      <c r="G11" s="16"/>
      <c r="H11" s="16" t="s">
        <v>357</v>
      </c>
      <c r="I11" s="17">
        <v>56925</v>
      </c>
      <c r="J11" s="16">
        <v>56925</v>
      </c>
      <c r="K11" s="16"/>
      <c r="L11" s="16"/>
      <c r="M11" s="16"/>
      <c r="N11" s="13">
        <f>G11+I11</f>
        <v>56925</v>
      </c>
    </row>
    <row r="12" spans="1:14" x14ac:dyDescent="0.25">
      <c r="A12" s="9" t="s">
        <v>226</v>
      </c>
      <c r="B12" s="15" t="s">
        <v>398</v>
      </c>
      <c r="C12" s="15"/>
      <c r="D12" s="10"/>
      <c r="E12" s="10"/>
      <c r="F12" s="11">
        <v>42521</v>
      </c>
      <c r="G12" s="16"/>
      <c r="H12" s="16" t="s">
        <v>399</v>
      </c>
      <c r="I12" s="17">
        <v>27225</v>
      </c>
      <c r="J12" s="16"/>
      <c r="K12" s="16">
        <v>27225</v>
      </c>
      <c r="L12" s="16"/>
      <c r="M12" s="16"/>
      <c r="N12" s="13">
        <f>+G12+I12</f>
        <v>27225</v>
      </c>
    </row>
    <row r="13" spans="1:14" x14ac:dyDescent="0.25">
      <c r="A13" s="9"/>
      <c r="B13" s="15" t="s">
        <v>400</v>
      </c>
      <c r="C13" s="15" t="s">
        <v>401</v>
      </c>
      <c r="D13" s="10">
        <v>41115</v>
      </c>
      <c r="E13" s="10">
        <v>41116</v>
      </c>
      <c r="F13" s="11">
        <v>42522</v>
      </c>
      <c r="G13" s="16">
        <v>148005</v>
      </c>
      <c r="H13" s="16"/>
      <c r="I13" s="17"/>
      <c r="J13" s="17"/>
      <c r="K13" s="16"/>
      <c r="L13" s="16"/>
      <c r="M13" s="16">
        <v>148005</v>
      </c>
      <c r="N13" s="13">
        <f t="shared" ref="N13:N28" si="0">+G13+I13</f>
        <v>148005</v>
      </c>
    </row>
    <row r="14" spans="1:14" x14ac:dyDescent="0.25">
      <c r="A14" s="9"/>
      <c r="B14" s="15" t="s">
        <v>27</v>
      </c>
      <c r="C14" s="15"/>
      <c r="D14" s="10"/>
      <c r="E14" s="10"/>
      <c r="F14" s="11">
        <v>42523</v>
      </c>
      <c r="G14" s="16"/>
      <c r="H14" s="16" t="s">
        <v>26</v>
      </c>
      <c r="I14" s="17">
        <v>1600</v>
      </c>
      <c r="J14" s="17">
        <v>1600</v>
      </c>
      <c r="K14" s="16"/>
      <c r="L14" s="16"/>
      <c r="M14" s="18"/>
      <c r="N14" s="13">
        <f t="shared" si="0"/>
        <v>1600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490660</v>
      </c>
    </row>
    <row r="32" spans="1:14" x14ac:dyDescent="0.25">
      <c r="A32" s="26" t="s">
        <v>18</v>
      </c>
      <c r="B32" s="7"/>
      <c r="C32" s="27"/>
      <c r="D32" s="28"/>
      <c r="E32" s="28"/>
      <c r="F32" s="29"/>
      <c r="G32" s="16">
        <f>SUM(G6:G31)</f>
        <v>404910</v>
      </c>
      <c r="H32" s="30"/>
      <c r="I32" s="31">
        <f>SUM(I6:I31)</f>
        <v>85750</v>
      </c>
      <c r="J32" s="31">
        <f>SUM(J6:J31)</f>
        <v>58525</v>
      </c>
      <c r="K32" s="31">
        <f>SUM(K6:K31)</f>
        <v>27225</v>
      </c>
      <c r="L32" s="31">
        <f>SUM(L7:L31)</f>
        <v>217305</v>
      </c>
      <c r="M32" s="31">
        <f>SUM(M6:M31)</f>
        <v>148005</v>
      </c>
      <c r="N32" s="31">
        <f>SUM(N31)</f>
        <v>490660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50" t="s">
        <v>21</v>
      </c>
      <c r="F34" s="148"/>
      <c r="G34" s="216"/>
      <c r="H34" s="217"/>
      <c r="I34" s="217"/>
      <c r="J34" s="217"/>
      <c r="K34" s="217"/>
      <c r="L34" s="217"/>
      <c r="M34" s="217"/>
      <c r="N34" s="218"/>
    </row>
    <row r="35" spans="1:14" ht="15" customHeight="1" x14ac:dyDescent="0.25">
      <c r="A35" s="7" t="s">
        <v>22</v>
      </c>
      <c r="B35" s="150"/>
      <c r="C35" s="39"/>
      <c r="D35" s="40"/>
      <c r="E35" s="225">
        <v>495</v>
      </c>
      <c r="F35" s="226"/>
      <c r="G35" s="219"/>
      <c r="H35" s="220"/>
      <c r="I35" s="220"/>
      <c r="J35" s="220"/>
      <c r="K35" s="220"/>
      <c r="L35" s="220"/>
      <c r="M35" s="220"/>
      <c r="N35" s="221"/>
    </row>
    <row r="36" spans="1:14" ht="15" customHeight="1" x14ac:dyDescent="0.25">
      <c r="A36" s="7" t="s">
        <v>23</v>
      </c>
      <c r="B36" s="1"/>
      <c r="C36" s="41">
        <v>60</v>
      </c>
      <c r="D36" s="40"/>
      <c r="E36" s="40"/>
      <c r="F36" s="42"/>
      <c r="G36" s="219"/>
      <c r="H36" s="220"/>
      <c r="I36" s="220"/>
      <c r="J36" s="220"/>
      <c r="K36" s="220"/>
      <c r="L36" s="220"/>
      <c r="M36" s="220"/>
      <c r="N36" s="221"/>
    </row>
    <row r="37" spans="1:14" ht="15" customHeight="1" x14ac:dyDescent="0.25">
      <c r="A37" s="1"/>
      <c r="B37" s="1"/>
      <c r="C37" s="43">
        <f>C36*E35</f>
        <v>29700</v>
      </c>
      <c r="D37" s="40"/>
      <c r="E37" s="40"/>
      <c r="F37" s="42"/>
      <c r="G37" s="219"/>
      <c r="H37" s="220"/>
      <c r="I37" s="220"/>
      <c r="J37" s="220"/>
      <c r="K37" s="220"/>
      <c r="L37" s="220"/>
      <c r="M37" s="220"/>
      <c r="N37" s="221"/>
    </row>
    <row r="38" spans="1:14" ht="15" customHeight="1" x14ac:dyDescent="0.25">
      <c r="A38" s="7" t="s">
        <v>24</v>
      </c>
      <c r="B38" s="1"/>
      <c r="C38" s="44">
        <v>28825</v>
      </c>
      <c r="D38" s="40" t="s">
        <v>140</v>
      </c>
      <c r="E38" s="40"/>
      <c r="F38" s="42"/>
      <c r="G38" s="219"/>
      <c r="H38" s="220"/>
      <c r="I38" s="220"/>
      <c r="J38" s="220"/>
      <c r="K38" s="220"/>
      <c r="L38" s="220"/>
      <c r="M38" s="220"/>
      <c r="N38" s="221"/>
    </row>
    <row r="39" spans="1:14" ht="15.75" customHeight="1" thickBot="1" x14ac:dyDescent="0.3">
      <c r="A39" s="227" t="s">
        <v>16</v>
      </c>
      <c r="B39" s="227"/>
      <c r="C39" s="43">
        <f>SUM(C37+C38)</f>
        <v>58525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XFD1048576"/>
    </sheetView>
  </sheetViews>
  <sheetFormatPr baseColWidth="10" defaultRowHeight="15" x14ac:dyDescent="0.25"/>
  <cols>
    <col min="1" max="1" width="9.85546875" customWidth="1"/>
    <col min="2" max="2" width="17.85546875" customWidth="1"/>
    <col min="3" max="3" width="17.7109375" customWidth="1"/>
    <col min="4" max="4" width="10" customWidth="1"/>
    <col min="5" max="5" width="8.7109375" customWidth="1"/>
    <col min="6" max="6" width="8.28515625" customWidth="1"/>
    <col min="7" max="7" width="10.140625" customWidth="1"/>
    <col min="8" max="8" width="10.28515625" customWidth="1"/>
    <col min="9" max="9" width="11.7109375" customWidth="1"/>
    <col min="10" max="10" width="11.42578125" customWidth="1"/>
    <col min="11" max="11" width="12.140625" customWidth="1"/>
    <col min="12" max="12" width="11.7109375" customWidth="1"/>
    <col min="13" max="13" width="9.42578125" customWidth="1"/>
    <col min="14" max="14" width="15.85546875" customWidth="1"/>
  </cols>
  <sheetData>
    <row r="1" spans="1:14" x14ac:dyDescent="0.25">
      <c r="A1" s="1"/>
      <c r="B1" s="1" t="s">
        <v>0</v>
      </c>
      <c r="C1" s="207" t="s">
        <v>1</v>
      </c>
      <c r="D1" s="208"/>
      <c r="E1" s="208"/>
      <c r="F1" s="209"/>
      <c r="G1" s="1"/>
      <c r="H1" s="2"/>
      <c r="I1" s="75"/>
      <c r="J1" s="76" t="s">
        <v>2</v>
      </c>
      <c r="K1" s="200"/>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201"/>
      <c r="K3" s="213">
        <v>41136</v>
      </c>
      <c r="L3" s="213"/>
      <c r="M3" s="213"/>
      <c r="N3" s="7" t="s">
        <v>39</v>
      </c>
    </row>
    <row r="4" spans="1:14" x14ac:dyDescent="0.25">
      <c r="A4" s="1"/>
      <c r="B4" s="1"/>
      <c r="C4" s="1"/>
      <c r="D4" s="1"/>
      <c r="E4" s="1"/>
      <c r="F4" s="1"/>
      <c r="G4" s="1"/>
      <c r="H4" s="214"/>
      <c r="I4" s="215"/>
      <c r="J4" s="1"/>
      <c r="K4" s="1"/>
      <c r="L4" s="1"/>
      <c r="M4" s="201"/>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504</v>
      </c>
      <c r="C6" s="10" t="s">
        <v>505</v>
      </c>
      <c r="D6" s="10">
        <v>41136</v>
      </c>
      <c r="E6" s="10">
        <v>41138</v>
      </c>
      <c r="F6" s="11">
        <v>42800</v>
      </c>
      <c r="G6" s="12">
        <v>37240</v>
      </c>
      <c r="H6" s="12"/>
      <c r="I6" s="12"/>
      <c r="J6" s="12">
        <v>37240</v>
      </c>
      <c r="K6" s="12"/>
      <c r="L6" s="12"/>
      <c r="M6" s="12"/>
      <c r="N6" s="13">
        <f t="shared" ref="N6:N11" si="0">G6+I6</f>
        <v>37240</v>
      </c>
    </row>
    <row r="7" spans="1:14" x14ac:dyDescent="0.25">
      <c r="A7" s="9"/>
      <c r="B7" s="10" t="s">
        <v>63</v>
      </c>
      <c r="C7" s="10" t="s">
        <v>506</v>
      </c>
      <c r="D7" s="10">
        <v>41136</v>
      </c>
      <c r="E7" s="10">
        <v>41138</v>
      </c>
      <c r="F7" s="11">
        <v>42801</v>
      </c>
      <c r="G7" s="12">
        <v>47000</v>
      </c>
      <c r="H7" s="12"/>
      <c r="I7" s="12"/>
      <c r="J7" s="12"/>
      <c r="K7" s="12">
        <v>47000</v>
      </c>
      <c r="L7" s="12"/>
      <c r="M7" s="12"/>
      <c r="N7" s="13">
        <f t="shared" si="0"/>
        <v>47000</v>
      </c>
    </row>
    <row r="8" spans="1:14" x14ac:dyDescent="0.25">
      <c r="A8" s="9"/>
      <c r="B8" s="10" t="s">
        <v>507</v>
      </c>
      <c r="C8" s="10"/>
      <c r="D8" s="10"/>
      <c r="E8" s="10"/>
      <c r="F8" s="11">
        <v>42802</v>
      </c>
      <c r="G8" s="12"/>
      <c r="H8" s="12" t="s">
        <v>508</v>
      </c>
      <c r="I8" s="12">
        <v>73500</v>
      </c>
      <c r="J8" s="12"/>
      <c r="K8" s="12">
        <v>73500</v>
      </c>
      <c r="L8" s="12"/>
      <c r="M8" s="12"/>
      <c r="N8" s="13">
        <f t="shared" si="0"/>
        <v>73500</v>
      </c>
    </row>
    <row r="9" spans="1:14" x14ac:dyDescent="0.25">
      <c r="A9" s="9"/>
      <c r="B9" s="14" t="s">
        <v>65</v>
      </c>
      <c r="C9" s="10"/>
      <c r="D9" s="10"/>
      <c r="E9" s="10"/>
      <c r="F9" s="11">
        <v>42803</v>
      </c>
      <c r="G9" s="12"/>
      <c r="H9" s="12" t="s">
        <v>26</v>
      </c>
      <c r="I9" s="12">
        <v>1500</v>
      </c>
      <c r="J9" s="12">
        <v>1500</v>
      </c>
      <c r="K9" s="12"/>
      <c r="L9" s="12"/>
      <c r="M9" s="16"/>
      <c r="N9" s="13">
        <f t="shared" si="0"/>
        <v>1500</v>
      </c>
    </row>
    <row r="10" spans="1:14" x14ac:dyDescent="0.25">
      <c r="A10" s="9"/>
      <c r="B10" s="14"/>
      <c r="C10" s="14"/>
      <c r="D10" s="10"/>
      <c r="E10" s="10"/>
      <c r="F10" s="11"/>
      <c r="G10" s="16"/>
      <c r="H10" s="16"/>
      <c r="I10" s="17"/>
      <c r="J10" s="16"/>
      <c r="K10" s="17"/>
      <c r="L10" s="16"/>
      <c r="M10" s="16"/>
      <c r="N10" s="13">
        <f t="shared" si="0"/>
        <v>0</v>
      </c>
    </row>
    <row r="11" spans="1:14" x14ac:dyDescent="0.25">
      <c r="A11" s="9"/>
      <c r="B11" s="15"/>
      <c r="C11" s="15"/>
      <c r="D11" s="10"/>
      <c r="E11" s="10"/>
      <c r="F11" s="11"/>
      <c r="G11" s="16"/>
      <c r="H11" s="16"/>
      <c r="I11" s="17"/>
      <c r="J11" s="16"/>
      <c r="K11" s="16"/>
      <c r="L11" s="16"/>
      <c r="M11" s="16"/>
      <c r="N11" s="13">
        <f t="shared" si="0"/>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6"/>
      <c r="K13" s="16"/>
      <c r="L13" s="16"/>
      <c r="M13" s="16"/>
      <c r="N13" s="13">
        <f t="shared" ref="N13:N30"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20"/>
      <c r="G16" s="16"/>
      <c r="H16" s="21"/>
      <c r="I16" s="22"/>
      <c r="J16" s="16"/>
      <c r="K16" s="23"/>
      <c r="L16" s="16"/>
      <c r="M16" s="18"/>
      <c r="N16" s="13">
        <f t="shared" si="1"/>
        <v>0</v>
      </c>
    </row>
    <row r="17" spans="1:14" x14ac:dyDescent="0.25">
      <c r="A17" s="19"/>
      <c r="B17" s="15"/>
      <c r="C17" s="206"/>
      <c r="D17" s="10"/>
      <c r="E17" s="10"/>
      <c r="F17" s="20"/>
      <c r="G17" s="16"/>
      <c r="H17" s="23"/>
      <c r="I17" s="22"/>
      <c r="J17" s="16"/>
      <c r="K17" s="23"/>
      <c r="L17" s="16"/>
      <c r="M17" s="18"/>
      <c r="N17" s="13">
        <f>+G17+I17</f>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3"/>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3"/>
      <c r="I22" s="22"/>
      <c r="J22" s="16"/>
      <c r="K22" s="23"/>
      <c r="L22" s="16"/>
      <c r="M22" s="18"/>
      <c r="N22" s="13">
        <f t="shared" si="1"/>
        <v>0</v>
      </c>
    </row>
    <row r="23" spans="1:14" x14ac:dyDescent="0.25">
      <c r="A23" s="19"/>
      <c r="B23" s="20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f t="shared" si="1"/>
        <v>0</v>
      </c>
    </row>
    <row r="26" spans="1:14" x14ac:dyDescent="0.25">
      <c r="A26" s="19"/>
      <c r="B26" s="15"/>
      <c r="C26" s="15"/>
      <c r="D26" s="10"/>
      <c r="E26" s="10"/>
      <c r="F26" s="20"/>
      <c r="G26" s="16"/>
      <c r="H26" s="21"/>
      <c r="I26" s="22"/>
      <c r="J26" s="16"/>
      <c r="K26" s="23"/>
      <c r="L26" s="16"/>
      <c r="M26" s="18"/>
      <c r="N26" s="13">
        <f t="shared" si="1"/>
        <v>0</v>
      </c>
    </row>
    <row r="27" spans="1:14" x14ac:dyDescent="0.25">
      <c r="A27" s="19"/>
      <c r="B27" s="15"/>
      <c r="C27" s="15"/>
      <c r="D27" s="10"/>
      <c r="E27" s="10"/>
      <c r="F27" s="20"/>
      <c r="G27" s="16"/>
      <c r="H27" s="21"/>
      <c r="I27" s="22"/>
      <c r="J27" s="16"/>
      <c r="K27" s="23"/>
      <c r="L27" s="16"/>
      <c r="M27" s="18"/>
      <c r="N27" s="13">
        <f t="shared" si="1"/>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 t="shared" si="1"/>
        <v>0</v>
      </c>
    </row>
    <row r="30" spans="1:14" x14ac:dyDescent="0.25">
      <c r="A30" s="19"/>
      <c r="B30" s="15"/>
      <c r="C30" s="15"/>
      <c r="D30" s="10"/>
      <c r="E30" s="10"/>
      <c r="F30" s="20"/>
      <c r="G30" s="16"/>
      <c r="H30" s="21"/>
      <c r="I30" s="22"/>
      <c r="J30" s="16"/>
      <c r="K30" s="23"/>
      <c r="L30" s="16"/>
      <c r="M30" s="18"/>
      <c r="N30" s="13">
        <f t="shared" si="1"/>
        <v>0</v>
      </c>
    </row>
    <row r="31" spans="1:14" x14ac:dyDescent="0.25">
      <c r="A31" s="19"/>
      <c r="B31" s="15"/>
      <c r="C31" s="15"/>
      <c r="D31" s="10"/>
      <c r="E31" s="10"/>
      <c r="F31" s="24"/>
      <c r="G31" s="16"/>
      <c r="H31" s="21"/>
      <c r="I31" s="22"/>
      <c r="J31" s="16"/>
      <c r="K31" s="23"/>
      <c r="L31" s="16"/>
      <c r="M31" s="18"/>
      <c r="N31" s="13">
        <f>SUM(N6:N30)</f>
        <v>159240</v>
      </c>
    </row>
    <row r="32" spans="1:14" x14ac:dyDescent="0.25">
      <c r="A32" s="7" t="s">
        <v>18</v>
      </c>
      <c r="B32" s="7"/>
      <c r="C32" s="27"/>
      <c r="D32" s="28"/>
      <c r="E32" s="28"/>
      <c r="F32" s="29"/>
      <c r="G32" s="16">
        <f>SUM(G6:G31)</f>
        <v>84240</v>
      </c>
      <c r="H32" s="30"/>
      <c r="I32" s="31">
        <f>SUM(I6:I31)</f>
        <v>75000</v>
      </c>
      <c r="J32" s="31">
        <f>SUM(J6:J31)</f>
        <v>38740</v>
      </c>
      <c r="K32" s="31">
        <f>SUM(K6:K31)</f>
        <v>120500</v>
      </c>
      <c r="L32" s="31">
        <f>SUM(L6:L31)</f>
        <v>0</v>
      </c>
      <c r="M32" s="31">
        <f>SUM(M6:M31)</f>
        <v>0</v>
      </c>
      <c r="N32" s="31">
        <f>SUM(J32)+K32+L32+M32</f>
        <v>159240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201" t="s">
        <v>21</v>
      </c>
      <c r="F34" s="199"/>
      <c r="G34" s="216"/>
      <c r="H34" s="217"/>
      <c r="I34" s="217"/>
      <c r="J34" s="217"/>
      <c r="K34" s="217"/>
      <c r="L34" s="217"/>
      <c r="M34" s="217"/>
      <c r="N34" s="218"/>
    </row>
    <row r="35" spans="1:14" ht="15" customHeight="1" x14ac:dyDescent="0.25">
      <c r="A35" s="7" t="s">
        <v>22</v>
      </c>
      <c r="B35" s="201"/>
      <c r="C35" s="39"/>
      <c r="D35" s="40"/>
      <c r="E35" s="225">
        <v>490</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38750</v>
      </c>
      <c r="D38" s="40" t="s">
        <v>140</v>
      </c>
      <c r="E38" s="40"/>
      <c r="F38" s="42"/>
      <c r="G38" s="219"/>
      <c r="H38" s="220"/>
      <c r="I38" s="220"/>
      <c r="J38" s="220"/>
      <c r="K38" s="220"/>
      <c r="L38" s="220"/>
      <c r="M38" s="220"/>
      <c r="N38" s="221"/>
    </row>
    <row r="39" spans="1:14" ht="15.75" customHeight="1" thickBot="1" x14ac:dyDescent="0.3">
      <c r="A39" s="227" t="s">
        <v>16</v>
      </c>
      <c r="B39" s="227"/>
      <c r="C39" s="43">
        <f>SUM(C37+C38)</f>
        <v>38750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C39" sqref="C39"/>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46"/>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147"/>
      <c r="K3" s="213">
        <v>41112</v>
      </c>
      <c r="L3" s="213"/>
      <c r="M3" s="213"/>
      <c r="N3" s="7" t="s">
        <v>39</v>
      </c>
    </row>
    <row r="4" spans="1:14" x14ac:dyDescent="0.25">
      <c r="A4" s="1"/>
      <c r="B4" s="1"/>
      <c r="C4" s="1"/>
      <c r="D4" s="1"/>
      <c r="E4" s="1"/>
      <c r="F4" s="1"/>
      <c r="G4" s="1"/>
      <c r="H4" s="214"/>
      <c r="I4" s="215"/>
      <c r="J4" s="1"/>
      <c r="K4" s="1"/>
      <c r="L4" s="1"/>
      <c r="M4" s="147"/>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125</v>
      </c>
      <c r="B6" s="10" t="s">
        <v>388</v>
      </c>
      <c r="C6" s="10"/>
      <c r="D6" s="10"/>
      <c r="E6" s="10"/>
      <c r="F6" s="11">
        <v>42513</v>
      </c>
      <c r="G6" s="12"/>
      <c r="H6" s="12" t="s">
        <v>389</v>
      </c>
      <c r="I6" s="12">
        <v>297000</v>
      </c>
      <c r="J6" s="12"/>
      <c r="K6" s="12">
        <v>297000</v>
      </c>
      <c r="L6" s="12"/>
      <c r="M6" s="12"/>
      <c r="N6" s="13">
        <f>I6</f>
        <v>297000</v>
      </c>
    </row>
    <row r="7" spans="1:14" x14ac:dyDescent="0.25">
      <c r="A7" s="9"/>
      <c r="B7" s="10" t="s">
        <v>27</v>
      </c>
      <c r="C7" s="10"/>
      <c r="D7" s="10"/>
      <c r="E7" s="10"/>
      <c r="F7" s="11">
        <v>42514</v>
      </c>
      <c r="G7" s="12"/>
      <c r="H7" s="12" t="s">
        <v>26</v>
      </c>
      <c r="I7" s="12">
        <v>6000</v>
      </c>
      <c r="J7" s="12">
        <v>6000</v>
      </c>
      <c r="K7" s="12"/>
      <c r="L7" s="12"/>
      <c r="M7" s="12"/>
      <c r="N7" s="13">
        <f>G7+I7</f>
        <v>6000</v>
      </c>
    </row>
    <row r="8" spans="1:14" x14ac:dyDescent="0.25">
      <c r="A8" s="9"/>
      <c r="B8" s="14"/>
      <c r="C8" s="10"/>
      <c r="D8" s="10"/>
      <c r="E8" s="10"/>
      <c r="F8" s="11"/>
      <c r="G8" s="12"/>
      <c r="H8" s="12"/>
      <c r="I8" s="12"/>
      <c r="J8" s="12"/>
      <c r="K8" s="12"/>
      <c r="L8" s="12"/>
      <c r="M8" s="12"/>
      <c r="N8" s="13">
        <f>G8+I8</f>
        <v>0</v>
      </c>
    </row>
    <row r="9" spans="1:14" x14ac:dyDescent="0.25">
      <c r="A9" s="9"/>
      <c r="B9" s="14"/>
      <c r="C9" s="14"/>
      <c r="D9" s="10"/>
      <c r="E9" s="10"/>
      <c r="F9" s="11"/>
      <c r="G9" s="16"/>
      <c r="H9" s="16"/>
      <c r="I9" s="17"/>
      <c r="J9" s="16"/>
      <c r="K9" s="17"/>
      <c r="L9" s="16"/>
      <c r="M9" s="16"/>
      <c r="N9" s="13">
        <f>G9+I9</f>
        <v>0</v>
      </c>
    </row>
    <row r="10" spans="1:14" x14ac:dyDescent="0.25">
      <c r="A10" s="9"/>
      <c r="B10" s="15"/>
      <c r="C10" s="15"/>
      <c r="D10" s="10"/>
      <c r="E10" s="10"/>
      <c r="F10" s="11"/>
      <c r="G10" s="16"/>
      <c r="H10" s="16"/>
      <c r="I10" s="17"/>
      <c r="J10" s="16"/>
      <c r="K10" s="16"/>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303000</v>
      </c>
    </row>
    <row r="32" spans="1:14" x14ac:dyDescent="0.25">
      <c r="A32" s="26" t="s">
        <v>18</v>
      </c>
      <c r="B32" s="7"/>
      <c r="C32" s="27"/>
      <c r="D32" s="28"/>
      <c r="E32" s="28"/>
      <c r="F32" s="29"/>
      <c r="G32" s="16">
        <f>SUM(G6:G31)</f>
        <v>0</v>
      </c>
      <c r="H32" s="30"/>
      <c r="I32" s="31">
        <f>SUM(I6:I31)</f>
        <v>303000</v>
      </c>
      <c r="J32" s="31">
        <f>SUM(J6:J31)</f>
        <v>6000</v>
      </c>
      <c r="K32" s="31">
        <f>SUM(K6:K31)</f>
        <v>297000</v>
      </c>
      <c r="L32" s="31">
        <f>SUM(L7:L31)</f>
        <v>0</v>
      </c>
      <c r="M32" s="31">
        <f>SUM(M6:M31)</f>
        <v>0</v>
      </c>
      <c r="N32" s="31">
        <f>SUM(N31)</f>
        <v>303000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47" t="s">
        <v>21</v>
      </c>
      <c r="F34" s="145"/>
      <c r="G34" s="216" t="s">
        <v>387</v>
      </c>
      <c r="H34" s="217"/>
      <c r="I34" s="217"/>
      <c r="J34" s="217"/>
      <c r="K34" s="217"/>
      <c r="L34" s="217"/>
      <c r="M34" s="217"/>
      <c r="N34" s="218"/>
    </row>
    <row r="35" spans="1:14" ht="15" customHeight="1" x14ac:dyDescent="0.25">
      <c r="A35" s="7" t="s">
        <v>22</v>
      </c>
      <c r="B35" s="147"/>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6000</v>
      </c>
      <c r="D38" s="40" t="s">
        <v>140</v>
      </c>
      <c r="E38" s="40"/>
      <c r="F38" s="42"/>
      <c r="G38" s="219"/>
      <c r="H38" s="220"/>
      <c r="I38" s="220"/>
      <c r="J38" s="220"/>
      <c r="K38" s="220"/>
      <c r="L38" s="220"/>
      <c r="M38" s="220"/>
      <c r="N38" s="221"/>
    </row>
    <row r="39" spans="1:14" ht="15.75" customHeight="1" thickBot="1" x14ac:dyDescent="0.3">
      <c r="A39" s="227" t="s">
        <v>16</v>
      </c>
      <c r="B39" s="227"/>
      <c r="C39" s="43">
        <f>SUM(C37+C38)</f>
        <v>6000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G20" sqref="G20"/>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43"/>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144"/>
      <c r="K3" s="213">
        <v>41112</v>
      </c>
      <c r="L3" s="213"/>
      <c r="M3" s="213"/>
      <c r="N3" s="7" t="s">
        <v>25</v>
      </c>
    </row>
    <row r="4" spans="1:14" x14ac:dyDescent="0.25">
      <c r="A4" s="1"/>
      <c r="B4" s="1"/>
      <c r="C4" s="1"/>
      <c r="D4" s="1"/>
      <c r="E4" s="1"/>
      <c r="F4" s="1"/>
      <c r="G4" s="1"/>
      <c r="H4" s="214"/>
      <c r="I4" s="215"/>
      <c r="J4" s="1"/>
      <c r="K4" s="1"/>
      <c r="L4" s="1"/>
      <c r="M4" s="144"/>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131</v>
      </c>
      <c r="B6" s="10" t="s">
        <v>380</v>
      </c>
      <c r="C6" s="10" t="s">
        <v>233</v>
      </c>
      <c r="D6" s="10">
        <v>41111</v>
      </c>
      <c r="E6" s="10">
        <v>41112</v>
      </c>
      <c r="F6" s="11">
        <v>42507</v>
      </c>
      <c r="G6" s="12">
        <v>21285</v>
      </c>
      <c r="H6" s="12"/>
      <c r="I6" s="12"/>
      <c r="J6" s="12"/>
      <c r="K6" s="12">
        <v>21285</v>
      </c>
      <c r="L6" s="12"/>
      <c r="M6" s="12"/>
      <c r="N6" s="13">
        <f>G6</f>
        <v>21285</v>
      </c>
    </row>
    <row r="7" spans="1:14" x14ac:dyDescent="0.25">
      <c r="A7" s="9" t="s">
        <v>381</v>
      </c>
      <c r="B7" s="10" t="s">
        <v>382</v>
      </c>
      <c r="C7" s="10" t="s">
        <v>233</v>
      </c>
      <c r="D7" s="10">
        <v>41108</v>
      </c>
      <c r="E7" s="10">
        <v>41112</v>
      </c>
      <c r="F7" s="11">
        <v>42508</v>
      </c>
      <c r="G7" s="12">
        <v>198990</v>
      </c>
      <c r="H7" s="12"/>
      <c r="I7" s="12"/>
      <c r="J7" s="12"/>
      <c r="K7" s="12">
        <v>198990</v>
      </c>
      <c r="L7" s="12"/>
      <c r="M7" s="12"/>
      <c r="N7" s="13">
        <f>G7+I7</f>
        <v>198990</v>
      </c>
    </row>
    <row r="8" spans="1:14" x14ac:dyDescent="0.25">
      <c r="A8" s="9" t="s">
        <v>383</v>
      </c>
      <c r="B8" s="14" t="s">
        <v>384</v>
      </c>
      <c r="C8" s="10"/>
      <c r="D8" s="10"/>
      <c r="E8" s="10"/>
      <c r="F8" s="11">
        <v>42509</v>
      </c>
      <c r="G8" s="12"/>
      <c r="H8" s="12" t="s">
        <v>385</v>
      </c>
      <c r="I8" s="12">
        <v>25740</v>
      </c>
      <c r="J8" s="12"/>
      <c r="K8" s="12">
        <v>25740</v>
      </c>
      <c r="L8" s="12"/>
      <c r="M8" s="12"/>
      <c r="N8" s="13">
        <f>G8+I8</f>
        <v>25740</v>
      </c>
    </row>
    <row r="9" spans="1:14" x14ac:dyDescent="0.25">
      <c r="A9" s="9" t="s">
        <v>80</v>
      </c>
      <c r="B9" s="14" t="s">
        <v>386</v>
      </c>
      <c r="C9" s="14" t="s">
        <v>233</v>
      </c>
      <c r="D9" s="10">
        <v>41111</v>
      </c>
      <c r="E9" s="10">
        <v>41112</v>
      </c>
      <c r="F9" s="11">
        <v>42510</v>
      </c>
      <c r="G9" s="16">
        <v>40590</v>
      </c>
      <c r="H9" s="16"/>
      <c r="I9" s="17"/>
      <c r="J9" s="16"/>
      <c r="K9" s="17">
        <v>6822</v>
      </c>
      <c r="L9" s="16"/>
      <c r="M9" s="16">
        <v>33768</v>
      </c>
      <c r="N9" s="13">
        <f>G9+I9</f>
        <v>40590</v>
      </c>
    </row>
    <row r="10" spans="1:14" x14ac:dyDescent="0.25">
      <c r="A10" s="9"/>
      <c r="B10" s="15" t="s">
        <v>65</v>
      </c>
      <c r="C10" s="15"/>
      <c r="D10" s="10"/>
      <c r="E10" s="10"/>
      <c r="F10" s="11">
        <v>42511</v>
      </c>
      <c r="G10" s="16"/>
      <c r="H10" s="16" t="s">
        <v>26</v>
      </c>
      <c r="I10" s="17">
        <v>1800</v>
      </c>
      <c r="J10" s="16">
        <v>1800</v>
      </c>
      <c r="K10" s="16"/>
      <c r="L10" s="16"/>
      <c r="M10" s="16"/>
      <c r="N10" s="13">
        <f>G10+I10</f>
        <v>1800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288405</v>
      </c>
    </row>
    <row r="32" spans="1:14" x14ac:dyDescent="0.25">
      <c r="A32" s="26" t="s">
        <v>18</v>
      </c>
      <c r="B32" s="7"/>
      <c r="C32" s="27"/>
      <c r="D32" s="28"/>
      <c r="E32" s="28"/>
      <c r="F32" s="29"/>
      <c r="G32" s="16">
        <f>SUM(G6:G31)</f>
        <v>260865</v>
      </c>
      <c r="H32" s="30"/>
      <c r="I32" s="31">
        <f>SUM(I6:I31)</f>
        <v>27540</v>
      </c>
      <c r="J32" s="31">
        <f>SUM(J6:J31)</f>
        <v>1800</v>
      </c>
      <c r="K32" s="31">
        <f>SUM(K6:K31)</f>
        <v>252837</v>
      </c>
      <c r="L32" s="31">
        <f>SUM(L7:L31)</f>
        <v>0</v>
      </c>
      <c r="M32" s="31">
        <f>SUM(M6:M31)</f>
        <v>33768</v>
      </c>
      <c r="N32" s="31">
        <f>SUM(N31)</f>
        <v>288405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44" t="s">
        <v>21</v>
      </c>
      <c r="F34" s="142"/>
      <c r="G34" s="216"/>
      <c r="H34" s="217"/>
      <c r="I34" s="217"/>
      <c r="J34" s="217"/>
      <c r="K34" s="217"/>
      <c r="L34" s="217"/>
      <c r="M34" s="217"/>
      <c r="N34" s="218"/>
    </row>
    <row r="35" spans="1:14" ht="15" customHeight="1" x14ac:dyDescent="0.25">
      <c r="A35" s="7" t="s">
        <v>22</v>
      </c>
      <c r="B35" s="144"/>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1800</v>
      </c>
      <c r="D38" s="40" t="s">
        <v>140</v>
      </c>
      <c r="E38" s="40"/>
      <c r="F38" s="42"/>
      <c r="G38" s="219"/>
      <c r="H38" s="220"/>
      <c r="I38" s="220"/>
      <c r="J38" s="220"/>
      <c r="K38" s="220"/>
      <c r="L38" s="220"/>
      <c r="M38" s="220"/>
      <c r="N38" s="221"/>
    </row>
    <row r="39" spans="1:14" ht="15.75" customHeight="1" thickBot="1" x14ac:dyDescent="0.3">
      <c r="A39" s="227" t="s">
        <v>16</v>
      </c>
      <c r="B39" s="227"/>
      <c r="C39" s="43">
        <f>SUM(C37+C38)</f>
        <v>1800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N6" sqref="N6:N33"/>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40"/>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141"/>
      <c r="K3" s="213">
        <v>41111</v>
      </c>
      <c r="L3" s="213"/>
      <c r="M3" s="213"/>
      <c r="N3" s="7" t="s">
        <v>39</v>
      </c>
    </row>
    <row r="4" spans="1:14" x14ac:dyDescent="0.25">
      <c r="A4" s="1"/>
      <c r="B4" s="1"/>
      <c r="C4" s="1"/>
      <c r="D4" s="1"/>
      <c r="E4" s="1"/>
      <c r="F4" s="1"/>
      <c r="G4" s="1"/>
      <c r="H4" s="214"/>
      <c r="I4" s="215"/>
      <c r="J4" s="1"/>
      <c r="K4" s="1"/>
      <c r="L4" s="1"/>
      <c r="M4" s="141"/>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142</v>
      </c>
      <c r="B6" s="10" t="s">
        <v>373</v>
      </c>
      <c r="C6" s="10" t="s">
        <v>17</v>
      </c>
      <c r="D6" s="10">
        <v>41111</v>
      </c>
      <c r="E6" s="10">
        <v>41112</v>
      </c>
      <c r="F6" s="11">
        <v>42500</v>
      </c>
      <c r="G6" s="12">
        <v>82170</v>
      </c>
      <c r="H6" s="12"/>
      <c r="I6" s="12"/>
      <c r="J6" s="12">
        <v>82170</v>
      </c>
      <c r="K6" s="12"/>
      <c r="L6" s="12"/>
      <c r="M6" s="12"/>
      <c r="N6" s="13">
        <f>G6</f>
        <v>82170</v>
      </c>
    </row>
    <row r="7" spans="1:14" x14ac:dyDescent="0.25">
      <c r="A7" s="9" t="s">
        <v>148</v>
      </c>
      <c r="B7" s="10" t="s">
        <v>374</v>
      </c>
      <c r="C7" s="10" t="s">
        <v>17</v>
      </c>
      <c r="D7" s="10">
        <v>41111</v>
      </c>
      <c r="E7" s="10">
        <v>41112</v>
      </c>
      <c r="F7" s="11">
        <v>42501</v>
      </c>
      <c r="G7" s="12">
        <v>48510</v>
      </c>
      <c r="H7" s="12"/>
      <c r="I7" s="12"/>
      <c r="J7" s="12">
        <v>48510</v>
      </c>
      <c r="K7" s="12"/>
      <c r="L7" s="12"/>
      <c r="M7" s="12"/>
      <c r="N7" s="13">
        <f>G7+I7</f>
        <v>48510</v>
      </c>
    </row>
    <row r="8" spans="1:14" x14ac:dyDescent="0.25">
      <c r="A8" s="9" t="s">
        <v>375</v>
      </c>
      <c r="B8" s="14" t="s">
        <v>376</v>
      </c>
      <c r="C8" s="10" t="s">
        <v>17</v>
      </c>
      <c r="D8" s="10">
        <v>41111</v>
      </c>
      <c r="E8" s="10">
        <v>41112</v>
      </c>
      <c r="F8" s="11">
        <v>42502</v>
      </c>
      <c r="G8" s="12">
        <v>32670</v>
      </c>
      <c r="H8" s="12"/>
      <c r="I8" s="12"/>
      <c r="J8" s="12"/>
      <c r="K8" s="12">
        <v>32670</v>
      </c>
      <c r="L8" s="12"/>
      <c r="M8" s="12"/>
      <c r="N8" s="13">
        <f>G8+I8</f>
        <v>32670</v>
      </c>
    </row>
    <row r="9" spans="1:14" x14ac:dyDescent="0.25">
      <c r="A9" s="9" t="s">
        <v>136</v>
      </c>
      <c r="B9" s="14" t="s">
        <v>377</v>
      </c>
      <c r="C9" s="14" t="s">
        <v>17</v>
      </c>
      <c r="D9" s="10">
        <v>41111</v>
      </c>
      <c r="E9" s="10">
        <v>41112</v>
      </c>
      <c r="F9" s="11">
        <v>42503</v>
      </c>
      <c r="G9" s="16">
        <v>42570</v>
      </c>
      <c r="H9" s="16"/>
      <c r="I9" s="17"/>
      <c r="J9" s="16">
        <v>42570</v>
      </c>
      <c r="K9" s="17"/>
      <c r="L9" s="16"/>
      <c r="M9" s="16"/>
      <c r="N9" s="13">
        <f>G9+I9</f>
        <v>42570</v>
      </c>
    </row>
    <row r="10" spans="1:14" x14ac:dyDescent="0.25">
      <c r="A10" s="9"/>
      <c r="B10" s="15" t="s">
        <v>376</v>
      </c>
      <c r="C10" s="15"/>
      <c r="D10" s="10"/>
      <c r="E10" s="10"/>
      <c r="F10" s="11">
        <v>42504</v>
      </c>
      <c r="G10" s="16"/>
      <c r="H10" s="16" t="s">
        <v>378</v>
      </c>
      <c r="I10" s="17">
        <v>89100</v>
      </c>
      <c r="J10" s="16"/>
      <c r="K10" s="16">
        <v>89100</v>
      </c>
      <c r="L10" s="16"/>
      <c r="M10" s="16"/>
      <c r="N10" s="13">
        <f>G10+I10</f>
        <v>89100</v>
      </c>
    </row>
    <row r="11" spans="1:14" x14ac:dyDescent="0.25">
      <c r="A11" s="9" t="s">
        <v>226</v>
      </c>
      <c r="B11" s="15" t="s">
        <v>379</v>
      </c>
      <c r="C11" s="15" t="s">
        <v>17</v>
      </c>
      <c r="D11" s="10">
        <v>41113</v>
      </c>
      <c r="E11" s="10">
        <v>41115</v>
      </c>
      <c r="F11" s="11">
        <v>42505</v>
      </c>
      <c r="G11" s="16">
        <v>40590</v>
      </c>
      <c r="H11" s="16"/>
      <c r="I11" s="17"/>
      <c r="J11" s="16"/>
      <c r="K11" s="16">
        <v>40590</v>
      </c>
      <c r="L11" s="16"/>
      <c r="M11" s="16"/>
      <c r="N11" s="13">
        <f>G11+I11</f>
        <v>40590</v>
      </c>
    </row>
    <row r="12" spans="1:14" x14ac:dyDescent="0.25">
      <c r="A12" s="9"/>
      <c r="B12" s="15" t="s">
        <v>154</v>
      </c>
      <c r="C12" s="15"/>
      <c r="D12" s="10"/>
      <c r="E12" s="10"/>
      <c r="F12" s="11">
        <v>42506</v>
      </c>
      <c r="G12" s="16"/>
      <c r="H12" s="16" t="s">
        <v>26</v>
      </c>
      <c r="I12" s="17">
        <v>5400</v>
      </c>
      <c r="J12" s="16">
        <v>5400</v>
      </c>
      <c r="K12" s="16"/>
      <c r="L12" s="16"/>
      <c r="M12" s="16"/>
      <c r="N12" s="13">
        <f>+G12+I12</f>
        <v>5400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341010</v>
      </c>
    </row>
    <row r="32" spans="1:14" x14ac:dyDescent="0.25">
      <c r="A32" s="26" t="s">
        <v>18</v>
      </c>
      <c r="B32" s="7"/>
      <c r="C32" s="27"/>
      <c r="D32" s="28"/>
      <c r="E32" s="28"/>
      <c r="F32" s="29"/>
      <c r="G32" s="16">
        <f>SUM(G6:G31)</f>
        <v>246510</v>
      </c>
      <c r="H32" s="30"/>
      <c r="I32" s="31">
        <f>SUM(I6:I31)</f>
        <v>94500</v>
      </c>
      <c r="J32" s="31">
        <f>SUM(J6:J31)</f>
        <v>178650</v>
      </c>
      <c r="K32" s="31">
        <f>SUM(K6:K31)</f>
        <v>162360</v>
      </c>
      <c r="L32" s="31">
        <f>SUM(L7:L31)</f>
        <v>0</v>
      </c>
      <c r="M32" s="31">
        <f>SUM(M6:M31)</f>
        <v>0</v>
      </c>
      <c r="N32" s="31">
        <f>SUM(N31)</f>
        <v>341010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41" t="s">
        <v>21</v>
      </c>
      <c r="F34" s="139"/>
      <c r="G34" s="216"/>
      <c r="H34" s="217"/>
      <c r="I34" s="217"/>
      <c r="J34" s="217"/>
      <c r="K34" s="217"/>
      <c r="L34" s="217"/>
      <c r="M34" s="217"/>
      <c r="N34" s="218"/>
    </row>
    <row r="35" spans="1:14" ht="15" customHeight="1" x14ac:dyDescent="0.25">
      <c r="A35" s="7" t="s">
        <v>22</v>
      </c>
      <c r="B35" s="141"/>
      <c r="C35" s="39"/>
      <c r="D35" s="40"/>
      <c r="E35" s="225">
        <v>495</v>
      </c>
      <c r="F35" s="226"/>
      <c r="G35" s="219"/>
      <c r="H35" s="220"/>
      <c r="I35" s="220"/>
      <c r="J35" s="220"/>
      <c r="K35" s="220"/>
      <c r="L35" s="220"/>
      <c r="M35" s="220"/>
      <c r="N35" s="221"/>
    </row>
    <row r="36" spans="1:14" ht="15" customHeight="1" x14ac:dyDescent="0.25">
      <c r="A36" s="7" t="s">
        <v>23</v>
      </c>
      <c r="B36" s="1"/>
      <c r="C36" s="41">
        <v>160</v>
      </c>
      <c r="D36" s="40"/>
      <c r="E36" s="40"/>
      <c r="F36" s="42"/>
      <c r="G36" s="219"/>
      <c r="H36" s="220"/>
      <c r="I36" s="220"/>
      <c r="J36" s="220"/>
      <c r="K36" s="220"/>
      <c r="L36" s="220"/>
      <c r="M36" s="220"/>
      <c r="N36" s="221"/>
    </row>
    <row r="37" spans="1:14" ht="15" customHeight="1" x14ac:dyDescent="0.25">
      <c r="A37" s="1"/>
      <c r="B37" s="1"/>
      <c r="C37" s="43">
        <f>C36*E35</f>
        <v>79200</v>
      </c>
      <c r="D37" s="40"/>
      <c r="E37" s="40"/>
      <c r="F37" s="42"/>
      <c r="G37" s="219"/>
      <c r="H37" s="220"/>
      <c r="I37" s="220"/>
      <c r="J37" s="220"/>
      <c r="K37" s="220"/>
      <c r="L37" s="220"/>
      <c r="M37" s="220"/>
      <c r="N37" s="221"/>
    </row>
    <row r="38" spans="1:14" ht="15" customHeight="1" x14ac:dyDescent="0.25">
      <c r="A38" s="7" t="s">
        <v>24</v>
      </c>
      <c r="B38" s="1"/>
      <c r="C38" s="44">
        <v>99450</v>
      </c>
      <c r="D38" s="40" t="s">
        <v>140</v>
      </c>
      <c r="E38" s="40"/>
      <c r="F38" s="42"/>
      <c r="G38" s="219"/>
      <c r="H38" s="220"/>
      <c r="I38" s="220"/>
      <c r="J38" s="220"/>
      <c r="K38" s="220"/>
      <c r="L38" s="220"/>
      <c r="M38" s="220"/>
      <c r="N38" s="221"/>
    </row>
    <row r="39" spans="1:14" ht="15.75" customHeight="1" thickBot="1" x14ac:dyDescent="0.3">
      <c r="A39" s="227" t="s">
        <v>16</v>
      </c>
      <c r="B39" s="227"/>
      <c r="C39" s="43">
        <f>SUM(C37+C38)</f>
        <v>178650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D38" sqref="D38"/>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37"/>
      <c r="L1" s="1"/>
      <c r="M1" s="1"/>
      <c r="N1" s="1"/>
    </row>
    <row r="2" spans="1:14" x14ac:dyDescent="0.25">
      <c r="A2" s="1"/>
      <c r="B2" s="1"/>
      <c r="C2" s="1"/>
      <c r="D2" s="1"/>
      <c r="E2" s="1"/>
      <c r="F2" s="1"/>
      <c r="G2" s="1"/>
      <c r="H2" s="2"/>
      <c r="I2" s="5"/>
      <c r="J2" s="1"/>
      <c r="K2" s="1"/>
      <c r="L2" s="1"/>
      <c r="M2" s="1"/>
      <c r="N2" s="1"/>
    </row>
    <row r="3" spans="1:14" x14ac:dyDescent="0.25">
      <c r="A3" s="6"/>
      <c r="B3" s="210" t="s">
        <v>135</v>
      </c>
      <c r="C3" s="211"/>
      <c r="D3" s="211"/>
      <c r="E3" s="211"/>
      <c r="F3" s="211"/>
      <c r="G3" s="212"/>
      <c r="H3" s="2"/>
      <c r="I3" s="1"/>
      <c r="J3" s="138"/>
      <c r="K3" s="213">
        <v>41111</v>
      </c>
      <c r="L3" s="213"/>
      <c r="M3" s="213"/>
      <c r="N3" s="7" t="s">
        <v>25</v>
      </c>
    </row>
    <row r="4" spans="1:14" x14ac:dyDescent="0.25">
      <c r="A4" s="1"/>
      <c r="B4" s="1"/>
      <c r="C4" s="1"/>
      <c r="D4" s="1"/>
      <c r="E4" s="1"/>
      <c r="F4" s="1"/>
      <c r="G4" s="1"/>
      <c r="H4" s="214"/>
      <c r="I4" s="215"/>
      <c r="J4" s="1"/>
      <c r="K4" s="1"/>
      <c r="L4" s="1"/>
      <c r="M4" s="138"/>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369</v>
      </c>
      <c r="C6" s="10" t="s">
        <v>72</v>
      </c>
      <c r="D6" s="10">
        <v>41111</v>
      </c>
      <c r="E6" s="10">
        <v>41113</v>
      </c>
      <c r="F6" s="11">
        <v>42495</v>
      </c>
      <c r="G6" s="12">
        <v>44926.2</v>
      </c>
      <c r="H6" s="12"/>
      <c r="I6" s="12"/>
      <c r="J6" s="12"/>
      <c r="K6" s="12">
        <v>44926.2</v>
      </c>
      <c r="L6" s="12"/>
      <c r="M6" s="12"/>
      <c r="N6" s="13">
        <f>G6</f>
        <v>44926.2</v>
      </c>
    </row>
    <row r="7" spans="1:14" x14ac:dyDescent="0.25">
      <c r="A7" s="9"/>
      <c r="B7" s="10" t="s">
        <v>370</v>
      </c>
      <c r="C7" s="10" t="s">
        <v>17</v>
      </c>
      <c r="D7" s="10">
        <v>41111</v>
      </c>
      <c r="E7" s="10">
        <v>41115</v>
      </c>
      <c r="F7" s="11">
        <v>42496</v>
      </c>
      <c r="G7" s="12">
        <v>98010</v>
      </c>
      <c r="H7" s="12"/>
      <c r="I7" s="12"/>
      <c r="J7" s="12"/>
      <c r="K7" s="12">
        <v>98010</v>
      </c>
      <c r="L7" s="12"/>
      <c r="M7" s="12"/>
      <c r="N7" s="13">
        <f>G7+I7</f>
        <v>98010</v>
      </c>
    </row>
    <row r="8" spans="1:14" x14ac:dyDescent="0.25">
      <c r="A8" s="9"/>
      <c r="B8" s="14" t="s">
        <v>371</v>
      </c>
      <c r="C8" s="10" t="s">
        <v>17</v>
      </c>
      <c r="D8" s="10">
        <v>41111</v>
      </c>
      <c r="E8" s="10">
        <v>41113</v>
      </c>
      <c r="F8" s="11">
        <v>42497</v>
      </c>
      <c r="G8" s="12">
        <v>43560</v>
      </c>
      <c r="H8" s="12"/>
      <c r="I8" s="12"/>
      <c r="J8" s="12"/>
      <c r="K8" s="12">
        <v>43560</v>
      </c>
      <c r="L8" s="12"/>
      <c r="M8" s="12"/>
      <c r="N8" s="13">
        <f>G8+I8</f>
        <v>43560</v>
      </c>
    </row>
    <row r="9" spans="1:14" x14ac:dyDescent="0.25">
      <c r="A9" s="9"/>
      <c r="B9" s="14" t="s">
        <v>372</v>
      </c>
      <c r="C9" s="14" t="s">
        <v>17</v>
      </c>
      <c r="D9" s="10">
        <v>41111</v>
      </c>
      <c r="E9" s="10">
        <v>41112</v>
      </c>
      <c r="F9" s="11">
        <v>42498</v>
      </c>
      <c r="G9" s="16">
        <v>35000</v>
      </c>
      <c r="H9" s="16"/>
      <c r="I9" s="17"/>
      <c r="J9" s="16">
        <v>35000</v>
      </c>
      <c r="K9" s="17"/>
      <c r="L9" s="16"/>
      <c r="M9" s="16"/>
      <c r="N9" s="13">
        <f>G9+I9</f>
        <v>35000</v>
      </c>
    </row>
    <row r="10" spans="1:14" x14ac:dyDescent="0.25">
      <c r="A10" s="9"/>
      <c r="B10" s="15" t="s">
        <v>234</v>
      </c>
      <c r="C10" s="15" t="s">
        <v>26</v>
      </c>
      <c r="D10" s="10"/>
      <c r="E10" s="10"/>
      <c r="F10" s="11">
        <v>42499</v>
      </c>
      <c r="G10" s="16"/>
      <c r="H10" s="16" t="s">
        <v>26</v>
      </c>
      <c r="I10" s="17">
        <v>6000</v>
      </c>
      <c r="J10" s="16">
        <v>6000</v>
      </c>
      <c r="K10" s="16"/>
      <c r="L10" s="16"/>
      <c r="M10" s="16"/>
      <c r="N10" s="13">
        <f>G10+I10</f>
        <v>6000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227496.2</v>
      </c>
    </row>
    <row r="32" spans="1:14" x14ac:dyDescent="0.25">
      <c r="A32" s="26" t="s">
        <v>18</v>
      </c>
      <c r="B32" s="7"/>
      <c r="C32" s="27"/>
      <c r="D32" s="28"/>
      <c r="E32" s="28"/>
      <c r="F32" s="29"/>
      <c r="G32" s="16">
        <f>SUM(G6:G31)</f>
        <v>221496.2</v>
      </c>
      <c r="H32" s="30"/>
      <c r="I32" s="31">
        <f>SUM(I6:I31)</f>
        <v>6000</v>
      </c>
      <c r="J32" s="31">
        <f>SUM(J6:J31)</f>
        <v>41000</v>
      </c>
      <c r="K32" s="31">
        <f>SUM(K6:K31)</f>
        <v>186496.2</v>
      </c>
      <c r="L32" s="31">
        <f>SUM(L7:L31)</f>
        <v>0</v>
      </c>
      <c r="M32" s="31">
        <f>SUM(M6:M31)</f>
        <v>0</v>
      </c>
      <c r="N32" s="31">
        <f>SUM(N31)</f>
        <v>227496.2</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38" t="s">
        <v>21</v>
      </c>
      <c r="F34" s="136"/>
      <c r="G34" s="216"/>
      <c r="H34" s="217"/>
      <c r="I34" s="217"/>
      <c r="J34" s="217"/>
      <c r="K34" s="217"/>
      <c r="L34" s="217"/>
      <c r="M34" s="217"/>
      <c r="N34" s="218"/>
    </row>
    <row r="35" spans="1:14" ht="15" customHeight="1" x14ac:dyDescent="0.25">
      <c r="A35" s="7" t="s">
        <v>22</v>
      </c>
      <c r="B35" s="138"/>
      <c r="C35" s="39"/>
      <c r="D35" s="40"/>
      <c r="E35" s="225">
        <v>495</v>
      </c>
      <c r="F35" s="226"/>
      <c r="G35" s="219"/>
      <c r="H35" s="220"/>
      <c r="I35" s="220"/>
      <c r="J35" s="220"/>
      <c r="K35" s="220"/>
      <c r="L35" s="220"/>
      <c r="M35" s="220"/>
      <c r="N35" s="221"/>
    </row>
    <row r="36" spans="1:14" ht="15" customHeight="1" x14ac:dyDescent="0.25">
      <c r="A36" s="7" t="s">
        <v>23</v>
      </c>
      <c r="B36" s="1"/>
      <c r="C36" s="41">
        <v>14</v>
      </c>
      <c r="D36" s="40"/>
      <c r="E36" s="40"/>
      <c r="F36" s="42"/>
      <c r="G36" s="219"/>
      <c r="H36" s="220"/>
      <c r="I36" s="220"/>
      <c r="J36" s="220"/>
      <c r="K36" s="220"/>
      <c r="L36" s="220"/>
      <c r="M36" s="220"/>
      <c r="N36" s="221"/>
    </row>
    <row r="37" spans="1:14" ht="15" customHeight="1" x14ac:dyDescent="0.25">
      <c r="A37" s="1"/>
      <c r="B37" s="1"/>
      <c r="C37" s="43">
        <f>C36*E35</f>
        <v>6930</v>
      </c>
      <c r="D37" s="40"/>
      <c r="E37" s="40"/>
      <c r="F37" s="42"/>
      <c r="G37" s="219"/>
      <c r="H37" s="220"/>
      <c r="I37" s="220"/>
      <c r="J37" s="220"/>
      <c r="K37" s="220"/>
      <c r="L37" s="220"/>
      <c r="M37" s="220"/>
      <c r="N37" s="221"/>
    </row>
    <row r="38" spans="1:14" ht="15" customHeight="1" x14ac:dyDescent="0.25">
      <c r="A38" s="7" t="s">
        <v>24</v>
      </c>
      <c r="B38" s="1"/>
      <c r="C38" s="44">
        <v>34075</v>
      </c>
      <c r="D38" s="40" t="s">
        <v>140</v>
      </c>
      <c r="E38" s="40"/>
      <c r="F38" s="42"/>
      <c r="G38" s="219"/>
      <c r="H38" s="220"/>
      <c r="I38" s="220"/>
      <c r="J38" s="220"/>
      <c r="K38" s="220"/>
      <c r="L38" s="220"/>
      <c r="M38" s="220"/>
      <c r="N38" s="221"/>
    </row>
    <row r="39" spans="1:14" ht="15.75" customHeight="1" thickBot="1" x14ac:dyDescent="0.3">
      <c r="A39" s="227" t="s">
        <v>16</v>
      </c>
      <c r="B39" s="227"/>
      <c r="C39" s="43">
        <f>SUM(C37+C38)</f>
        <v>41005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39"/>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34"/>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135"/>
      <c r="K3" s="213">
        <v>41110</v>
      </c>
      <c r="L3" s="213"/>
      <c r="M3" s="213"/>
      <c r="N3" s="7" t="s">
        <v>39</v>
      </c>
    </row>
    <row r="4" spans="1:14" x14ac:dyDescent="0.25">
      <c r="A4" s="1"/>
      <c r="B4" s="1"/>
      <c r="C4" s="1"/>
      <c r="D4" s="1"/>
      <c r="E4" s="1"/>
      <c r="F4" s="1"/>
      <c r="G4" s="1"/>
      <c r="H4" s="214"/>
      <c r="I4" s="215"/>
      <c r="J4" s="1"/>
      <c r="K4" s="1"/>
      <c r="L4" s="1"/>
      <c r="M4" s="135"/>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168</v>
      </c>
      <c r="B6" s="10" t="s">
        <v>363</v>
      </c>
      <c r="C6" s="10" t="s">
        <v>17</v>
      </c>
      <c r="D6" s="10">
        <v>41110</v>
      </c>
      <c r="E6" s="10">
        <v>41111</v>
      </c>
      <c r="F6" s="11">
        <v>42488</v>
      </c>
      <c r="G6" s="12">
        <v>31680</v>
      </c>
      <c r="H6" s="12"/>
      <c r="I6" s="12"/>
      <c r="J6" s="12"/>
      <c r="K6" s="12">
        <v>31680</v>
      </c>
      <c r="L6" s="12"/>
      <c r="M6" s="12"/>
      <c r="N6" s="13">
        <f>G6</f>
        <v>31680</v>
      </c>
    </row>
    <row r="7" spans="1:14" x14ac:dyDescent="0.25">
      <c r="A7" s="9" t="s">
        <v>86</v>
      </c>
      <c r="B7" s="10" t="s">
        <v>364</v>
      </c>
      <c r="C7" s="10" t="s">
        <v>17</v>
      </c>
      <c r="D7" s="10">
        <v>41110</v>
      </c>
      <c r="E7" s="10">
        <v>41112</v>
      </c>
      <c r="F7" s="11">
        <v>42489</v>
      </c>
      <c r="G7" s="12">
        <v>49500</v>
      </c>
      <c r="H7" s="12"/>
      <c r="I7" s="12"/>
      <c r="J7" s="12"/>
      <c r="K7" s="12">
        <v>49500</v>
      </c>
      <c r="L7" s="12"/>
      <c r="M7" s="12"/>
      <c r="N7" s="13">
        <f>G7+I7</f>
        <v>49500</v>
      </c>
    </row>
    <row r="8" spans="1:14" x14ac:dyDescent="0.25">
      <c r="A8" s="9" t="s">
        <v>28</v>
      </c>
      <c r="B8" s="14" t="s">
        <v>365</v>
      </c>
      <c r="C8" s="10" t="s">
        <v>17</v>
      </c>
      <c r="D8" s="10">
        <v>41110</v>
      </c>
      <c r="E8" s="10">
        <v>41112</v>
      </c>
      <c r="F8" s="11">
        <v>42491</v>
      </c>
      <c r="G8" s="12">
        <v>57420</v>
      </c>
      <c r="H8" s="12"/>
      <c r="I8" s="12"/>
      <c r="J8" s="12"/>
      <c r="K8" s="12">
        <v>57420</v>
      </c>
      <c r="L8" s="12"/>
      <c r="M8" s="12"/>
      <c r="N8" s="13">
        <f>G8+I8</f>
        <v>57420</v>
      </c>
    </row>
    <row r="9" spans="1:14" x14ac:dyDescent="0.25">
      <c r="A9" s="9" t="s">
        <v>156</v>
      </c>
      <c r="B9" s="14" t="s">
        <v>345</v>
      </c>
      <c r="C9" s="14"/>
      <c r="D9" s="10"/>
      <c r="E9" s="10"/>
      <c r="F9" s="11">
        <v>42490</v>
      </c>
      <c r="G9" s="16"/>
      <c r="H9" s="16" t="s">
        <v>366</v>
      </c>
      <c r="I9" s="17">
        <v>64350</v>
      </c>
      <c r="J9" s="16"/>
      <c r="K9" s="17">
        <v>64350</v>
      </c>
      <c r="L9" s="16"/>
      <c r="M9" s="16"/>
      <c r="N9" s="13">
        <f>G9+I9</f>
        <v>64350</v>
      </c>
    </row>
    <row r="10" spans="1:14" x14ac:dyDescent="0.25">
      <c r="A10" s="9" t="s">
        <v>152</v>
      </c>
      <c r="B10" s="15" t="s">
        <v>367</v>
      </c>
      <c r="C10" s="15" t="s">
        <v>17</v>
      </c>
      <c r="D10" s="10">
        <v>41110</v>
      </c>
      <c r="E10" s="10">
        <v>41112</v>
      </c>
      <c r="F10" s="11">
        <v>42492</v>
      </c>
      <c r="G10" s="16">
        <v>70290</v>
      </c>
      <c r="H10" s="16"/>
      <c r="I10" s="17"/>
      <c r="J10" s="16">
        <v>35145</v>
      </c>
      <c r="K10" s="16"/>
      <c r="L10" s="16"/>
      <c r="M10" s="16">
        <v>35145</v>
      </c>
      <c r="N10" s="13">
        <f>G10+I10</f>
        <v>70290</v>
      </c>
    </row>
    <row r="11" spans="1:14" x14ac:dyDescent="0.25">
      <c r="A11" s="9"/>
      <c r="B11" s="15" t="s">
        <v>368</v>
      </c>
      <c r="C11" s="15" t="s">
        <v>17</v>
      </c>
      <c r="D11" s="10">
        <v>41110</v>
      </c>
      <c r="E11" s="10">
        <v>41111</v>
      </c>
      <c r="F11" s="11">
        <v>42493</v>
      </c>
      <c r="G11" s="16">
        <v>92070</v>
      </c>
      <c r="H11" s="16"/>
      <c r="I11" s="17"/>
      <c r="J11" s="16"/>
      <c r="K11" s="16">
        <v>92070</v>
      </c>
      <c r="L11" s="16"/>
      <c r="M11" s="16"/>
      <c r="N11" s="13">
        <f>G11+I11</f>
        <v>92070</v>
      </c>
    </row>
    <row r="12" spans="1:14" x14ac:dyDescent="0.25">
      <c r="A12" s="9"/>
      <c r="B12" s="15" t="s">
        <v>154</v>
      </c>
      <c r="C12" s="15"/>
      <c r="D12" s="10"/>
      <c r="E12" s="10"/>
      <c r="F12" s="11">
        <v>42494</v>
      </c>
      <c r="G12" s="16"/>
      <c r="H12" s="16" t="s">
        <v>26</v>
      </c>
      <c r="I12" s="17">
        <v>5800</v>
      </c>
      <c r="J12" s="16">
        <v>5800</v>
      </c>
      <c r="K12" s="16"/>
      <c r="L12" s="16"/>
      <c r="M12" s="16"/>
      <c r="N12" s="13">
        <f>+G12+I12</f>
        <v>5800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371110</v>
      </c>
    </row>
    <row r="32" spans="1:14" x14ac:dyDescent="0.25">
      <c r="A32" s="26" t="s">
        <v>18</v>
      </c>
      <c r="B32" s="7"/>
      <c r="C32" s="27"/>
      <c r="D32" s="28"/>
      <c r="E32" s="28"/>
      <c r="F32" s="29"/>
      <c r="G32" s="16">
        <f>SUM(G6:G31)</f>
        <v>300960</v>
      </c>
      <c r="H32" s="30"/>
      <c r="I32" s="31">
        <f>SUM(I6:I31)</f>
        <v>70150</v>
      </c>
      <c r="J32" s="31">
        <f>SUM(J6:J31)</f>
        <v>40945</v>
      </c>
      <c r="K32" s="31">
        <f>SUM(K6:K31)</f>
        <v>295020</v>
      </c>
      <c r="L32" s="31">
        <f>SUM(L7:L31)</f>
        <v>0</v>
      </c>
      <c r="M32" s="31">
        <f>SUM(M6:M31)</f>
        <v>35145</v>
      </c>
      <c r="N32" s="31">
        <f>SUM(N31)</f>
        <v>371110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35" t="s">
        <v>21</v>
      </c>
      <c r="F34" s="133"/>
      <c r="G34" s="216"/>
      <c r="H34" s="217"/>
      <c r="I34" s="217"/>
      <c r="J34" s="217"/>
      <c r="K34" s="217"/>
      <c r="L34" s="217"/>
      <c r="M34" s="217"/>
      <c r="N34" s="218"/>
    </row>
    <row r="35" spans="1:14" ht="15" customHeight="1" x14ac:dyDescent="0.25">
      <c r="A35" s="7" t="s">
        <v>22</v>
      </c>
      <c r="B35" s="135"/>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40950</v>
      </c>
      <c r="D38" s="40" t="s">
        <v>140</v>
      </c>
      <c r="E38" s="40"/>
      <c r="F38" s="42"/>
      <c r="G38" s="219"/>
      <c r="H38" s="220"/>
      <c r="I38" s="220"/>
      <c r="J38" s="220"/>
      <c r="K38" s="220"/>
      <c r="L38" s="220"/>
      <c r="M38" s="220"/>
      <c r="N38" s="221"/>
    </row>
    <row r="39" spans="1:14" ht="15.75" customHeight="1" thickBot="1" x14ac:dyDescent="0.3">
      <c r="A39" s="227" t="s">
        <v>16</v>
      </c>
      <c r="B39" s="227"/>
      <c r="C39" s="43">
        <f>SUM(C37+C38)</f>
        <v>40950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4" workbookViewId="0">
      <selection activeCell="L8" sqref="L8"/>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31"/>
      <c r="L1" s="1"/>
      <c r="M1" s="1"/>
      <c r="N1" s="1"/>
    </row>
    <row r="2" spans="1:14" x14ac:dyDescent="0.25">
      <c r="A2" s="1"/>
      <c r="B2" s="1"/>
      <c r="C2" s="1"/>
      <c r="D2" s="1"/>
      <c r="E2" s="1"/>
      <c r="F2" s="1"/>
      <c r="G2" s="1"/>
      <c r="H2" s="2"/>
      <c r="I2" s="5"/>
      <c r="J2" s="1"/>
      <c r="K2" s="1"/>
      <c r="L2" s="1"/>
      <c r="M2" s="1"/>
      <c r="N2" s="1"/>
    </row>
    <row r="3" spans="1:14" x14ac:dyDescent="0.25">
      <c r="A3" s="6"/>
      <c r="B3" s="210" t="s">
        <v>235</v>
      </c>
      <c r="C3" s="211"/>
      <c r="D3" s="211"/>
      <c r="E3" s="211"/>
      <c r="F3" s="211"/>
      <c r="G3" s="212"/>
      <c r="H3" s="2"/>
      <c r="I3" s="1"/>
      <c r="J3" s="132"/>
      <c r="K3" s="213">
        <v>41110</v>
      </c>
      <c r="L3" s="213"/>
      <c r="M3" s="213"/>
      <c r="N3" s="7" t="s">
        <v>25</v>
      </c>
    </row>
    <row r="4" spans="1:14" x14ac:dyDescent="0.25">
      <c r="A4" s="1"/>
      <c r="B4" s="1"/>
      <c r="C4" s="1"/>
      <c r="D4" s="1"/>
      <c r="E4" s="1"/>
      <c r="F4" s="1"/>
      <c r="G4" s="1"/>
      <c r="H4" s="214"/>
      <c r="I4" s="215"/>
      <c r="J4" s="1"/>
      <c r="K4" s="1"/>
      <c r="L4" s="1"/>
      <c r="M4" s="132"/>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356</v>
      </c>
      <c r="C6" s="10" t="s">
        <v>150</v>
      </c>
      <c r="D6" s="10"/>
      <c r="E6" s="10"/>
      <c r="F6" s="11">
        <v>42481</v>
      </c>
      <c r="G6" s="12"/>
      <c r="H6" s="12" t="s">
        <v>357</v>
      </c>
      <c r="I6" s="12">
        <v>2500</v>
      </c>
      <c r="J6" s="12">
        <v>2500</v>
      </c>
      <c r="K6" s="12"/>
      <c r="L6" s="12"/>
      <c r="M6" s="12"/>
      <c r="N6" s="13">
        <v>2500</v>
      </c>
    </row>
    <row r="7" spans="1:14" x14ac:dyDescent="0.25">
      <c r="A7" s="9"/>
      <c r="B7" s="10" t="s">
        <v>358</v>
      </c>
      <c r="C7" s="10" t="s">
        <v>150</v>
      </c>
      <c r="D7" s="10">
        <v>41109</v>
      </c>
      <c r="E7" s="10">
        <v>41110</v>
      </c>
      <c r="F7" s="11">
        <v>42482</v>
      </c>
      <c r="G7" s="12">
        <v>21500</v>
      </c>
      <c r="H7" s="12"/>
      <c r="I7" s="12"/>
      <c r="J7" s="12"/>
      <c r="K7" s="12">
        <v>21500</v>
      </c>
      <c r="L7" s="12"/>
      <c r="M7" s="12"/>
      <c r="N7" s="13">
        <f>G7+I7</f>
        <v>21500</v>
      </c>
    </row>
    <row r="8" spans="1:14" x14ac:dyDescent="0.25">
      <c r="A8" s="9"/>
      <c r="B8" s="14" t="s">
        <v>358</v>
      </c>
      <c r="C8" s="10" t="s">
        <v>150</v>
      </c>
      <c r="D8" s="10">
        <v>41109</v>
      </c>
      <c r="E8" s="10">
        <v>41110</v>
      </c>
      <c r="F8" s="11">
        <v>42483</v>
      </c>
      <c r="G8" s="12">
        <v>21500</v>
      </c>
      <c r="H8" s="12"/>
      <c r="I8" s="12"/>
      <c r="J8" s="12"/>
      <c r="K8" s="12">
        <v>21500</v>
      </c>
      <c r="L8" s="12"/>
      <c r="M8" s="12"/>
      <c r="N8" s="13">
        <f>G8+I8</f>
        <v>21500</v>
      </c>
    </row>
    <row r="9" spans="1:14" x14ac:dyDescent="0.25">
      <c r="A9" s="9"/>
      <c r="B9" s="14" t="s">
        <v>359</v>
      </c>
      <c r="C9" s="14" t="s">
        <v>17</v>
      </c>
      <c r="D9" s="10">
        <v>41110</v>
      </c>
      <c r="E9" s="10">
        <v>41112</v>
      </c>
      <c r="F9" s="11">
        <v>42484</v>
      </c>
      <c r="G9" s="16">
        <v>84000</v>
      </c>
      <c r="H9" s="16"/>
      <c r="I9" s="17"/>
      <c r="J9" s="16">
        <v>60000</v>
      </c>
      <c r="K9" s="17">
        <v>24000</v>
      </c>
      <c r="L9" s="16"/>
      <c r="M9" s="16"/>
      <c r="N9" s="13">
        <f>G9+I9</f>
        <v>84000</v>
      </c>
    </row>
    <row r="10" spans="1:14" x14ac:dyDescent="0.25">
      <c r="A10" s="9"/>
      <c r="B10" s="15" t="s">
        <v>360</v>
      </c>
      <c r="C10" s="15" t="s">
        <v>17</v>
      </c>
      <c r="D10" s="10">
        <v>41110</v>
      </c>
      <c r="E10" s="10">
        <v>41111</v>
      </c>
      <c r="F10" s="11">
        <v>42485</v>
      </c>
      <c r="G10" s="16">
        <v>49500</v>
      </c>
      <c r="H10" s="16"/>
      <c r="I10" s="17"/>
      <c r="J10" s="16"/>
      <c r="K10" s="16">
        <v>49500</v>
      </c>
      <c r="L10" s="16"/>
      <c r="M10" s="16"/>
      <c r="N10" s="13">
        <f>G10+I10</f>
        <v>49500</v>
      </c>
    </row>
    <row r="11" spans="1:14" x14ac:dyDescent="0.25">
      <c r="A11" s="9"/>
      <c r="B11" s="15" t="s">
        <v>361</v>
      </c>
      <c r="C11" s="15" t="s">
        <v>17</v>
      </c>
      <c r="D11" s="10">
        <v>41110</v>
      </c>
      <c r="E11" s="10">
        <v>41112</v>
      </c>
      <c r="F11" s="11">
        <v>42486</v>
      </c>
      <c r="G11" s="16">
        <v>51480</v>
      </c>
      <c r="H11" s="16"/>
      <c r="I11" s="17"/>
      <c r="J11" s="16"/>
      <c r="K11" s="16">
        <v>51480</v>
      </c>
      <c r="L11" s="16"/>
      <c r="M11" s="16"/>
      <c r="N11" s="13">
        <f>G11+I11</f>
        <v>51480</v>
      </c>
    </row>
    <row r="12" spans="1:14" x14ac:dyDescent="0.25">
      <c r="A12" s="9"/>
      <c r="B12" s="15" t="s">
        <v>362</v>
      </c>
      <c r="C12" s="15" t="s">
        <v>17</v>
      </c>
      <c r="D12" s="10"/>
      <c r="E12" s="10"/>
      <c r="F12" s="11">
        <v>42487</v>
      </c>
      <c r="G12" s="16"/>
      <c r="H12" s="16" t="s">
        <v>26</v>
      </c>
      <c r="I12" s="17">
        <v>9200</v>
      </c>
      <c r="J12" s="16">
        <v>9200</v>
      </c>
      <c r="K12" s="16"/>
      <c r="L12" s="16"/>
      <c r="M12" s="16"/>
      <c r="N12" s="13">
        <f>+G12+I12</f>
        <v>9200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239680</v>
      </c>
    </row>
    <row r="32" spans="1:14" x14ac:dyDescent="0.25">
      <c r="A32" s="26" t="s">
        <v>18</v>
      </c>
      <c r="B32" s="7"/>
      <c r="C32" s="27"/>
      <c r="D32" s="28"/>
      <c r="E32" s="28"/>
      <c r="F32" s="29"/>
      <c r="G32" s="16">
        <f>SUM(G6:G31)</f>
        <v>227980</v>
      </c>
      <c r="H32" s="30"/>
      <c r="I32" s="31">
        <f>SUM(I6:I31)</f>
        <v>11700</v>
      </c>
      <c r="J32" s="31">
        <f>SUM(J6:J31)</f>
        <v>71700</v>
      </c>
      <c r="K32" s="31">
        <f>SUM(K6:K31)</f>
        <v>167980</v>
      </c>
      <c r="L32" s="31">
        <f>SUM(L7:L31)</f>
        <v>0</v>
      </c>
      <c r="M32" s="31">
        <f>SUM(M6:M31)</f>
        <v>0</v>
      </c>
      <c r="N32" s="31">
        <f>SUM(N31)</f>
        <v>239680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32" t="s">
        <v>21</v>
      </c>
      <c r="F34" s="130"/>
      <c r="G34" s="216"/>
      <c r="H34" s="217"/>
      <c r="I34" s="217"/>
      <c r="J34" s="217"/>
      <c r="K34" s="217"/>
      <c r="L34" s="217"/>
      <c r="M34" s="217"/>
      <c r="N34" s="218"/>
    </row>
    <row r="35" spans="1:14" ht="15" customHeight="1" x14ac:dyDescent="0.25">
      <c r="A35" s="7" t="s">
        <v>22</v>
      </c>
      <c r="B35" s="132"/>
      <c r="C35" s="39"/>
      <c r="D35" s="40"/>
      <c r="E35" s="225">
        <v>495</v>
      </c>
      <c r="F35" s="226"/>
      <c r="G35" s="219"/>
      <c r="H35" s="220"/>
      <c r="I35" s="220"/>
      <c r="J35" s="220"/>
      <c r="K35" s="220"/>
      <c r="L35" s="220"/>
      <c r="M35" s="220"/>
      <c r="N35" s="221"/>
    </row>
    <row r="36" spans="1:14" ht="15" customHeight="1" x14ac:dyDescent="0.25">
      <c r="A36" s="7" t="s">
        <v>23</v>
      </c>
      <c r="B36" s="1"/>
      <c r="C36" s="41">
        <v>9</v>
      </c>
      <c r="D36" s="40"/>
      <c r="E36" s="40"/>
      <c r="F36" s="42"/>
      <c r="G36" s="219"/>
      <c r="H36" s="220"/>
      <c r="I36" s="220"/>
      <c r="J36" s="220"/>
      <c r="K36" s="220"/>
      <c r="L36" s="220"/>
      <c r="M36" s="220"/>
      <c r="N36" s="221"/>
    </row>
    <row r="37" spans="1:14" ht="15" customHeight="1" x14ac:dyDescent="0.25">
      <c r="A37" s="1"/>
      <c r="B37" s="1"/>
      <c r="C37" s="43">
        <f>C36*E35</f>
        <v>4455</v>
      </c>
      <c r="D37" s="40"/>
      <c r="E37" s="40"/>
      <c r="F37" s="42"/>
      <c r="G37" s="219"/>
      <c r="H37" s="220"/>
      <c r="I37" s="220"/>
      <c r="J37" s="220"/>
      <c r="K37" s="220"/>
      <c r="L37" s="220"/>
      <c r="M37" s="220"/>
      <c r="N37" s="221"/>
    </row>
    <row r="38" spans="1:14" ht="15" customHeight="1" x14ac:dyDescent="0.25">
      <c r="A38" s="7" t="s">
        <v>24</v>
      </c>
      <c r="B38" s="1"/>
      <c r="C38" s="44">
        <v>67250</v>
      </c>
      <c r="D38" s="40" t="s">
        <v>140</v>
      </c>
      <c r="E38" s="40"/>
      <c r="F38" s="42"/>
      <c r="G38" s="219"/>
      <c r="H38" s="220"/>
      <c r="I38" s="220"/>
      <c r="J38" s="220"/>
      <c r="K38" s="220"/>
      <c r="L38" s="220"/>
      <c r="M38" s="220"/>
      <c r="N38" s="221"/>
    </row>
    <row r="39" spans="1:14" ht="15.75" customHeight="1" thickBot="1" x14ac:dyDescent="0.3">
      <c r="A39" s="227" t="s">
        <v>16</v>
      </c>
      <c r="B39" s="227"/>
      <c r="C39" s="43">
        <f>SUM(C37+C38)</f>
        <v>71705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1" workbookViewId="0">
      <selection activeCell="N6" sqref="N6:N32"/>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28"/>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129"/>
      <c r="K3" s="213">
        <v>41109</v>
      </c>
      <c r="L3" s="213"/>
      <c r="M3" s="213"/>
      <c r="N3" s="7" t="s">
        <v>39</v>
      </c>
    </row>
    <row r="4" spans="1:14" x14ac:dyDescent="0.25">
      <c r="A4" s="1"/>
      <c r="B4" s="1"/>
      <c r="C4" s="1"/>
      <c r="D4" s="1"/>
      <c r="E4" s="1"/>
      <c r="F4" s="1"/>
      <c r="G4" s="1"/>
      <c r="H4" s="214"/>
      <c r="I4" s="215"/>
      <c r="J4" s="1"/>
      <c r="K4" s="1"/>
      <c r="L4" s="1"/>
      <c r="M4" s="129"/>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31</v>
      </c>
      <c r="B6" s="10" t="s">
        <v>342</v>
      </c>
      <c r="C6" s="10" t="s">
        <v>17</v>
      </c>
      <c r="D6" s="10">
        <v>41109</v>
      </c>
      <c r="E6" s="10">
        <v>41110</v>
      </c>
      <c r="F6" s="11">
        <v>42467</v>
      </c>
      <c r="G6" s="12">
        <v>35145</v>
      </c>
      <c r="H6" s="12"/>
      <c r="I6" s="12"/>
      <c r="J6" s="12"/>
      <c r="K6" s="12">
        <v>17645</v>
      </c>
      <c r="L6" s="12"/>
      <c r="M6" s="12">
        <v>17500</v>
      </c>
      <c r="N6" s="13">
        <f>G6</f>
        <v>35145</v>
      </c>
    </row>
    <row r="7" spans="1:14" x14ac:dyDescent="0.25">
      <c r="A7" s="9"/>
      <c r="B7" s="10" t="s">
        <v>343</v>
      </c>
      <c r="C7" s="10" t="s">
        <v>17</v>
      </c>
      <c r="D7" s="10">
        <v>41109</v>
      </c>
      <c r="E7" s="10">
        <v>41110</v>
      </c>
      <c r="F7" s="11">
        <v>42468</v>
      </c>
      <c r="G7" s="12">
        <v>91080</v>
      </c>
      <c r="H7" s="12"/>
      <c r="I7" s="12"/>
      <c r="J7" s="12">
        <v>91080</v>
      </c>
      <c r="K7" s="12"/>
      <c r="L7" s="12"/>
      <c r="M7" s="12"/>
      <c r="N7" s="13">
        <f>G7+I7</f>
        <v>91080</v>
      </c>
    </row>
    <row r="8" spans="1:14" x14ac:dyDescent="0.25">
      <c r="A8" s="9"/>
      <c r="B8" s="14" t="s">
        <v>343</v>
      </c>
      <c r="C8" s="10"/>
      <c r="D8" s="10"/>
      <c r="E8" s="10"/>
      <c r="F8" s="11">
        <v>42469</v>
      </c>
      <c r="G8" s="12"/>
      <c r="H8" s="12" t="s">
        <v>344</v>
      </c>
      <c r="I8" s="12">
        <v>86625</v>
      </c>
      <c r="J8" s="12">
        <v>86625</v>
      </c>
      <c r="K8" s="12"/>
      <c r="L8" s="12"/>
      <c r="M8" s="12"/>
      <c r="N8" s="13">
        <f>G8+I8</f>
        <v>86625</v>
      </c>
    </row>
    <row r="9" spans="1:14" x14ac:dyDescent="0.25">
      <c r="A9" s="9"/>
      <c r="B9" s="14" t="s">
        <v>345</v>
      </c>
      <c r="C9" s="14" t="s">
        <v>17</v>
      </c>
      <c r="D9" s="10">
        <v>41109</v>
      </c>
      <c r="E9" s="10">
        <v>41112</v>
      </c>
      <c r="F9" s="11">
        <v>42470</v>
      </c>
      <c r="G9" s="16">
        <v>98010</v>
      </c>
      <c r="H9" s="16"/>
      <c r="I9" s="17"/>
      <c r="J9" s="16"/>
      <c r="K9" s="17">
        <v>98010</v>
      </c>
      <c r="L9" s="16"/>
      <c r="M9" s="16"/>
      <c r="N9" s="13">
        <f>G9+I9</f>
        <v>98010</v>
      </c>
    </row>
    <row r="10" spans="1:14" x14ac:dyDescent="0.25">
      <c r="A10" s="9"/>
      <c r="B10" s="15" t="s">
        <v>346</v>
      </c>
      <c r="C10" s="15" t="s">
        <v>84</v>
      </c>
      <c r="D10" s="10">
        <v>41109</v>
      </c>
      <c r="E10" s="10">
        <v>41110</v>
      </c>
      <c r="F10" s="11">
        <v>42471</v>
      </c>
      <c r="G10" s="16">
        <v>19500</v>
      </c>
      <c r="H10" s="16"/>
      <c r="I10" s="17"/>
      <c r="J10" s="16"/>
      <c r="K10" s="16">
        <v>19500</v>
      </c>
      <c r="L10" s="16"/>
      <c r="M10" s="16"/>
      <c r="N10" s="13">
        <f>G10+I10</f>
        <v>19500</v>
      </c>
    </row>
    <row r="11" spans="1:14" x14ac:dyDescent="0.25">
      <c r="A11" s="9"/>
      <c r="B11" s="15" t="s">
        <v>347</v>
      </c>
      <c r="C11" s="15" t="s">
        <v>84</v>
      </c>
      <c r="D11" s="10">
        <v>41109</v>
      </c>
      <c r="E11" s="10">
        <v>41110</v>
      </c>
      <c r="F11" s="11">
        <v>42472</v>
      </c>
      <c r="G11" s="16">
        <v>25950</v>
      </c>
      <c r="H11" s="16"/>
      <c r="I11" s="17"/>
      <c r="J11" s="16"/>
      <c r="K11" s="16">
        <v>25950</v>
      </c>
      <c r="L11" s="16"/>
      <c r="M11" s="16"/>
      <c r="N11" s="13">
        <f>G11+I11</f>
        <v>25950</v>
      </c>
    </row>
    <row r="12" spans="1:14" x14ac:dyDescent="0.25">
      <c r="A12" s="9"/>
      <c r="B12" s="15" t="s">
        <v>348</v>
      </c>
      <c r="C12" s="15" t="s">
        <v>84</v>
      </c>
      <c r="D12" s="10">
        <v>41109</v>
      </c>
      <c r="E12" s="10">
        <v>41110</v>
      </c>
      <c r="F12" s="11">
        <v>42473</v>
      </c>
      <c r="G12" s="16">
        <v>19500</v>
      </c>
      <c r="H12" s="16"/>
      <c r="I12" s="17"/>
      <c r="J12" s="16"/>
      <c r="K12" s="16">
        <v>19500</v>
      </c>
      <c r="L12" s="16"/>
      <c r="M12" s="16"/>
      <c r="N12" s="13">
        <f>+G12+I12</f>
        <v>19500</v>
      </c>
    </row>
    <row r="13" spans="1:14" x14ac:dyDescent="0.25">
      <c r="A13" s="9"/>
      <c r="B13" s="15" t="s">
        <v>349</v>
      </c>
      <c r="C13" s="15" t="s">
        <v>84</v>
      </c>
      <c r="D13" s="10">
        <v>41109</v>
      </c>
      <c r="E13" s="10">
        <v>41110</v>
      </c>
      <c r="F13" s="11">
        <v>42474</v>
      </c>
      <c r="G13" s="16">
        <v>19500</v>
      </c>
      <c r="H13" s="16"/>
      <c r="I13" s="17"/>
      <c r="J13" s="17"/>
      <c r="K13" s="16">
        <v>19500</v>
      </c>
      <c r="L13" s="16"/>
      <c r="M13" s="16"/>
      <c r="N13" s="13">
        <f t="shared" ref="N13:N28" si="0">+G13+I13</f>
        <v>19500</v>
      </c>
    </row>
    <row r="14" spans="1:14" x14ac:dyDescent="0.25">
      <c r="A14" s="9"/>
      <c r="B14" s="15" t="s">
        <v>349</v>
      </c>
      <c r="C14" s="15" t="s">
        <v>84</v>
      </c>
      <c r="D14" s="10">
        <v>41109</v>
      </c>
      <c r="E14" s="10">
        <v>41110</v>
      </c>
      <c r="F14" s="11">
        <v>42475</v>
      </c>
      <c r="G14" s="16">
        <v>19500</v>
      </c>
      <c r="H14" s="16"/>
      <c r="I14" s="17"/>
      <c r="J14" s="17"/>
      <c r="K14" s="16">
        <v>19500</v>
      </c>
      <c r="L14" s="16"/>
      <c r="M14" s="18"/>
      <c r="N14" s="13">
        <f t="shared" si="0"/>
        <v>19500</v>
      </c>
    </row>
    <row r="15" spans="1:14" x14ac:dyDescent="0.25">
      <c r="A15" s="9" t="s">
        <v>86</v>
      </c>
      <c r="B15" s="15" t="s">
        <v>350</v>
      </c>
      <c r="C15" s="15" t="s">
        <v>84</v>
      </c>
      <c r="D15" s="10">
        <v>41109</v>
      </c>
      <c r="E15" s="10">
        <v>41110</v>
      </c>
      <c r="F15" s="11">
        <v>42476</v>
      </c>
      <c r="G15" s="16">
        <v>17000</v>
      </c>
      <c r="H15" s="16"/>
      <c r="I15" s="17"/>
      <c r="J15" s="16"/>
      <c r="K15" s="16">
        <v>17000</v>
      </c>
      <c r="L15" s="16"/>
      <c r="M15" s="18"/>
      <c r="N15" s="13">
        <f>G15</f>
        <v>17000</v>
      </c>
    </row>
    <row r="16" spans="1:14" x14ac:dyDescent="0.25">
      <c r="A16" s="9"/>
      <c r="B16" s="15" t="s">
        <v>351</v>
      </c>
      <c r="C16" s="15" t="s">
        <v>352</v>
      </c>
      <c r="D16" s="10">
        <v>41113</v>
      </c>
      <c r="E16" s="10">
        <v>41115</v>
      </c>
      <c r="F16" s="20">
        <v>42477</v>
      </c>
      <c r="G16" s="16">
        <v>311850</v>
      </c>
      <c r="H16" s="21"/>
      <c r="I16" s="22"/>
      <c r="J16" s="16"/>
      <c r="K16" s="23"/>
      <c r="L16" s="16"/>
      <c r="M16" s="18">
        <v>311850</v>
      </c>
      <c r="N16" s="13">
        <f t="shared" si="0"/>
        <v>311850</v>
      </c>
    </row>
    <row r="17" spans="1:14" x14ac:dyDescent="0.25">
      <c r="A17" s="19"/>
      <c r="B17" s="15" t="s">
        <v>353</v>
      </c>
      <c r="C17" s="15" t="s">
        <v>354</v>
      </c>
      <c r="D17" s="10">
        <v>41110</v>
      </c>
      <c r="E17" s="10">
        <v>41111</v>
      </c>
      <c r="F17" s="20">
        <v>42478</v>
      </c>
      <c r="G17" s="16">
        <v>46035</v>
      </c>
      <c r="H17" s="23"/>
      <c r="I17" s="22"/>
      <c r="J17" s="16"/>
      <c r="K17" s="23"/>
      <c r="L17" s="16"/>
      <c r="M17" s="18">
        <v>46035</v>
      </c>
      <c r="N17" s="13">
        <f t="shared" si="0"/>
        <v>46035</v>
      </c>
    </row>
    <row r="18" spans="1:14" x14ac:dyDescent="0.25">
      <c r="A18" s="19"/>
      <c r="B18" s="15" t="s">
        <v>355</v>
      </c>
      <c r="C18" s="15" t="s">
        <v>17</v>
      </c>
      <c r="D18" s="10">
        <v>41110</v>
      </c>
      <c r="E18" s="10">
        <v>41111</v>
      </c>
      <c r="F18" s="20">
        <v>42479</v>
      </c>
      <c r="G18" s="16">
        <v>38610</v>
      </c>
      <c r="H18" s="21"/>
      <c r="I18" s="22"/>
      <c r="J18" s="16"/>
      <c r="K18" s="23">
        <v>38610</v>
      </c>
      <c r="L18" s="16"/>
      <c r="M18" s="18"/>
      <c r="N18" s="13">
        <f t="shared" si="0"/>
        <v>38610</v>
      </c>
    </row>
    <row r="19" spans="1:14" x14ac:dyDescent="0.25">
      <c r="A19" s="19"/>
      <c r="B19" s="15" t="s">
        <v>27</v>
      </c>
      <c r="C19" s="15"/>
      <c r="D19" s="10"/>
      <c r="E19" s="10"/>
      <c r="F19" s="20">
        <v>42480</v>
      </c>
      <c r="G19" s="16"/>
      <c r="H19" s="23" t="s">
        <v>26</v>
      </c>
      <c r="I19" s="22">
        <v>800</v>
      </c>
      <c r="J19" s="16">
        <v>800</v>
      </c>
      <c r="K19" s="23"/>
      <c r="L19" s="16"/>
      <c r="M19" s="18"/>
      <c r="N19" s="13">
        <f t="shared" si="0"/>
        <v>800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829105</v>
      </c>
    </row>
    <row r="32" spans="1:14" x14ac:dyDescent="0.25">
      <c r="A32" s="26" t="s">
        <v>18</v>
      </c>
      <c r="B32" s="7"/>
      <c r="C32" s="27"/>
      <c r="D32" s="28"/>
      <c r="E32" s="28"/>
      <c r="F32" s="29"/>
      <c r="G32" s="16">
        <f>SUM(G6:G31)</f>
        <v>741680</v>
      </c>
      <c r="H32" s="30"/>
      <c r="I32" s="31">
        <f>SUM(I6:I31)</f>
        <v>87425</v>
      </c>
      <c r="J32" s="31">
        <f>SUM(J6:J31)</f>
        <v>178505</v>
      </c>
      <c r="K32" s="31">
        <f>SUM(K6:K31)</f>
        <v>275215</v>
      </c>
      <c r="L32" s="31">
        <f>SUM(L7:L31)</f>
        <v>0</v>
      </c>
      <c r="M32" s="31">
        <f>SUM(M6:M31)</f>
        <v>375385</v>
      </c>
      <c r="N32" s="31">
        <f>SUM(N31)</f>
        <v>829105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29" t="s">
        <v>21</v>
      </c>
      <c r="F34" s="127"/>
      <c r="G34" s="216"/>
      <c r="H34" s="217"/>
      <c r="I34" s="217"/>
      <c r="J34" s="217"/>
      <c r="K34" s="217"/>
      <c r="L34" s="217"/>
      <c r="M34" s="217"/>
      <c r="N34" s="218"/>
    </row>
    <row r="35" spans="1:14" ht="15" customHeight="1" x14ac:dyDescent="0.25">
      <c r="A35" s="7" t="s">
        <v>22</v>
      </c>
      <c r="B35" s="129"/>
      <c r="C35" s="39"/>
      <c r="D35" s="40"/>
      <c r="E35" s="225">
        <v>495</v>
      </c>
      <c r="F35" s="226"/>
      <c r="G35" s="219"/>
      <c r="H35" s="220"/>
      <c r="I35" s="220"/>
      <c r="J35" s="220"/>
      <c r="K35" s="220"/>
      <c r="L35" s="220"/>
      <c r="M35" s="220"/>
      <c r="N35" s="221"/>
    </row>
    <row r="36" spans="1:14" ht="15" customHeight="1" x14ac:dyDescent="0.25">
      <c r="A36" s="7" t="s">
        <v>23</v>
      </c>
      <c r="B36" s="1"/>
      <c r="C36" s="41">
        <v>359</v>
      </c>
      <c r="D36" s="40"/>
      <c r="E36" s="40"/>
      <c r="F36" s="42"/>
      <c r="G36" s="219"/>
      <c r="H36" s="220"/>
      <c r="I36" s="220"/>
      <c r="J36" s="220"/>
      <c r="K36" s="220"/>
      <c r="L36" s="220"/>
      <c r="M36" s="220"/>
      <c r="N36" s="221"/>
    </row>
    <row r="37" spans="1:14" ht="15" customHeight="1" x14ac:dyDescent="0.25">
      <c r="A37" s="1"/>
      <c r="B37" s="1"/>
      <c r="C37" s="43">
        <f>C36*E35</f>
        <v>177705</v>
      </c>
      <c r="D37" s="40"/>
      <c r="E37" s="40"/>
      <c r="F37" s="42"/>
      <c r="G37" s="219"/>
      <c r="H37" s="220"/>
      <c r="I37" s="220"/>
      <c r="J37" s="220"/>
      <c r="K37" s="220"/>
      <c r="L37" s="220"/>
      <c r="M37" s="220"/>
      <c r="N37" s="221"/>
    </row>
    <row r="38" spans="1:14" ht="15" customHeight="1" x14ac:dyDescent="0.25">
      <c r="A38" s="7" t="s">
        <v>24</v>
      </c>
      <c r="B38" s="1"/>
      <c r="C38" s="44">
        <v>800</v>
      </c>
      <c r="D38" s="40" t="s">
        <v>140</v>
      </c>
      <c r="E38" s="40"/>
      <c r="F38" s="42"/>
      <c r="G38" s="219"/>
      <c r="H38" s="220"/>
      <c r="I38" s="220"/>
      <c r="J38" s="220"/>
      <c r="K38" s="220"/>
      <c r="L38" s="220"/>
      <c r="M38" s="220"/>
      <c r="N38" s="221"/>
    </row>
    <row r="39" spans="1:14" ht="15.75" customHeight="1" thickBot="1" x14ac:dyDescent="0.3">
      <c r="A39" s="227" t="s">
        <v>16</v>
      </c>
      <c r="B39" s="227"/>
      <c r="C39" s="43">
        <f>SUM(C37+C38)</f>
        <v>178505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22" workbookViewId="0">
      <selection sqref="A1:N39"/>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25"/>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126"/>
      <c r="K3" s="213">
        <v>41109</v>
      </c>
      <c r="L3" s="213"/>
      <c r="M3" s="213"/>
      <c r="N3" s="7" t="s">
        <v>25</v>
      </c>
    </row>
    <row r="4" spans="1:14" x14ac:dyDescent="0.25">
      <c r="A4" s="1"/>
      <c r="B4" s="1"/>
      <c r="C4" s="1"/>
      <c r="D4" s="1"/>
      <c r="E4" s="1"/>
      <c r="F4" s="1"/>
      <c r="G4" s="1"/>
      <c r="H4" s="214"/>
      <c r="I4" s="215"/>
      <c r="J4" s="1"/>
      <c r="K4" s="1"/>
      <c r="L4" s="1"/>
      <c r="M4" s="126"/>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329</v>
      </c>
      <c r="C6" s="10" t="s">
        <v>17</v>
      </c>
      <c r="D6" s="10">
        <v>41109</v>
      </c>
      <c r="E6" s="10">
        <v>41110</v>
      </c>
      <c r="F6" s="11">
        <v>42463</v>
      </c>
      <c r="G6" s="12">
        <v>30195</v>
      </c>
      <c r="H6" s="12"/>
      <c r="I6" s="12"/>
      <c r="J6" s="12"/>
      <c r="K6" s="12">
        <v>30195</v>
      </c>
      <c r="L6" s="12"/>
      <c r="M6" s="12"/>
      <c r="N6" s="13">
        <f>G6</f>
        <v>30195</v>
      </c>
    </row>
    <row r="7" spans="1:14" x14ac:dyDescent="0.25">
      <c r="A7" s="9"/>
      <c r="B7" s="10" t="s">
        <v>339</v>
      </c>
      <c r="C7" s="10"/>
      <c r="D7" s="10"/>
      <c r="E7" s="10"/>
      <c r="F7" s="11">
        <v>42464</v>
      </c>
      <c r="G7" s="12"/>
      <c r="H7" s="12" t="s">
        <v>340</v>
      </c>
      <c r="I7" s="12">
        <v>24750</v>
      </c>
      <c r="J7" s="12">
        <v>24750</v>
      </c>
      <c r="K7" s="12"/>
      <c r="L7" s="12"/>
      <c r="M7" s="12"/>
      <c r="N7" s="13">
        <f>G7+I7</f>
        <v>24750</v>
      </c>
    </row>
    <row r="8" spans="1:14" x14ac:dyDescent="0.25">
      <c r="A8" s="9"/>
      <c r="B8" s="14" t="s">
        <v>341</v>
      </c>
      <c r="C8" s="10" t="s">
        <v>17</v>
      </c>
      <c r="D8" s="10">
        <v>41109</v>
      </c>
      <c r="E8" s="10">
        <v>41110</v>
      </c>
      <c r="F8" s="11">
        <v>42465</v>
      </c>
      <c r="G8" s="12">
        <v>32670</v>
      </c>
      <c r="H8" s="12"/>
      <c r="I8" s="12"/>
      <c r="J8" s="12">
        <v>32670</v>
      </c>
      <c r="K8" s="12"/>
      <c r="L8" s="12"/>
      <c r="M8" s="12"/>
      <c r="N8" s="13">
        <f>G8+I8</f>
        <v>32670</v>
      </c>
    </row>
    <row r="9" spans="1:14" x14ac:dyDescent="0.25">
      <c r="A9" s="9"/>
      <c r="B9" s="14" t="s">
        <v>65</v>
      </c>
      <c r="C9" s="14"/>
      <c r="D9" s="10"/>
      <c r="E9" s="10"/>
      <c r="F9" s="11">
        <v>42466</v>
      </c>
      <c r="G9" s="16"/>
      <c r="H9" s="16" t="s">
        <v>26</v>
      </c>
      <c r="I9" s="17">
        <v>1000</v>
      </c>
      <c r="J9" s="16">
        <v>1000</v>
      </c>
      <c r="K9" s="17"/>
      <c r="L9" s="16"/>
      <c r="M9" s="16"/>
      <c r="N9" s="13">
        <f>G9+I9</f>
        <v>1000</v>
      </c>
    </row>
    <row r="10" spans="1:14" x14ac:dyDescent="0.25">
      <c r="A10" s="9"/>
      <c r="B10" s="15"/>
      <c r="C10" s="15"/>
      <c r="D10" s="10"/>
      <c r="E10" s="10"/>
      <c r="F10" s="11"/>
      <c r="G10" s="16"/>
      <c r="H10" s="16"/>
      <c r="I10" s="17"/>
      <c r="J10" s="16"/>
      <c r="K10" s="16"/>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1"/>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88615</v>
      </c>
    </row>
    <row r="32" spans="1:14" x14ac:dyDescent="0.25">
      <c r="A32" s="26" t="s">
        <v>18</v>
      </c>
      <c r="B32" s="7"/>
      <c r="C32" s="27"/>
      <c r="D32" s="28"/>
      <c r="E32" s="28"/>
      <c r="F32" s="29"/>
      <c r="G32" s="16">
        <f>SUM(G6:G31)</f>
        <v>62865</v>
      </c>
      <c r="H32" s="30"/>
      <c r="I32" s="31">
        <f>SUM(I6:I31)</f>
        <v>25750</v>
      </c>
      <c r="J32" s="31">
        <f>SUM(J6:J31)</f>
        <v>58420</v>
      </c>
      <c r="K32" s="31">
        <f>SUM(K6:K31)</f>
        <v>30195</v>
      </c>
      <c r="L32" s="31">
        <f>SUM(L7:L31)</f>
        <v>0</v>
      </c>
      <c r="M32" s="31">
        <f>SUM(M6:M31)</f>
        <v>0</v>
      </c>
      <c r="N32" s="31">
        <f>SUM(N31)</f>
        <v>88615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26" t="s">
        <v>21</v>
      </c>
      <c r="F34" s="124"/>
      <c r="G34" s="216"/>
      <c r="H34" s="217"/>
      <c r="I34" s="217"/>
      <c r="J34" s="217"/>
      <c r="K34" s="217"/>
      <c r="L34" s="217"/>
      <c r="M34" s="217"/>
      <c r="N34" s="218"/>
    </row>
    <row r="35" spans="1:14" ht="15" customHeight="1" x14ac:dyDescent="0.25">
      <c r="A35" s="7" t="s">
        <v>22</v>
      </c>
      <c r="B35" s="126"/>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58420</v>
      </c>
      <c r="D38" s="40" t="s">
        <v>140</v>
      </c>
      <c r="E38" s="40"/>
      <c r="F38" s="42"/>
      <c r="G38" s="219"/>
      <c r="H38" s="220"/>
      <c r="I38" s="220"/>
      <c r="J38" s="220"/>
      <c r="K38" s="220"/>
      <c r="L38" s="220"/>
      <c r="M38" s="220"/>
      <c r="N38" s="221"/>
    </row>
    <row r="39" spans="1:14" ht="15.75" customHeight="1" thickBot="1" x14ac:dyDescent="0.3">
      <c r="A39" s="227" t="s">
        <v>16</v>
      </c>
      <c r="B39" s="227"/>
      <c r="C39" s="43">
        <f>SUM(C37+C38)</f>
        <v>58420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22"/>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123"/>
      <c r="K3" s="213">
        <v>41108</v>
      </c>
      <c r="L3" s="213"/>
      <c r="M3" s="213"/>
      <c r="N3" s="7" t="s">
        <v>39</v>
      </c>
    </row>
    <row r="4" spans="1:14" x14ac:dyDescent="0.25">
      <c r="A4" s="1"/>
      <c r="B4" s="1"/>
      <c r="C4" s="1"/>
      <c r="D4" s="1"/>
      <c r="E4" s="1"/>
      <c r="F4" s="1"/>
      <c r="G4" s="1"/>
      <c r="H4" s="214"/>
      <c r="I4" s="215"/>
      <c r="J4" s="1"/>
      <c r="K4" s="1"/>
      <c r="L4" s="1"/>
      <c r="M4" s="123"/>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128</v>
      </c>
      <c r="B6" s="10" t="s">
        <v>331</v>
      </c>
      <c r="C6" s="10" t="s">
        <v>239</v>
      </c>
      <c r="D6" s="10">
        <v>41120</v>
      </c>
      <c r="E6" s="10">
        <v>41122</v>
      </c>
      <c r="F6" s="11">
        <v>42456</v>
      </c>
      <c r="G6" s="12">
        <v>91080</v>
      </c>
      <c r="H6" s="12"/>
      <c r="I6" s="12"/>
      <c r="J6" s="12"/>
      <c r="K6" s="12"/>
      <c r="L6" s="12"/>
      <c r="M6" s="12">
        <v>91080</v>
      </c>
      <c r="N6" s="13">
        <f>G6</f>
        <v>91080</v>
      </c>
    </row>
    <row r="7" spans="1:14" x14ac:dyDescent="0.25">
      <c r="A7" s="9" t="s">
        <v>131</v>
      </c>
      <c r="B7" s="10" t="s">
        <v>332</v>
      </c>
      <c r="C7" s="10" t="s">
        <v>84</v>
      </c>
      <c r="D7" s="10">
        <v>41108</v>
      </c>
      <c r="E7" s="10">
        <v>41108</v>
      </c>
      <c r="F7" s="11">
        <v>42457</v>
      </c>
      <c r="G7" s="12">
        <v>20790</v>
      </c>
      <c r="H7" s="12"/>
      <c r="I7" s="12"/>
      <c r="J7" s="12"/>
      <c r="K7" s="12">
        <v>20790</v>
      </c>
      <c r="L7" s="12"/>
      <c r="M7" s="12"/>
      <c r="N7" s="13">
        <f>G7+I7</f>
        <v>20790</v>
      </c>
    </row>
    <row r="8" spans="1:14" x14ac:dyDescent="0.25">
      <c r="A8" s="9" t="s">
        <v>333</v>
      </c>
      <c r="B8" s="14" t="s">
        <v>334</v>
      </c>
      <c r="C8" s="10" t="s">
        <v>335</v>
      </c>
      <c r="D8" s="10">
        <v>41116</v>
      </c>
      <c r="E8" s="10">
        <v>41117</v>
      </c>
      <c r="F8" s="11">
        <v>42458</v>
      </c>
      <c r="G8" s="12">
        <v>54450</v>
      </c>
      <c r="H8" s="12"/>
      <c r="I8" s="12"/>
      <c r="J8" s="12"/>
      <c r="K8" s="12"/>
      <c r="L8" s="12"/>
      <c r="M8" s="12">
        <v>54450</v>
      </c>
      <c r="N8" s="13">
        <f>G8+I8</f>
        <v>54450</v>
      </c>
    </row>
    <row r="9" spans="1:14" x14ac:dyDescent="0.25">
      <c r="A9" s="9" t="s">
        <v>148</v>
      </c>
      <c r="B9" s="14" t="s">
        <v>336</v>
      </c>
      <c r="C9" s="14" t="s">
        <v>17</v>
      </c>
      <c r="D9" s="10">
        <v>41108</v>
      </c>
      <c r="E9" s="10">
        <v>41111</v>
      </c>
      <c r="F9" s="11">
        <v>42459</v>
      </c>
      <c r="G9" s="16">
        <v>68310</v>
      </c>
      <c r="H9" s="16"/>
      <c r="I9" s="17"/>
      <c r="J9" s="16"/>
      <c r="K9" s="17">
        <v>68310</v>
      </c>
      <c r="L9" s="16"/>
      <c r="M9" s="16"/>
      <c r="N9" s="13">
        <f>G9+I9</f>
        <v>68310</v>
      </c>
    </row>
    <row r="10" spans="1:14" x14ac:dyDescent="0.25">
      <c r="A10" s="9" t="s">
        <v>290</v>
      </c>
      <c r="B10" s="15" t="s">
        <v>337</v>
      </c>
      <c r="C10" s="15" t="s">
        <v>84</v>
      </c>
      <c r="D10" s="10">
        <v>41108</v>
      </c>
      <c r="E10" s="10">
        <v>41109</v>
      </c>
      <c r="F10" s="11">
        <v>42460</v>
      </c>
      <c r="G10" s="16">
        <v>17000</v>
      </c>
      <c r="H10" s="16"/>
      <c r="I10" s="17"/>
      <c r="J10" s="16"/>
      <c r="K10" s="16">
        <v>17000</v>
      </c>
      <c r="L10" s="16"/>
      <c r="M10" s="16"/>
      <c r="N10" s="13">
        <f>G10+I10</f>
        <v>17000</v>
      </c>
    </row>
    <row r="11" spans="1:14" x14ac:dyDescent="0.25">
      <c r="A11" s="9" t="s">
        <v>168</v>
      </c>
      <c r="B11" s="15" t="s">
        <v>338</v>
      </c>
      <c r="C11" s="15" t="s">
        <v>72</v>
      </c>
      <c r="D11" s="10">
        <v>41108</v>
      </c>
      <c r="E11" s="10">
        <v>41109</v>
      </c>
      <c r="F11" s="11">
        <v>42461</v>
      </c>
      <c r="G11" s="16">
        <v>28398.15</v>
      </c>
      <c r="H11" s="16"/>
      <c r="I11" s="17"/>
      <c r="J11" s="16"/>
      <c r="K11" s="16">
        <v>28398.15</v>
      </c>
      <c r="L11" s="16"/>
      <c r="M11" s="16"/>
      <c r="N11" s="13">
        <f>G11+I11</f>
        <v>28398.15</v>
      </c>
    </row>
    <row r="12" spans="1:14" x14ac:dyDescent="0.25">
      <c r="A12" s="9"/>
      <c r="B12" s="15" t="s">
        <v>27</v>
      </c>
      <c r="C12" s="15"/>
      <c r="D12" s="10"/>
      <c r="E12" s="10"/>
      <c r="F12" s="11">
        <v>42462</v>
      </c>
      <c r="G12" s="16"/>
      <c r="H12" s="16" t="s">
        <v>26</v>
      </c>
      <c r="I12" s="17">
        <v>1800</v>
      </c>
      <c r="J12" s="16">
        <v>1800</v>
      </c>
      <c r="K12" s="16"/>
      <c r="L12" s="16"/>
      <c r="M12" s="16"/>
      <c r="N12" s="13">
        <f>+G12+I12</f>
        <v>1800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1"/>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281828.15000000002</v>
      </c>
    </row>
    <row r="32" spans="1:14" x14ac:dyDescent="0.25">
      <c r="A32" s="26" t="s">
        <v>18</v>
      </c>
      <c r="B32" s="7"/>
      <c r="C32" s="27"/>
      <c r="D32" s="28"/>
      <c r="E32" s="28"/>
      <c r="F32" s="29"/>
      <c r="G32" s="16">
        <f>SUM(G6:G31)</f>
        <v>280028.15000000002</v>
      </c>
      <c r="H32" s="30"/>
      <c r="I32" s="31">
        <f>SUM(I6:I31)</f>
        <v>1800</v>
      </c>
      <c r="J32" s="31">
        <f>SUM(J6:J31)</f>
        <v>1800</v>
      </c>
      <c r="K32" s="31">
        <f>SUM(K6:K31)</f>
        <v>134498.15</v>
      </c>
      <c r="L32" s="31">
        <f>SUM(L7:L31)</f>
        <v>0</v>
      </c>
      <c r="M32" s="31">
        <f>SUM(M6:M31)</f>
        <v>145530</v>
      </c>
      <c r="N32" s="31">
        <f>SUM(N31)</f>
        <v>281828.15000000002</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23" t="s">
        <v>21</v>
      </c>
      <c r="F34" s="121"/>
      <c r="G34" s="216"/>
      <c r="H34" s="217"/>
      <c r="I34" s="217"/>
      <c r="J34" s="217"/>
      <c r="K34" s="217"/>
      <c r="L34" s="217"/>
      <c r="M34" s="217"/>
      <c r="N34" s="218"/>
    </row>
    <row r="35" spans="1:14" ht="15" customHeight="1" x14ac:dyDescent="0.25">
      <c r="A35" s="7" t="s">
        <v>22</v>
      </c>
      <c r="B35" s="123"/>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1800</v>
      </c>
      <c r="D38" s="40" t="s">
        <v>140</v>
      </c>
      <c r="E38" s="40"/>
      <c r="F38" s="42"/>
      <c r="G38" s="219"/>
      <c r="H38" s="220"/>
      <c r="I38" s="220"/>
      <c r="J38" s="220"/>
      <c r="K38" s="220"/>
      <c r="L38" s="220"/>
      <c r="M38" s="220"/>
      <c r="N38" s="221"/>
    </row>
    <row r="39" spans="1:14" ht="15.75" customHeight="1" thickBot="1" x14ac:dyDescent="0.3">
      <c r="A39" s="227" t="s">
        <v>16</v>
      </c>
      <c r="B39" s="227"/>
      <c r="C39" s="43">
        <f>SUM(C37+C38)</f>
        <v>1800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6" workbookViewId="0">
      <selection activeCell="B38" sqref="B38"/>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19"/>
      <c r="L1" s="1"/>
      <c r="M1" s="1"/>
      <c r="N1" s="1"/>
    </row>
    <row r="2" spans="1:14" x14ac:dyDescent="0.25">
      <c r="A2" s="1"/>
      <c r="B2" s="1"/>
      <c r="C2" s="1"/>
      <c r="D2" s="1"/>
      <c r="E2" s="1"/>
      <c r="F2" s="1"/>
      <c r="G2" s="1"/>
      <c r="H2" s="2"/>
      <c r="I2" s="5"/>
      <c r="J2" s="1"/>
      <c r="K2" s="1"/>
      <c r="L2" s="1"/>
      <c r="M2" s="1"/>
      <c r="N2" s="1"/>
    </row>
    <row r="3" spans="1:14" x14ac:dyDescent="0.25">
      <c r="A3" s="6"/>
      <c r="B3" s="210" t="s">
        <v>135</v>
      </c>
      <c r="C3" s="211"/>
      <c r="D3" s="211"/>
      <c r="E3" s="211"/>
      <c r="F3" s="211"/>
      <c r="G3" s="212"/>
      <c r="H3" s="2"/>
      <c r="I3" s="1"/>
      <c r="J3" s="120"/>
      <c r="K3" s="213">
        <v>41108</v>
      </c>
      <c r="L3" s="213"/>
      <c r="M3" s="213"/>
      <c r="N3" s="7" t="s">
        <v>25</v>
      </c>
    </row>
    <row r="4" spans="1:14" x14ac:dyDescent="0.25">
      <c r="A4" s="1"/>
      <c r="B4" s="1"/>
      <c r="C4" s="1"/>
      <c r="D4" s="1"/>
      <c r="E4" s="1"/>
      <c r="F4" s="1"/>
      <c r="G4" s="1"/>
      <c r="H4" s="214"/>
      <c r="I4" s="215"/>
      <c r="J4" s="1"/>
      <c r="K4" s="1"/>
      <c r="L4" s="1"/>
      <c r="M4" s="120"/>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89</v>
      </c>
      <c r="C6" s="10"/>
      <c r="D6" s="10">
        <v>41106</v>
      </c>
      <c r="E6" s="10">
        <v>41108</v>
      </c>
      <c r="F6" s="11">
        <v>42452</v>
      </c>
      <c r="G6" s="12">
        <v>34000</v>
      </c>
      <c r="H6" s="12"/>
      <c r="I6" s="12"/>
      <c r="J6" s="12"/>
      <c r="K6" s="12">
        <v>34000</v>
      </c>
      <c r="L6" s="12"/>
      <c r="M6" s="12"/>
      <c r="N6" s="13">
        <f>G6</f>
        <v>34000</v>
      </c>
    </row>
    <row r="7" spans="1:14" x14ac:dyDescent="0.25">
      <c r="A7" s="9"/>
      <c r="B7" s="10" t="s">
        <v>329</v>
      </c>
      <c r="C7" s="10"/>
      <c r="D7" s="10">
        <v>41108</v>
      </c>
      <c r="E7" s="10">
        <v>41109</v>
      </c>
      <c r="F7" s="11">
        <v>42453</v>
      </c>
      <c r="G7" s="12">
        <v>30195</v>
      </c>
      <c r="H7" s="12"/>
      <c r="I7" s="12"/>
      <c r="J7" s="12"/>
      <c r="K7" s="12">
        <v>30195</v>
      </c>
      <c r="L7" s="12"/>
      <c r="M7" s="12"/>
      <c r="N7" s="13">
        <f>G7+I7</f>
        <v>30195</v>
      </c>
    </row>
    <row r="8" spans="1:14" x14ac:dyDescent="0.25">
      <c r="A8" s="9"/>
      <c r="B8" s="14" t="s">
        <v>330</v>
      </c>
      <c r="C8" s="10"/>
      <c r="D8" s="10">
        <v>41108</v>
      </c>
      <c r="E8" s="10">
        <v>41111</v>
      </c>
      <c r="F8" s="11">
        <v>42454</v>
      </c>
      <c r="G8" s="12">
        <v>17820</v>
      </c>
      <c r="H8" s="12"/>
      <c r="I8" s="12"/>
      <c r="J8" s="12"/>
      <c r="K8" s="12">
        <v>17820</v>
      </c>
      <c r="L8" s="12"/>
      <c r="M8" s="12"/>
      <c r="N8" s="13">
        <f>G8+I8</f>
        <v>17820</v>
      </c>
    </row>
    <row r="9" spans="1:14" x14ac:dyDescent="0.25">
      <c r="A9" s="9"/>
      <c r="B9" s="14" t="s">
        <v>234</v>
      </c>
      <c r="C9" s="14" t="s">
        <v>26</v>
      </c>
      <c r="D9" s="10"/>
      <c r="E9" s="10"/>
      <c r="F9" s="11">
        <v>42455</v>
      </c>
      <c r="G9" s="16"/>
      <c r="H9" s="16" t="s">
        <v>26</v>
      </c>
      <c r="I9" s="17">
        <v>800</v>
      </c>
      <c r="J9" s="16">
        <v>800</v>
      </c>
      <c r="K9" s="17"/>
      <c r="L9" s="16"/>
      <c r="M9" s="16"/>
      <c r="N9" s="13">
        <f>G9+I9</f>
        <v>800</v>
      </c>
    </row>
    <row r="10" spans="1:14" x14ac:dyDescent="0.25">
      <c r="A10" s="9"/>
      <c r="B10" s="15"/>
      <c r="C10" s="15"/>
      <c r="D10" s="10"/>
      <c r="E10" s="10"/>
      <c r="F10" s="11"/>
      <c r="G10" s="16"/>
      <c r="H10" s="16"/>
      <c r="I10" s="17"/>
      <c r="J10" s="16"/>
      <c r="K10" s="16"/>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1"/>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82815</v>
      </c>
    </row>
    <row r="32" spans="1:14" x14ac:dyDescent="0.25">
      <c r="A32" s="26" t="s">
        <v>18</v>
      </c>
      <c r="B32" s="7"/>
      <c r="C32" s="27"/>
      <c r="D32" s="28"/>
      <c r="E32" s="28"/>
      <c r="F32" s="29"/>
      <c r="G32" s="16">
        <f>SUM(G6:G31)</f>
        <v>82015</v>
      </c>
      <c r="H32" s="30"/>
      <c r="I32" s="31">
        <f>SUM(I6:I31)</f>
        <v>800</v>
      </c>
      <c r="J32" s="31">
        <f>SUM(J6:J31)</f>
        <v>800</v>
      </c>
      <c r="K32" s="31">
        <f>SUM(K6:K31)</f>
        <v>82015</v>
      </c>
      <c r="L32" s="31">
        <f>SUM(L7:L31)</f>
        <v>0</v>
      </c>
      <c r="M32" s="31">
        <f>SUM(M6:M31)</f>
        <v>0</v>
      </c>
      <c r="N32" s="31">
        <f>SUM(N31)</f>
        <v>82815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20" t="s">
        <v>21</v>
      </c>
      <c r="F34" s="118"/>
      <c r="G34" s="216"/>
      <c r="H34" s="217"/>
      <c r="I34" s="217"/>
      <c r="J34" s="217"/>
      <c r="K34" s="217"/>
      <c r="L34" s="217"/>
      <c r="M34" s="217"/>
      <c r="N34" s="218"/>
    </row>
    <row r="35" spans="1:14" ht="15" customHeight="1" x14ac:dyDescent="0.25">
      <c r="A35" s="7" t="s">
        <v>22</v>
      </c>
      <c r="B35" s="120"/>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800</v>
      </c>
      <c r="D38" s="40" t="s">
        <v>140</v>
      </c>
      <c r="E38" s="40"/>
      <c r="F38" s="42"/>
      <c r="G38" s="219"/>
      <c r="H38" s="220"/>
      <c r="I38" s="220"/>
      <c r="J38" s="220"/>
      <c r="K38" s="220"/>
      <c r="L38" s="220"/>
      <c r="M38" s="220"/>
      <c r="N38" s="221"/>
    </row>
    <row r="39" spans="1:14" ht="15.75" customHeight="1" thickBot="1" x14ac:dyDescent="0.3">
      <c r="A39" s="227" t="s">
        <v>16</v>
      </c>
      <c r="B39" s="227"/>
      <c r="C39" s="43">
        <f>SUM(C37+C38)</f>
        <v>800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XFD1048576"/>
    </sheetView>
  </sheetViews>
  <sheetFormatPr baseColWidth="10" defaultRowHeight="15" x14ac:dyDescent="0.25"/>
  <cols>
    <col min="1" max="1" width="4" customWidth="1"/>
    <col min="2" max="2" width="32.5703125" customWidth="1"/>
    <col min="3" max="3" width="17.7109375" customWidth="1"/>
    <col min="4" max="4" width="10" customWidth="1"/>
    <col min="5" max="5" width="8.7109375" customWidth="1"/>
    <col min="6" max="6" width="9.85546875" customWidth="1"/>
    <col min="7" max="7" width="10.140625" customWidth="1"/>
    <col min="8" max="8" width="12.5703125" customWidth="1"/>
    <col min="9" max="9" width="11.7109375" customWidth="1"/>
    <col min="10" max="10" width="11.42578125" customWidth="1"/>
    <col min="11" max="11" width="12.140625" customWidth="1"/>
    <col min="12" max="12" width="11.7109375" customWidth="1"/>
    <col min="13" max="13" width="9.42578125" customWidth="1"/>
    <col min="14" max="14" width="15.85546875" customWidth="1"/>
  </cols>
  <sheetData>
    <row r="1" spans="1:14" x14ac:dyDescent="0.25">
      <c r="A1" s="1"/>
      <c r="B1" s="1" t="s">
        <v>0</v>
      </c>
      <c r="C1" s="207" t="s">
        <v>1</v>
      </c>
      <c r="D1" s="208"/>
      <c r="E1" s="208"/>
      <c r="F1" s="209"/>
      <c r="G1" s="1"/>
      <c r="H1" s="2"/>
      <c r="I1" s="75"/>
      <c r="J1" s="76" t="s">
        <v>2</v>
      </c>
      <c r="K1" s="197"/>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198"/>
      <c r="K3" s="213">
        <v>41121</v>
      </c>
      <c r="L3" s="213"/>
      <c r="M3" s="213"/>
      <c r="N3" s="7" t="s">
        <v>39</v>
      </c>
    </row>
    <row r="4" spans="1:14" x14ac:dyDescent="0.25">
      <c r="A4" s="1"/>
      <c r="B4" s="1"/>
      <c r="C4" s="1"/>
      <c r="D4" s="1"/>
      <c r="E4" s="1"/>
      <c r="F4" s="1"/>
      <c r="G4" s="1"/>
      <c r="H4" s="214"/>
      <c r="I4" s="215"/>
      <c r="J4" s="1"/>
      <c r="K4" s="1"/>
      <c r="L4" s="1"/>
      <c r="M4" s="198"/>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495</v>
      </c>
      <c r="C6" s="10"/>
      <c r="D6" s="10"/>
      <c r="E6" s="10"/>
      <c r="F6" s="11">
        <v>42616</v>
      </c>
      <c r="G6" s="12"/>
      <c r="H6" s="12" t="s">
        <v>496</v>
      </c>
      <c r="I6" s="12">
        <v>27000</v>
      </c>
      <c r="J6" s="12">
        <v>27000</v>
      </c>
      <c r="K6" s="12"/>
      <c r="L6" s="12"/>
      <c r="M6" s="12"/>
      <c r="N6" s="13">
        <f t="shared" ref="N6:N11" si="0">G6+I6</f>
        <v>27000</v>
      </c>
    </row>
    <row r="7" spans="1:14" x14ac:dyDescent="0.25">
      <c r="A7" s="9" t="s">
        <v>156</v>
      </c>
      <c r="B7" s="10" t="s">
        <v>497</v>
      </c>
      <c r="C7" s="10" t="s">
        <v>17</v>
      </c>
      <c r="D7" s="10">
        <v>41121</v>
      </c>
      <c r="E7" s="10">
        <v>41122</v>
      </c>
      <c r="F7" s="11">
        <v>42617</v>
      </c>
      <c r="G7" s="12">
        <v>35640</v>
      </c>
      <c r="H7" s="12"/>
      <c r="I7" s="12"/>
      <c r="J7" s="12"/>
      <c r="K7" s="12">
        <v>35640</v>
      </c>
      <c r="L7" s="12"/>
      <c r="M7" s="12"/>
      <c r="N7" s="13">
        <f t="shared" si="0"/>
        <v>35640</v>
      </c>
    </row>
    <row r="8" spans="1:14" x14ac:dyDescent="0.25">
      <c r="A8" s="9" t="s">
        <v>180</v>
      </c>
      <c r="B8" s="10" t="s">
        <v>498</v>
      </c>
      <c r="C8" s="10" t="s">
        <v>17</v>
      </c>
      <c r="D8" s="10">
        <v>41121</v>
      </c>
      <c r="E8" s="10">
        <v>41123</v>
      </c>
      <c r="F8" s="11">
        <v>42618</v>
      </c>
      <c r="G8" s="12">
        <v>65340</v>
      </c>
      <c r="H8" s="12"/>
      <c r="I8" s="12"/>
      <c r="J8" s="12"/>
      <c r="K8" s="12">
        <v>65340</v>
      </c>
      <c r="L8" s="12"/>
      <c r="M8" s="12"/>
      <c r="N8" s="13">
        <f t="shared" si="0"/>
        <v>65340</v>
      </c>
    </row>
    <row r="9" spans="1:14" x14ac:dyDescent="0.25">
      <c r="A9" s="9"/>
      <c r="B9" s="14" t="s">
        <v>499</v>
      </c>
      <c r="C9" s="10" t="s">
        <v>17</v>
      </c>
      <c r="D9" s="10">
        <v>41121</v>
      </c>
      <c r="E9" s="10">
        <v>41122</v>
      </c>
      <c r="F9" s="11">
        <v>42619</v>
      </c>
      <c r="G9" s="12">
        <v>27000</v>
      </c>
      <c r="H9" s="12"/>
      <c r="I9" s="12"/>
      <c r="J9" s="12">
        <v>27000</v>
      </c>
      <c r="K9" s="12"/>
      <c r="L9" s="12"/>
      <c r="M9" s="16"/>
      <c r="N9" s="13">
        <f t="shared" si="0"/>
        <v>27000</v>
      </c>
    </row>
    <row r="10" spans="1:14" x14ac:dyDescent="0.25">
      <c r="A10" s="9"/>
      <c r="B10" s="14" t="s">
        <v>500</v>
      </c>
      <c r="C10" s="14" t="s">
        <v>17</v>
      </c>
      <c r="D10" s="10">
        <v>41121</v>
      </c>
      <c r="E10" s="10">
        <v>41125</v>
      </c>
      <c r="F10" s="11">
        <v>42620</v>
      </c>
      <c r="G10" s="16">
        <v>90585</v>
      </c>
      <c r="H10" s="16"/>
      <c r="I10" s="17"/>
      <c r="J10" s="16"/>
      <c r="K10" s="17">
        <v>90585</v>
      </c>
      <c r="L10" s="16"/>
      <c r="M10" s="16"/>
      <c r="N10" s="13">
        <f t="shared" si="0"/>
        <v>90585</v>
      </c>
    </row>
    <row r="11" spans="1:14" x14ac:dyDescent="0.25">
      <c r="A11" s="9"/>
      <c r="B11" s="15" t="s">
        <v>498</v>
      </c>
      <c r="C11" s="15"/>
      <c r="D11" s="10"/>
      <c r="E11" s="10"/>
      <c r="F11" s="11">
        <v>42621</v>
      </c>
      <c r="G11" s="16"/>
      <c r="H11" s="16" t="s">
        <v>501</v>
      </c>
      <c r="I11" s="17">
        <v>128700</v>
      </c>
      <c r="J11" s="16"/>
      <c r="K11" s="16">
        <v>128700</v>
      </c>
      <c r="L11" s="16"/>
      <c r="M11" s="16"/>
      <c r="N11" s="13">
        <f t="shared" si="0"/>
        <v>128700</v>
      </c>
    </row>
    <row r="12" spans="1:14" x14ac:dyDescent="0.25">
      <c r="A12" s="9"/>
      <c r="B12" s="15" t="s">
        <v>27</v>
      </c>
      <c r="C12" s="15"/>
      <c r="D12" s="10"/>
      <c r="E12" s="10"/>
      <c r="F12" s="11">
        <v>42622</v>
      </c>
      <c r="G12" s="16"/>
      <c r="H12" s="16" t="s">
        <v>26</v>
      </c>
      <c r="I12" s="17">
        <v>5500</v>
      </c>
      <c r="J12" s="16">
        <v>5500</v>
      </c>
      <c r="K12" s="16"/>
      <c r="L12" s="16"/>
      <c r="M12" s="16"/>
      <c r="N12" s="13">
        <f>+G12+I12</f>
        <v>5500</v>
      </c>
    </row>
    <row r="13" spans="1:14" x14ac:dyDescent="0.25">
      <c r="A13" s="9" t="s">
        <v>31</v>
      </c>
      <c r="B13" s="15" t="s">
        <v>502</v>
      </c>
      <c r="C13" s="15"/>
      <c r="D13" s="10"/>
      <c r="E13" s="10"/>
      <c r="F13" s="11">
        <v>42623</v>
      </c>
      <c r="G13" s="16"/>
      <c r="H13" s="16" t="s">
        <v>503</v>
      </c>
      <c r="I13" s="17">
        <v>164340</v>
      </c>
      <c r="J13" s="16"/>
      <c r="K13" s="16">
        <v>164340</v>
      </c>
      <c r="L13" s="16"/>
      <c r="M13" s="16"/>
      <c r="N13" s="13">
        <f t="shared" ref="N13:N30" si="1">+G13+I13</f>
        <v>164340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20"/>
      <c r="G16" s="16"/>
      <c r="H16" s="21"/>
      <c r="I16" s="22"/>
      <c r="J16" s="16"/>
      <c r="K16" s="23"/>
      <c r="L16" s="16"/>
      <c r="M16" s="18"/>
      <c r="N16" s="13">
        <f t="shared" si="1"/>
        <v>0</v>
      </c>
    </row>
    <row r="17" spans="1:14" x14ac:dyDescent="0.25">
      <c r="A17" s="19"/>
      <c r="B17" s="15"/>
      <c r="C17" s="15"/>
      <c r="D17" s="10"/>
      <c r="E17" s="10"/>
      <c r="F17" s="20"/>
      <c r="G17" s="16"/>
      <c r="H17" s="23"/>
      <c r="I17" s="22"/>
      <c r="J17" s="16"/>
      <c r="K17" s="23"/>
      <c r="L17" s="16"/>
      <c r="M17" s="18"/>
      <c r="N17" s="13">
        <f>+G17+I17</f>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3"/>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3"/>
      <c r="I22" s="22"/>
      <c r="J22" s="16"/>
      <c r="K22" s="23"/>
      <c r="L22" s="16"/>
      <c r="M22" s="18"/>
      <c r="N22" s="13">
        <f t="shared" si="1"/>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f t="shared" si="1"/>
        <v>0</v>
      </c>
    </row>
    <row r="26" spans="1:14" x14ac:dyDescent="0.25">
      <c r="A26" s="19"/>
      <c r="B26" s="15"/>
      <c r="C26" s="15"/>
      <c r="D26" s="10"/>
      <c r="E26" s="10"/>
      <c r="F26" s="20"/>
      <c r="G26" s="16"/>
      <c r="H26" s="21"/>
      <c r="I26" s="22"/>
      <c r="J26" s="16"/>
      <c r="K26" s="23"/>
      <c r="L26" s="16"/>
      <c r="M26" s="18"/>
      <c r="N26" s="13">
        <f t="shared" si="1"/>
        <v>0</v>
      </c>
    </row>
    <row r="27" spans="1:14" x14ac:dyDescent="0.25">
      <c r="A27" s="19"/>
      <c r="B27" s="15"/>
      <c r="C27" s="15"/>
      <c r="D27" s="10"/>
      <c r="E27" s="10"/>
      <c r="F27" s="20"/>
      <c r="G27" s="16"/>
      <c r="H27" s="21"/>
      <c r="I27" s="22"/>
      <c r="J27" s="16"/>
      <c r="K27" s="23"/>
      <c r="L27" s="16"/>
      <c r="M27" s="18"/>
      <c r="N27" s="13">
        <f t="shared" si="1"/>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 t="shared" si="1"/>
        <v>0</v>
      </c>
    </row>
    <row r="30" spans="1:14" x14ac:dyDescent="0.25">
      <c r="A30" s="19"/>
      <c r="B30" s="15"/>
      <c r="C30" s="15"/>
      <c r="D30" s="10"/>
      <c r="E30" s="10"/>
      <c r="F30" s="20"/>
      <c r="G30" s="16"/>
      <c r="H30" s="21"/>
      <c r="I30" s="22"/>
      <c r="J30" s="16"/>
      <c r="K30" s="23"/>
      <c r="L30" s="16"/>
      <c r="M30" s="18"/>
      <c r="N30" s="13">
        <f t="shared" si="1"/>
        <v>0</v>
      </c>
    </row>
    <row r="31" spans="1:14" x14ac:dyDescent="0.25">
      <c r="A31" s="19"/>
      <c r="B31" s="15"/>
      <c r="C31" s="15"/>
      <c r="D31" s="10"/>
      <c r="E31" s="10"/>
      <c r="F31" s="24"/>
      <c r="G31" s="16"/>
      <c r="H31" s="21"/>
      <c r="I31" s="22"/>
      <c r="J31" s="16"/>
      <c r="K31" s="23"/>
      <c r="L31" s="16"/>
      <c r="M31" s="18"/>
      <c r="N31" s="13">
        <f>SUM(N6:N30)</f>
        <v>544105</v>
      </c>
    </row>
    <row r="32" spans="1:14" x14ac:dyDescent="0.25">
      <c r="A32" s="26" t="s">
        <v>18</v>
      </c>
      <c r="B32" s="7"/>
      <c r="C32" s="27"/>
      <c r="D32" s="28"/>
      <c r="E32" s="28"/>
      <c r="F32" s="29"/>
      <c r="G32" s="16">
        <f>SUM(G6:G31)</f>
        <v>218565</v>
      </c>
      <c r="H32" s="30"/>
      <c r="I32" s="31">
        <f>SUM(I6:I31)</f>
        <v>325540</v>
      </c>
      <c r="J32" s="31">
        <f>SUM(J6:J31)</f>
        <v>59500</v>
      </c>
      <c r="K32" s="31">
        <f>SUM(K6:K31)</f>
        <v>484605</v>
      </c>
      <c r="L32" s="31">
        <f>SUM(L6:L31)</f>
        <v>0</v>
      </c>
      <c r="M32" s="31">
        <f>SUM(M6:M31)</f>
        <v>0</v>
      </c>
      <c r="N32" s="31">
        <f>SUM(J32)+K32+L32+M32</f>
        <v>544105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98" t="s">
        <v>21</v>
      </c>
      <c r="F34" s="196"/>
      <c r="G34" s="216"/>
      <c r="H34" s="217"/>
      <c r="I34" s="217"/>
      <c r="J34" s="217"/>
      <c r="K34" s="217"/>
      <c r="L34" s="217"/>
      <c r="M34" s="217"/>
      <c r="N34" s="218"/>
    </row>
    <row r="35" spans="1:14" ht="15" customHeight="1" x14ac:dyDescent="0.25">
      <c r="A35" s="7" t="s">
        <v>22</v>
      </c>
      <c r="B35" s="198"/>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59500</v>
      </c>
      <c r="D38" s="40" t="s">
        <v>140</v>
      </c>
      <c r="E38" s="40"/>
      <c r="F38" s="42"/>
      <c r="G38" s="219"/>
      <c r="H38" s="220"/>
      <c r="I38" s="220"/>
      <c r="J38" s="220"/>
      <c r="K38" s="220"/>
      <c r="L38" s="220"/>
      <c r="M38" s="220"/>
      <c r="N38" s="221"/>
    </row>
    <row r="39" spans="1:14" ht="15.75" customHeight="1" thickBot="1" x14ac:dyDescent="0.3">
      <c r="A39" s="227" t="s">
        <v>16</v>
      </c>
      <c r="B39" s="227"/>
      <c r="C39" s="43">
        <f>SUM(C37+C38)</f>
        <v>59500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D38" sqref="D38"/>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16"/>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117"/>
      <c r="K3" s="213">
        <v>41107</v>
      </c>
      <c r="L3" s="213"/>
      <c r="M3" s="213"/>
      <c r="N3" s="7" t="s">
        <v>39</v>
      </c>
    </row>
    <row r="4" spans="1:14" x14ac:dyDescent="0.25">
      <c r="A4" s="1"/>
      <c r="B4" s="1"/>
      <c r="C4" s="1"/>
      <c r="D4" s="1"/>
      <c r="E4" s="1"/>
      <c r="F4" s="1"/>
      <c r="G4" s="1"/>
      <c r="H4" s="214"/>
      <c r="I4" s="215"/>
      <c r="J4" s="1"/>
      <c r="K4" s="1"/>
      <c r="L4" s="1"/>
      <c r="M4" s="117"/>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32</v>
      </c>
      <c r="B6" s="10" t="s">
        <v>328</v>
      </c>
      <c r="C6" s="10" t="s">
        <v>17</v>
      </c>
      <c r="D6" s="10">
        <v>41107</v>
      </c>
      <c r="E6" s="10">
        <v>41108</v>
      </c>
      <c r="F6" s="11">
        <v>42450</v>
      </c>
      <c r="G6" s="12">
        <v>24255</v>
      </c>
      <c r="H6" s="12"/>
      <c r="I6" s="12"/>
      <c r="J6" s="12"/>
      <c r="K6" s="12">
        <v>24255</v>
      </c>
      <c r="L6" s="12"/>
      <c r="M6" s="12"/>
      <c r="N6" s="13">
        <f>G6</f>
        <v>24255</v>
      </c>
    </row>
    <row r="7" spans="1:14" x14ac:dyDescent="0.25">
      <c r="A7" s="9"/>
      <c r="B7" s="10" t="s">
        <v>27</v>
      </c>
      <c r="C7" s="10"/>
      <c r="D7" s="10"/>
      <c r="E7" s="10"/>
      <c r="F7" s="11">
        <v>42451</v>
      </c>
      <c r="G7" s="12"/>
      <c r="H7" s="12" t="s">
        <v>26</v>
      </c>
      <c r="I7" s="12">
        <v>3500</v>
      </c>
      <c r="J7" s="12">
        <v>3500</v>
      </c>
      <c r="K7" s="12"/>
      <c r="L7" s="12"/>
      <c r="M7" s="12"/>
      <c r="N7" s="13">
        <f>G7+I7</f>
        <v>3500</v>
      </c>
    </row>
    <row r="8" spans="1:14" x14ac:dyDescent="0.25">
      <c r="A8" s="9"/>
      <c r="B8" s="14"/>
      <c r="C8" s="10"/>
      <c r="D8" s="10"/>
      <c r="E8" s="10"/>
      <c r="F8" s="11"/>
      <c r="G8" s="12"/>
      <c r="H8" s="12"/>
      <c r="I8" s="12"/>
      <c r="J8" s="12"/>
      <c r="K8" s="12"/>
      <c r="L8" s="12"/>
      <c r="M8" s="12"/>
      <c r="N8" s="13">
        <f>G8+I8</f>
        <v>0</v>
      </c>
    </row>
    <row r="9" spans="1:14" x14ac:dyDescent="0.25">
      <c r="A9" s="9"/>
      <c r="B9" s="14"/>
      <c r="C9" s="14"/>
      <c r="D9" s="10"/>
      <c r="E9" s="10"/>
      <c r="F9" s="11"/>
      <c r="G9" s="16"/>
      <c r="H9" s="16"/>
      <c r="I9" s="17"/>
      <c r="J9" s="16"/>
      <c r="K9" s="17"/>
      <c r="L9" s="16"/>
      <c r="M9" s="16"/>
      <c r="N9" s="13">
        <f>G9+I9</f>
        <v>0</v>
      </c>
    </row>
    <row r="10" spans="1:14" x14ac:dyDescent="0.25">
      <c r="A10" s="9"/>
      <c r="B10" s="15"/>
      <c r="C10" s="15"/>
      <c r="D10" s="10"/>
      <c r="E10" s="10"/>
      <c r="F10" s="11"/>
      <c r="G10" s="16"/>
      <c r="H10" s="16"/>
      <c r="I10" s="17"/>
      <c r="J10" s="16"/>
      <c r="K10" s="16"/>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1"/>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27755</v>
      </c>
    </row>
    <row r="32" spans="1:14" x14ac:dyDescent="0.25">
      <c r="A32" s="26" t="s">
        <v>18</v>
      </c>
      <c r="B32" s="7"/>
      <c r="C32" s="27"/>
      <c r="D32" s="28"/>
      <c r="E32" s="28"/>
      <c r="F32" s="29"/>
      <c r="G32" s="16">
        <f>SUM(G6:G31)</f>
        <v>24255</v>
      </c>
      <c r="H32" s="30"/>
      <c r="I32" s="31">
        <f>SUM(I6:I31)</f>
        <v>3500</v>
      </c>
      <c r="J32" s="31">
        <f>SUM(J6:J31)</f>
        <v>3500</v>
      </c>
      <c r="K32" s="31">
        <f>SUM(K6:K31)</f>
        <v>24255</v>
      </c>
      <c r="L32" s="31">
        <f>SUM(L7:L31)</f>
        <v>0</v>
      </c>
      <c r="M32" s="31">
        <f>SUM(M6:M31)</f>
        <v>0</v>
      </c>
      <c r="N32" s="31">
        <f>SUM(N31)</f>
        <v>27755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17" t="s">
        <v>21</v>
      </c>
      <c r="F34" s="115"/>
      <c r="G34" s="216"/>
      <c r="H34" s="217"/>
      <c r="I34" s="217"/>
      <c r="J34" s="217"/>
      <c r="K34" s="217"/>
      <c r="L34" s="217"/>
      <c r="M34" s="217"/>
      <c r="N34" s="218"/>
    </row>
    <row r="35" spans="1:14" ht="15" customHeight="1" x14ac:dyDescent="0.25">
      <c r="A35" s="7" t="s">
        <v>22</v>
      </c>
      <c r="B35" s="117"/>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3500</v>
      </c>
      <c r="D38" s="40" t="s">
        <v>140</v>
      </c>
      <c r="E38" s="40"/>
      <c r="F38" s="42"/>
      <c r="G38" s="219"/>
      <c r="H38" s="220"/>
      <c r="I38" s="220"/>
      <c r="J38" s="220"/>
      <c r="K38" s="220"/>
      <c r="L38" s="220"/>
      <c r="M38" s="220"/>
      <c r="N38" s="221"/>
    </row>
    <row r="39" spans="1:14" ht="15.75" customHeight="1" thickBot="1" x14ac:dyDescent="0.3">
      <c r="A39" s="227" t="s">
        <v>16</v>
      </c>
      <c r="B39" s="227"/>
      <c r="C39" s="43">
        <f>SUM(C37+C38)</f>
        <v>3500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4" workbookViewId="0">
      <selection activeCell="G34" sqref="G34:N39"/>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13"/>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114"/>
      <c r="K3" s="213">
        <v>41107</v>
      </c>
      <c r="L3" s="213"/>
      <c r="M3" s="213"/>
      <c r="N3" s="7" t="s">
        <v>25</v>
      </c>
    </row>
    <row r="4" spans="1:14" x14ac:dyDescent="0.25">
      <c r="A4" s="1"/>
      <c r="B4" s="1"/>
      <c r="C4" s="1"/>
      <c r="D4" s="1"/>
      <c r="E4" s="1"/>
      <c r="F4" s="1"/>
      <c r="G4" s="1"/>
      <c r="H4" s="214"/>
      <c r="I4" s="215"/>
      <c r="J4" s="1"/>
      <c r="K4" s="1"/>
      <c r="L4" s="1"/>
      <c r="M4" s="114"/>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119</v>
      </c>
      <c r="B6" s="10" t="s">
        <v>323</v>
      </c>
      <c r="C6" s="10" t="s">
        <v>324</v>
      </c>
      <c r="D6" s="10">
        <v>41113</v>
      </c>
      <c r="E6" s="10">
        <v>41116</v>
      </c>
      <c r="F6" s="11">
        <v>42447</v>
      </c>
      <c r="G6" s="12">
        <v>72765</v>
      </c>
      <c r="H6" s="12"/>
      <c r="I6" s="12"/>
      <c r="J6" s="12"/>
      <c r="K6" s="12"/>
      <c r="L6" s="12"/>
      <c r="M6" s="12">
        <v>72765</v>
      </c>
      <c r="N6" s="13">
        <f>G6</f>
        <v>72765</v>
      </c>
    </row>
    <row r="7" spans="1:14" x14ac:dyDescent="0.25">
      <c r="A7" s="9" t="s">
        <v>325</v>
      </c>
      <c r="B7" s="10" t="s">
        <v>326</v>
      </c>
      <c r="C7" s="10" t="s">
        <v>17</v>
      </c>
      <c r="D7" s="10">
        <v>41107</v>
      </c>
      <c r="E7" s="10">
        <v>41110</v>
      </c>
      <c r="F7" s="11">
        <v>42449</v>
      </c>
      <c r="G7" s="12">
        <v>81675</v>
      </c>
      <c r="H7" s="12"/>
      <c r="I7" s="12"/>
      <c r="J7" s="12"/>
      <c r="K7" s="12">
        <v>81675</v>
      </c>
      <c r="L7" s="12"/>
      <c r="M7" s="12"/>
      <c r="N7" s="13">
        <f>G7+I7</f>
        <v>81675</v>
      </c>
    </row>
    <row r="8" spans="1:14" x14ac:dyDescent="0.25">
      <c r="A8" s="9"/>
      <c r="B8" s="14"/>
      <c r="C8" s="10"/>
      <c r="D8" s="10"/>
      <c r="E8" s="10"/>
      <c r="F8" s="11"/>
      <c r="G8" s="12"/>
      <c r="H8" s="12"/>
      <c r="I8" s="12"/>
      <c r="J8" s="12"/>
      <c r="K8" s="12"/>
      <c r="L8" s="12"/>
      <c r="M8" s="12"/>
      <c r="N8" s="13">
        <f>G8+I8</f>
        <v>0</v>
      </c>
    </row>
    <row r="9" spans="1:14" x14ac:dyDescent="0.25">
      <c r="A9" s="9"/>
      <c r="B9" s="14"/>
      <c r="C9" s="14"/>
      <c r="D9" s="10"/>
      <c r="E9" s="10"/>
      <c r="F9" s="11"/>
      <c r="G9" s="16"/>
      <c r="H9" s="16"/>
      <c r="I9" s="17"/>
      <c r="J9" s="16"/>
      <c r="K9" s="17"/>
      <c r="L9" s="16"/>
      <c r="M9" s="16"/>
      <c r="N9" s="13">
        <f>G9+I9</f>
        <v>0</v>
      </c>
    </row>
    <row r="10" spans="1:14" x14ac:dyDescent="0.25">
      <c r="A10" s="9"/>
      <c r="B10" s="15"/>
      <c r="C10" s="15"/>
      <c r="D10" s="10"/>
      <c r="E10" s="10"/>
      <c r="F10" s="11"/>
      <c r="G10" s="16"/>
      <c r="H10" s="16"/>
      <c r="I10" s="17"/>
      <c r="J10" s="16"/>
      <c r="K10" s="16"/>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1"/>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154440</v>
      </c>
    </row>
    <row r="32" spans="1:14" x14ac:dyDescent="0.25">
      <c r="A32" s="26" t="s">
        <v>18</v>
      </c>
      <c r="B32" s="7"/>
      <c r="C32" s="27"/>
      <c r="D32" s="28"/>
      <c r="E32" s="28"/>
      <c r="F32" s="29"/>
      <c r="G32" s="16">
        <f>SUM(G6:G31)</f>
        <v>154440</v>
      </c>
      <c r="H32" s="30"/>
      <c r="I32" s="31">
        <f>SUM(I6:I31)</f>
        <v>0</v>
      </c>
      <c r="J32" s="31">
        <f>SUM(J6:J31)</f>
        <v>0</v>
      </c>
      <c r="K32" s="31">
        <f>SUM(K6:K31)</f>
        <v>81675</v>
      </c>
      <c r="L32" s="31">
        <f>SUM(L7:L31)</f>
        <v>0</v>
      </c>
      <c r="M32" s="31">
        <f>SUM(M6:M31)</f>
        <v>72765</v>
      </c>
      <c r="N32" s="31">
        <f>SUM(N31)</f>
        <v>154440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14" t="s">
        <v>21</v>
      </c>
      <c r="F34" s="112"/>
      <c r="G34" s="216" t="s">
        <v>327</v>
      </c>
      <c r="H34" s="217"/>
      <c r="I34" s="217"/>
      <c r="J34" s="217"/>
      <c r="K34" s="217"/>
      <c r="L34" s="217"/>
      <c r="M34" s="217"/>
      <c r="N34" s="218"/>
    </row>
    <row r="35" spans="1:14" ht="15" customHeight="1" x14ac:dyDescent="0.25">
      <c r="A35" s="7" t="s">
        <v>22</v>
      </c>
      <c r="B35" s="114"/>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0</v>
      </c>
      <c r="D38" s="40" t="s">
        <v>140</v>
      </c>
      <c r="E38" s="40"/>
      <c r="F38" s="42"/>
      <c r="G38" s="219"/>
      <c r="H38" s="220"/>
      <c r="I38" s="220"/>
      <c r="J38" s="220"/>
      <c r="K38" s="220"/>
      <c r="L38" s="220"/>
      <c r="M38" s="220"/>
      <c r="N38" s="221"/>
    </row>
    <row r="39" spans="1:14" ht="15.75" customHeight="1" thickBot="1" x14ac:dyDescent="0.3">
      <c r="A39" s="227" t="s">
        <v>16</v>
      </c>
      <c r="B39" s="227"/>
      <c r="C39" s="43">
        <f>SUM(C37+C38)</f>
        <v>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39"/>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10"/>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111"/>
      <c r="K3" s="213">
        <v>41106</v>
      </c>
      <c r="L3" s="213"/>
      <c r="M3" s="213"/>
      <c r="N3" s="7" t="s">
        <v>39</v>
      </c>
    </row>
    <row r="4" spans="1:14" x14ac:dyDescent="0.25">
      <c r="A4" s="1"/>
      <c r="B4" s="1"/>
      <c r="C4" s="1"/>
      <c r="D4" s="1"/>
      <c r="E4" s="1"/>
      <c r="F4" s="1"/>
      <c r="G4" s="1"/>
      <c r="H4" s="214"/>
      <c r="I4" s="215"/>
      <c r="J4" s="1"/>
      <c r="K4" s="1"/>
      <c r="L4" s="1"/>
      <c r="M4" s="111"/>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63</v>
      </c>
      <c r="C6" s="10" t="s">
        <v>64</v>
      </c>
      <c r="D6" s="10">
        <v>41106</v>
      </c>
      <c r="E6" s="10">
        <v>41107</v>
      </c>
      <c r="F6" s="11">
        <v>42435</v>
      </c>
      <c r="G6" s="12">
        <v>25950</v>
      </c>
      <c r="H6" s="12"/>
      <c r="I6" s="12"/>
      <c r="J6" s="12"/>
      <c r="K6" s="12">
        <v>25950</v>
      </c>
      <c r="L6" s="12"/>
      <c r="M6" s="12"/>
      <c r="N6" s="13">
        <f>G6</f>
        <v>25950</v>
      </c>
    </row>
    <row r="7" spans="1:14" x14ac:dyDescent="0.25">
      <c r="A7" s="9"/>
      <c r="B7" s="10" t="s">
        <v>315</v>
      </c>
      <c r="C7" s="10" t="s">
        <v>17</v>
      </c>
      <c r="D7" s="10">
        <v>41106</v>
      </c>
      <c r="E7" s="10">
        <v>41107</v>
      </c>
      <c r="F7" s="11">
        <v>42436</v>
      </c>
      <c r="G7" s="12">
        <v>45540</v>
      </c>
      <c r="H7" s="12"/>
      <c r="I7" s="12"/>
      <c r="J7" s="12"/>
      <c r="K7" s="12">
        <v>45540</v>
      </c>
      <c r="L7" s="12"/>
      <c r="M7" s="12"/>
      <c r="N7" s="13">
        <f>G7+I7</f>
        <v>45540</v>
      </c>
    </row>
    <row r="8" spans="1:14" x14ac:dyDescent="0.25">
      <c r="A8" s="9"/>
      <c r="B8" s="14" t="s">
        <v>316</v>
      </c>
      <c r="C8" s="10" t="s">
        <v>274</v>
      </c>
      <c r="D8" s="10">
        <v>41097</v>
      </c>
      <c r="E8" s="10">
        <v>41099</v>
      </c>
      <c r="F8" s="11">
        <v>42437</v>
      </c>
      <c r="G8" s="12">
        <v>74566.8</v>
      </c>
      <c r="H8" s="12"/>
      <c r="I8" s="12"/>
      <c r="J8" s="12"/>
      <c r="K8" s="12"/>
      <c r="L8" s="12"/>
      <c r="M8" s="12">
        <v>74566.8</v>
      </c>
      <c r="N8" s="13">
        <f>G8+I8</f>
        <v>74566.8</v>
      </c>
    </row>
    <row r="9" spans="1:14" x14ac:dyDescent="0.25">
      <c r="A9" s="9"/>
      <c r="B9" s="14" t="s">
        <v>317</v>
      </c>
      <c r="C9" s="14" t="s">
        <v>274</v>
      </c>
      <c r="D9" s="10">
        <v>41097</v>
      </c>
      <c r="E9" s="10">
        <v>41098</v>
      </c>
      <c r="F9" s="11">
        <v>42438</v>
      </c>
      <c r="G9" s="16">
        <v>23453.1</v>
      </c>
      <c r="H9" s="16"/>
      <c r="I9" s="17"/>
      <c r="J9" s="16"/>
      <c r="K9" s="17"/>
      <c r="L9" s="16"/>
      <c r="M9" s="16">
        <v>23453.1</v>
      </c>
      <c r="N9" s="13">
        <f>G9+I9</f>
        <v>23453.1</v>
      </c>
    </row>
    <row r="10" spans="1:14" x14ac:dyDescent="0.25">
      <c r="A10" s="9"/>
      <c r="B10" s="15" t="s">
        <v>318</v>
      </c>
      <c r="C10" s="15" t="s">
        <v>274</v>
      </c>
      <c r="D10" s="10">
        <v>41098</v>
      </c>
      <c r="E10" s="10">
        <v>41100</v>
      </c>
      <c r="F10" s="11">
        <v>42439</v>
      </c>
      <c r="G10" s="16">
        <v>46906.2</v>
      </c>
      <c r="H10" s="16"/>
      <c r="I10" s="17"/>
      <c r="J10" s="16"/>
      <c r="K10" s="16"/>
      <c r="L10" s="16"/>
      <c r="M10" s="16">
        <v>46906.2</v>
      </c>
      <c r="N10" s="13">
        <f>G10+I10</f>
        <v>46906.2</v>
      </c>
    </row>
    <row r="11" spans="1:14" x14ac:dyDescent="0.25">
      <c r="A11" s="9"/>
      <c r="B11" s="15" t="s">
        <v>319</v>
      </c>
      <c r="C11" s="15" t="s">
        <v>274</v>
      </c>
      <c r="D11" s="10">
        <v>41099</v>
      </c>
      <c r="E11" s="10">
        <v>41100</v>
      </c>
      <c r="F11" s="11">
        <v>42440</v>
      </c>
      <c r="G11" s="16">
        <v>37283.4</v>
      </c>
      <c r="H11" s="16"/>
      <c r="I11" s="17"/>
      <c r="J11" s="16"/>
      <c r="K11" s="16"/>
      <c r="L11" s="16"/>
      <c r="M11" s="16">
        <v>37283.4</v>
      </c>
      <c r="N11" s="13">
        <f>G11+I11</f>
        <v>37283.4</v>
      </c>
    </row>
    <row r="12" spans="1:14" x14ac:dyDescent="0.25">
      <c r="A12" s="9"/>
      <c r="B12" s="15" t="s">
        <v>320</v>
      </c>
      <c r="C12" s="15" t="s">
        <v>274</v>
      </c>
      <c r="D12" s="10">
        <v>41099</v>
      </c>
      <c r="E12" s="10">
        <v>41100</v>
      </c>
      <c r="F12" s="11">
        <v>42441</v>
      </c>
      <c r="G12" s="16">
        <v>23453.1</v>
      </c>
      <c r="H12" s="16"/>
      <c r="I12" s="17"/>
      <c r="J12" s="16"/>
      <c r="K12" s="16"/>
      <c r="L12" s="16"/>
      <c r="M12" s="16">
        <v>23453.1</v>
      </c>
      <c r="N12" s="13">
        <f>+G12+I12</f>
        <v>23453.1</v>
      </c>
    </row>
    <row r="13" spans="1:14" x14ac:dyDescent="0.25">
      <c r="A13" s="9"/>
      <c r="B13" s="15" t="s">
        <v>321</v>
      </c>
      <c r="C13" s="15" t="s">
        <v>274</v>
      </c>
      <c r="D13" s="10">
        <v>41099</v>
      </c>
      <c r="E13" s="10">
        <v>41102</v>
      </c>
      <c r="F13" s="11">
        <v>42442</v>
      </c>
      <c r="G13" s="16">
        <v>70359.3</v>
      </c>
      <c r="H13" s="16"/>
      <c r="I13" s="17"/>
      <c r="J13" s="17"/>
      <c r="K13" s="16"/>
      <c r="L13" s="16"/>
      <c r="M13" s="16">
        <v>70359.3</v>
      </c>
      <c r="N13" s="13">
        <f t="shared" ref="N13:N28" si="0">+G13+I13</f>
        <v>70359.3</v>
      </c>
    </row>
    <row r="14" spans="1:14" x14ac:dyDescent="0.25">
      <c r="A14" s="9"/>
      <c r="B14" s="15" t="s">
        <v>322</v>
      </c>
      <c r="C14" s="15" t="s">
        <v>274</v>
      </c>
      <c r="D14" s="10">
        <v>41099</v>
      </c>
      <c r="E14" s="10">
        <v>41100</v>
      </c>
      <c r="F14" s="11">
        <v>42443</v>
      </c>
      <c r="G14" s="16">
        <v>30368.25</v>
      </c>
      <c r="H14" s="16"/>
      <c r="I14" s="17"/>
      <c r="J14" s="17"/>
      <c r="K14" s="16"/>
      <c r="L14" s="16"/>
      <c r="M14" s="18">
        <v>30368.25</v>
      </c>
      <c r="N14" s="13">
        <f t="shared" si="0"/>
        <v>30368.25</v>
      </c>
    </row>
    <row r="15" spans="1:14" x14ac:dyDescent="0.25">
      <c r="A15" s="9"/>
      <c r="B15" s="15" t="s">
        <v>277</v>
      </c>
      <c r="C15" s="15" t="s">
        <v>274</v>
      </c>
      <c r="D15" s="10">
        <v>41102</v>
      </c>
      <c r="E15" s="10">
        <v>41104</v>
      </c>
      <c r="F15" s="11">
        <v>42444</v>
      </c>
      <c r="G15" s="16">
        <v>46906.2</v>
      </c>
      <c r="H15" s="16"/>
      <c r="I15" s="17"/>
      <c r="J15" s="16"/>
      <c r="K15" s="16"/>
      <c r="L15" s="16"/>
      <c r="M15" s="18">
        <v>46906.2</v>
      </c>
      <c r="N15" s="13">
        <f>G15</f>
        <v>46906.2</v>
      </c>
    </row>
    <row r="16" spans="1:14" x14ac:dyDescent="0.25">
      <c r="A16" s="9"/>
      <c r="B16" s="15" t="s">
        <v>65</v>
      </c>
      <c r="C16" s="15"/>
      <c r="D16" s="10"/>
      <c r="E16" s="10"/>
      <c r="F16" s="20">
        <v>42445</v>
      </c>
      <c r="G16" s="16"/>
      <c r="H16" s="21" t="s">
        <v>26</v>
      </c>
      <c r="I16" s="22">
        <v>4000</v>
      </c>
      <c r="J16" s="16">
        <v>4000</v>
      </c>
      <c r="K16" s="23"/>
      <c r="L16" s="16"/>
      <c r="M16" s="18"/>
      <c r="N16" s="13">
        <f t="shared" si="0"/>
        <v>4000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1"/>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428786.35</v>
      </c>
    </row>
    <row r="32" spans="1:14" x14ac:dyDescent="0.25">
      <c r="A32" s="26" t="s">
        <v>18</v>
      </c>
      <c r="B32" s="7"/>
      <c r="C32" s="27"/>
      <c r="D32" s="28"/>
      <c r="E32" s="28"/>
      <c r="F32" s="29"/>
      <c r="G32" s="16">
        <f>SUM(G6:G31)</f>
        <v>424786.35</v>
      </c>
      <c r="H32" s="30"/>
      <c r="I32" s="31">
        <f>SUM(I6:I31)</f>
        <v>4000</v>
      </c>
      <c r="J32" s="31">
        <f>SUM(J6:J31)</f>
        <v>4000</v>
      </c>
      <c r="K32" s="31">
        <f>SUM(K6:K31)</f>
        <v>71490</v>
      </c>
      <c r="L32" s="31">
        <f>SUM(L7:L31)</f>
        <v>0</v>
      </c>
      <c r="M32" s="31">
        <f>SUM(M6:M31)</f>
        <v>353296.35</v>
      </c>
      <c r="N32" s="31">
        <f>SUM(N31)</f>
        <v>428786.35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11" t="s">
        <v>21</v>
      </c>
      <c r="F34" s="109"/>
      <c r="G34" s="216"/>
      <c r="H34" s="217"/>
      <c r="I34" s="217"/>
      <c r="J34" s="217"/>
      <c r="K34" s="217"/>
      <c r="L34" s="217"/>
      <c r="M34" s="217"/>
      <c r="N34" s="218"/>
    </row>
    <row r="35" spans="1:14" ht="15" customHeight="1" x14ac:dyDescent="0.25">
      <c r="A35" s="7" t="s">
        <v>22</v>
      </c>
      <c r="B35" s="111"/>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4000</v>
      </c>
      <c r="D38" s="40" t="s">
        <v>140</v>
      </c>
      <c r="E38" s="40"/>
      <c r="F38" s="42"/>
      <c r="G38" s="219"/>
      <c r="H38" s="220"/>
      <c r="I38" s="220"/>
      <c r="J38" s="220"/>
      <c r="K38" s="220"/>
      <c r="L38" s="220"/>
      <c r="M38" s="220"/>
      <c r="N38" s="221"/>
    </row>
    <row r="39" spans="1:14" ht="15.75" customHeight="1" thickBot="1" x14ac:dyDescent="0.3">
      <c r="A39" s="227" t="s">
        <v>16</v>
      </c>
      <c r="B39" s="227"/>
      <c r="C39" s="43">
        <f>SUM(C37+C38)</f>
        <v>4000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39"/>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07"/>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108"/>
      <c r="K3" s="213">
        <v>41106</v>
      </c>
      <c r="L3" s="213"/>
      <c r="M3" s="213"/>
      <c r="N3" s="7" t="s">
        <v>25</v>
      </c>
    </row>
    <row r="4" spans="1:14" x14ac:dyDescent="0.25">
      <c r="A4" s="1"/>
      <c r="B4" s="1"/>
      <c r="C4" s="1"/>
      <c r="D4" s="1"/>
      <c r="E4" s="1"/>
      <c r="F4" s="1"/>
      <c r="G4" s="1"/>
      <c r="H4" s="214"/>
      <c r="I4" s="215"/>
      <c r="J4" s="1"/>
      <c r="K4" s="1"/>
      <c r="L4" s="1"/>
      <c r="M4" s="108"/>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28</v>
      </c>
      <c r="B6" s="10" t="s">
        <v>313</v>
      </c>
      <c r="C6" s="10" t="s">
        <v>72</v>
      </c>
      <c r="D6" s="10">
        <v>41106</v>
      </c>
      <c r="E6" s="10">
        <v>41108</v>
      </c>
      <c r="F6" s="11">
        <v>42431</v>
      </c>
      <c r="G6" s="12">
        <v>44926.2</v>
      </c>
      <c r="H6" s="12"/>
      <c r="I6" s="12"/>
      <c r="J6" s="12"/>
      <c r="K6" s="12">
        <v>44926.2</v>
      </c>
      <c r="L6" s="12"/>
      <c r="M6" s="12"/>
      <c r="N6" s="13">
        <f>G6</f>
        <v>44926.2</v>
      </c>
    </row>
    <row r="7" spans="1:14" x14ac:dyDescent="0.25">
      <c r="A7" s="9" t="s">
        <v>131</v>
      </c>
      <c r="B7" s="10" t="s">
        <v>312</v>
      </c>
      <c r="C7" s="10" t="s">
        <v>17</v>
      </c>
      <c r="D7" s="10">
        <v>41106</v>
      </c>
      <c r="E7" s="10">
        <v>41107</v>
      </c>
      <c r="F7" s="11">
        <v>42432</v>
      </c>
      <c r="G7" s="12">
        <v>32670</v>
      </c>
      <c r="H7" s="12"/>
      <c r="I7" s="12"/>
      <c r="J7" s="12"/>
      <c r="K7" s="12">
        <v>32670</v>
      </c>
      <c r="L7" s="12"/>
      <c r="M7" s="12"/>
      <c r="N7" s="13">
        <f>G7+I7</f>
        <v>32670</v>
      </c>
    </row>
    <row r="8" spans="1:14" x14ac:dyDescent="0.25">
      <c r="A8" s="9" t="s">
        <v>142</v>
      </c>
      <c r="B8" s="14" t="s">
        <v>314</v>
      </c>
      <c r="C8" s="10" t="s">
        <v>17</v>
      </c>
      <c r="D8" s="10">
        <v>41106</v>
      </c>
      <c r="E8" s="10">
        <v>41107</v>
      </c>
      <c r="F8" s="11">
        <v>42433</v>
      </c>
      <c r="G8" s="12">
        <v>22770</v>
      </c>
      <c r="H8" s="12"/>
      <c r="I8" s="12"/>
      <c r="J8" s="12">
        <v>22770</v>
      </c>
      <c r="K8" s="12"/>
      <c r="L8" s="12"/>
      <c r="M8" s="12"/>
      <c r="N8" s="13">
        <f>G8+I8</f>
        <v>22770</v>
      </c>
    </row>
    <row r="9" spans="1:14" x14ac:dyDescent="0.25">
      <c r="A9" s="9"/>
      <c r="B9" s="14" t="s">
        <v>154</v>
      </c>
      <c r="C9" s="14"/>
      <c r="D9" s="10"/>
      <c r="E9" s="10"/>
      <c r="F9" s="11">
        <v>42434</v>
      </c>
      <c r="G9" s="16"/>
      <c r="H9" s="16" t="s">
        <v>26</v>
      </c>
      <c r="I9" s="17">
        <v>1800</v>
      </c>
      <c r="J9" s="16">
        <v>1800</v>
      </c>
      <c r="K9" s="17"/>
      <c r="L9" s="16"/>
      <c r="M9" s="16"/>
      <c r="N9" s="13">
        <f>G9+I9</f>
        <v>1800</v>
      </c>
    </row>
    <row r="10" spans="1:14" x14ac:dyDescent="0.25">
      <c r="A10" s="9"/>
      <c r="B10" s="15"/>
      <c r="C10" s="15"/>
      <c r="D10" s="10"/>
      <c r="E10" s="10"/>
      <c r="F10" s="11"/>
      <c r="G10" s="16"/>
      <c r="H10" s="16"/>
      <c r="I10" s="17"/>
      <c r="J10" s="16"/>
      <c r="K10" s="16"/>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1"/>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102166.2</v>
      </c>
    </row>
    <row r="32" spans="1:14" x14ac:dyDescent="0.25">
      <c r="A32" s="26" t="s">
        <v>18</v>
      </c>
      <c r="B32" s="7"/>
      <c r="C32" s="27"/>
      <c r="D32" s="28"/>
      <c r="E32" s="28"/>
      <c r="F32" s="29"/>
      <c r="G32" s="16">
        <f>SUM(G6:G31)</f>
        <v>100366.2</v>
      </c>
      <c r="H32" s="30"/>
      <c r="I32" s="31">
        <f>SUM(I6:I31)</f>
        <v>1800</v>
      </c>
      <c r="J32" s="31">
        <f>SUM(J6:J31)</f>
        <v>24570</v>
      </c>
      <c r="K32" s="31">
        <f>SUM(K6:K31)</f>
        <v>77596.2</v>
      </c>
      <c r="L32" s="31">
        <f>SUM(L7:L31)</f>
        <v>0</v>
      </c>
      <c r="M32" s="31">
        <f>SUM(M6:M31)</f>
        <v>0</v>
      </c>
      <c r="N32" s="31">
        <f>SUM(N31)</f>
        <v>102166.2</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08" t="s">
        <v>21</v>
      </c>
      <c r="F34" s="106"/>
      <c r="G34" s="216"/>
      <c r="H34" s="217"/>
      <c r="I34" s="217"/>
      <c r="J34" s="217"/>
      <c r="K34" s="217"/>
      <c r="L34" s="217"/>
      <c r="M34" s="217"/>
      <c r="N34" s="218"/>
    </row>
    <row r="35" spans="1:14" ht="15" customHeight="1" x14ac:dyDescent="0.25">
      <c r="A35" s="7" t="s">
        <v>22</v>
      </c>
      <c r="B35" s="108"/>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24575</v>
      </c>
      <c r="D38" s="40" t="s">
        <v>140</v>
      </c>
      <c r="E38" s="40"/>
      <c r="F38" s="42"/>
      <c r="G38" s="219"/>
      <c r="H38" s="220"/>
      <c r="I38" s="220"/>
      <c r="J38" s="220"/>
      <c r="K38" s="220"/>
      <c r="L38" s="220"/>
      <c r="M38" s="220"/>
      <c r="N38" s="221"/>
    </row>
    <row r="39" spans="1:14" ht="15.75" customHeight="1" thickBot="1" x14ac:dyDescent="0.3">
      <c r="A39" s="227" t="s">
        <v>16</v>
      </c>
      <c r="B39" s="227"/>
      <c r="C39" s="43">
        <f>SUM(C37+C38)</f>
        <v>24575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9" workbookViewId="0">
      <selection activeCell="D38" sqref="D38"/>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04"/>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105"/>
      <c r="K3" s="213">
        <v>41105</v>
      </c>
      <c r="L3" s="213"/>
      <c r="M3" s="213"/>
      <c r="N3" s="7" t="s">
        <v>39</v>
      </c>
    </row>
    <row r="4" spans="1:14" x14ac:dyDescent="0.25">
      <c r="A4" s="1"/>
      <c r="B4" s="1"/>
      <c r="C4" s="1"/>
      <c r="D4" s="1"/>
      <c r="E4" s="1"/>
      <c r="F4" s="1"/>
      <c r="G4" s="1"/>
      <c r="H4" s="214"/>
      <c r="I4" s="215"/>
      <c r="J4" s="1"/>
      <c r="K4" s="1"/>
      <c r="L4" s="1"/>
      <c r="M4" s="105"/>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110</v>
      </c>
      <c r="B6" s="10" t="s">
        <v>310</v>
      </c>
      <c r="C6" s="10" t="s">
        <v>17</v>
      </c>
      <c r="D6" s="10">
        <v>41105</v>
      </c>
      <c r="E6" s="10">
        <v>41108</v>
      </c>
      <c r="F6" s="11">
        <v>42427</v>
      </c>
      <c r="G6" s="12">
        <v>81675</v>
      </c>
      <c r="H6" s="12"/>
      <c r="I6" s="12"/>
      <c r="J6" s="12"/>
      <c r="K6" s="12">
        <v>81675</v>
      </c>
      <c r="L6" s="12"/>
      <c r="M6" s="12"/>
      <c r="N6" s="13">
        <f>G6</f>
        <v>81675</v>
      </c>
    </row>
    <row r="7" spans="1:14" x14ac:dyDescent="0.25">
      <c r="A7" s="9"/>
      <c r="B7" s="10" t="s">
        <v>311</v>
      </c>
      <c r="C7" s="10" t="s">
        <v>17</v>
      </c>
      <c r="D7" s="10">
        <v>41105</v>
      </c>
      <c r="E7" s="10">
        <v>41106</v>
      </c>
      <c r="F7" s="11">
        <v>42428</v>
      </c>
      <c r="G7" s="12">
        <v>24750</v>
      </c>
      <c r="H7" s="12"/>
      <c r="I7" s="12"/>
      <c r="J7" s="12"/>
      <c r="K7" s="12">
        <v>24750</v>
      </c>
      <c r="L7" s="12"/>
      <c r="M7" s="12"/>
      <c r="N7" s="13">
        <f>G7+I7</f>
        <v>24750</v>
      </c>
    </row>
    <row r="8" spans="1:14" x14ac:dyDescent="0.25">
      <c r="A8" s="9" t="s">
        <v>131</v>
      </c>
      <c r="B8" s="14" t="s">
        <v>312</v>
      </c>
      <c r="C8" s="10" t="s">
        <v>17</v>
      </c>
      <c r="D8" s="10">
        <v>41105</v>
      </c>
      <c r="E8" s="10">
        <v>41106</v>
      </c>
      <c r="F8" s="11">
        <v>42429</v>
      </c>
      <c r="G8" s="12">
        <v>32670</v>
      </c>
      <c r="H8" s="12"/>
      <c r="I8" s="12"/>
      <c r="J8" s="12"/>
      <c r="K8" s="12">
        <v>32670</v>
      </c>
      <c r="L8" s="12"/>
      <c r="M8" s="12"/>
      <c r="N8" s="13">
        <f>G8+I8</f>
        <v>32670</v>
      </c>
    </row>
    <row r="9" spans="1:14" x14ac:dyDescent="0.25">
      <c r="A9" s="9"/>
      <c r="B9" s="14" t="s">
        <v>27</v>
      </c>
      <c r="C9" s="14"/>
      <c r="D9" s="10"/>
      <c r="E9" s="10"/>
      <c r="F9" s="11">
        <v>42430</v>
      </c>
      <c r="G9" s="16"/>
      <c r="H9" s="16" t="s">
        <v>26</v>
      </c>
      <c r="I9" s="17">
        <v>4000</v>
      </c>
      <c r="J9" s="16">
        <v>4000</v>
      </c>
      <c r="K9" s="17"/>
      <c r="L9" s="16"/>
      <c r="M9" s="16"/>
      <c r="N9" s="13">
        <f>G9+I9</f>
        <v>4000</v>
      </c>
    </row>
    <row r="10" spans="1:14" x14ac:dyDescent="0.25">
      <c r="A10" s="9"/>
      <c r="B10" s="15"/>
      <c r="C10" s="15"/>
      <c r="D10" s="10"/>
      <c r="E10" s="10"/>
      <c r="F10" s="11"/>
      <c r="G10" s="16"/>
      <c r="H10" s="16"/>
      <c r="I10" s="17"/>
      <c r="J10" s="16"/>
      <c r="K10" s="16"/>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1"/>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143095</v>
      </c>
    </row>
    <row r="32" spans="1:14" x14ac:dyDescent="0.25">
      <c r="A32" s="26" t="s">
        <v>18</v>
      </c>
      <c r="B32" s="7"/>
      <c r="C32" s="27"/>
      <c r="D32" s="28"/>
      <c r="E32" s="28"/>
      <c r="F32" s="29"/>
      <c r="G32" s="16">
        <f>SUM(G6:G31)</f>
        <v>139095</v>
      </c>
      <c r="H32" s="30"/>
      <c r="I32" s="31">
        <f>SUM(I6:I31)</f>
        <v>4000</v>
      </c>
      <c r="J32" s="31">
        <f>SUM(J6:J31)</f>
        <v>4000</v>
      </c>
      <c r="K32" s="31">
        <f>SUM(K6:K31)</f>
        <v>139095</v>
      </c>
      <c r="L32" s="31">
        <f>SUM(L7:L31)</f>
        <v>0</v>
      </c>
      <c r="M32" s="31">
        <f>SUM(M6:M31)</f>
        <v>0</v>
      </c>
      <c r="N32" s="31">
        <f>SUM(N31)</f>
        <v>143095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05" t="s">
        <v>21</v>
      </c>
      <c r="F34" s="103"/>
      <c r="G34" s="216"/>
      <c r="H34" s="217"/>
      <c r="I34" s="217"/>
      <c r="J34" s="217"/>
      <c r="K34" s="217"/>
      <c r="L34" s="217"/>
      <c r="M34" s="217"/>
      <c r="N34" s="218"/>
    </row>
    <row r="35" spans="1:14" ht="15" customHeight="1" x14ac:dyDescent="0.25">
      <c r="A35" s="7" t="s">
        <v>22</v>
      </c>
      <c r="B35" s="105"/>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4000</v>
      </c>
      <c r="D38" s="40" t="s">
        <v>140</v>
      </c>
      <c r="E38" s="40"/>
      <c r="F38" s="42"/>
      <c r="G38" s="219"/>
      <c r="H38" s="220"/>
      <c r="I38" s="220"/>
      <c r="J38" s="220"/>
      <c r="K38" s="220"/>
      <c r="L38" s="220"/>
      <c r="M38" s="220"/>
      <c r="N38" s="221"/>
    </row>
    <row r="39" spans="1:14" ht="15.75" customHeight="1" thickBot="1" x14ac:dyDescent="0.3">
      <c r="A39" s="227" t="s">
        <v>16</v>
      </c>
      <c r="B39" s="227"/>
      <c r="C39" s="43">
        <f>SUM(C37+C38)</f>
        <v>4000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39"/>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02"/>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101"/>
      <c r="K3" s="213">
        <v>41105</v>
      </c>
      <c r="L3" s="213"/>
      <c r="M3" s="213"/>
      <c r="N3" s="7" t="s">
        <v>25</v>
      </c>
    </row>
    <row r="4" spans="1:14" x14ac:dyDescent="0.25">
      <c r="A4" s="1"/>
      <c r="B4" s="1"/>
      <c r="C4" s="1"/>
      <c r="D4" s="1"/>
      <c r="E4" s="1"/>
      <c r="F4" s="1"/>
      <c r="G4" s="1"/>
      <c r="H4" s="214"/>
      <c r="I4" s="215"/>
      <c r="J4" s="1"/>
      <c r="K4" s="1"/>
      <c r="L4" s="1"/>
      <c r="M4" s="101"/>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268</v>
      </c>
      <c r="B6" s="10" t="s">
        <v>309</v>
      </c>
      <c r="C6" s="10" t="s">
        <v>304</v>
      </c>
      <c r="D6" s="10">
        <v>41104</v>
      </c>
      <c r="E6" s="10">
        <v>41107</v>
      </c>
      <c r="F6" s="11">
        <v>42425</v>
      </c>
      <c r="G6" s="12">
        <v>68805</v>
      </c>
      <c r="H6" s="12"/>
      <c r="I6" s="12"/>
      <c r="J6" s="12"/>
      <c r="K6" s="12"/>
      <c r="L6" s="12"/>
      <c r="M6" s="12">
        <v>68805</v>
      </c>
      <c r="N6" s="13">
        <f>G6</f>
        <v>68805</v>
      </c>
    </row>
    <row r="7" spans="1:14" x14ac:dyDescent="0.25">
      <c r="A7" s="9"/>
      <c r="B7" s="10" t="s">
        <v>154</v>
      </c>
      <c r="C7" s="10"/>
      <c r="D7" s="10"/>
      <c r="E7" s="10"/>
      <c r="F7" s="11">
        <v>42426</v>
      </c>
      <c r="G7" s="12"/>
      <c r="H7" s="12" t="s">
        <v>26</v>
      </c>
      <c r="I7" s="12">
        <v>2000</v>
      </c>
      <c r="J7" s="12">
        <v>2000</v>
      </c>
      <c r="K7" s="12"/>
      <c r="L7" s="12"/>
      <c r="M7" s="12"/>
      <c r="N7" s="13">
        <f>G7+I7</f>
        <v>2000</v>
      </c>
    </row>
    <row r="8" spans="1:14" x14ac:dyDescent="0.25">
      <c r="A8" s="9"/>
      <c r="B8" s="14"/>
      <c r="C8" s="10"/>
      <c r="D8" s="10"/>
      <c r="E8" s="10"/>
      <c r="F8" s="11"/>
      <c r="G8" s="12"/>
      <c r="H8" s="12"/>
      <c r="I8" s="12"/>
      <c r="J8" s="12"/>
      <c r="K8" s="12"/>
      <c r="L8" s="12"/>
      <c r="M8" s="12"/>
      <c r="N8" s="13">
        <f>G8+I8</f>
        <v>0</v>
      </c>
    </row>
    <row r="9" spans="1:14" x14ac:dyDescent="0.25">
      <c r="A9" s="9"/>
      <c r="B9" s="14"/>
      <c r="C9" s="14"/>
      <c r="D9" s="10"/>
      <c r="E9" s="10"/>
      <c r="F9" s="11"/>
      <c r="G9" s="16"/>
      <c r="H9" s="16"/>
      <c r="I9" s="17"/>
      <c r="J9" s="16"/>
      <c r="K9" s="17"/>
      <c r="L9" s="16"/>
      <c r="M9" s="16"/>
      <c r="N9" s="13">
        <f>G9+I9</f>
        <v>0</v>
      </c>
    </row>
    <row r="10" spans="1:14" x14ac:dyDescent="0.25">
      <c r="A10" s="9"/>
      <c r="B10" s="15"/>
      <c r="C10" s="15"/>
      <c r="D10" s="10"/>
      <c r="E10" s="10"/>
      <c r="F10" s="11"/>
      <c r="G10" s="16"/>
      <c r="H10" s="16"/>
      <c r="I10" s="17"/>
      <c r="J10" s="16"/>
      <c r="K10" s="16"/>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1"/>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70805</v>
      </c>
    </row>
    <row r="32" spans="1:14" x14ac:dyDescent="0.25">
      <c r="A32" s="26" t="s">
        <v>18</v>
      </c>
      <c r="B32" s="7"/>
      <c r="C32" s="27"/>
      <c r="D32" s="28"/>
      <c r="E32" s="28"/>
      <c r="F32" s="29"/>
      <c r="G32" s="16">
        <f>SUM(G6:G31)</f>
        <v>68805</v>
      </c>
      <c r="H32" s="30"/>
      <c r="I32" s="31">
        <f>SUM(I6:I31)</f>
        <v>2000</v>
      </c>
      <c r="J32" s="31">
        <f>SUM(J6:J31)</f>
        <v>2000</v>
      </c>
      <c r="K32" s="31">
        <f>SUM(K6:K31)</f>
        <v>0</v>
      </c>
      <c r="L32" s="31">
        <f>SUM(L7:L31)</f>
        <v>0</v>
      </c>
      <c r="M32" s="31">
        <f>SUM(M6:M31)</f>
        <v>68805</v>
      </c>
      <c r="N32" s="31">
        <f>SUM(N31)</f>
        <v>70805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01" t="s">
        <v>21</v>
      </c>
      <c r="F34" s="38"/>
      <c r="G34" s="216"/>
      <c r="H34" s="217"/>
      <c r="I34" s="217"/>
      <c r="J34" s="217"/>
      <c r="K34" s="217"/>
      <c r="L34" s="217"/>
      <c r="M34" s="217"/>
      <c r="N34" s="218"/>
    </row>
    <row r="35" spans="1:14" ht="15" customHeight="1" x14ac:dyDescent="0.25">
      <c r="A35" s="7" t="s">
        <v>22</v>
      </c>
      <c r="B35" s="101"/>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2000</v>
      </c>
      <c r="D38" s="40" t="s">
        <v>140</v>
      </c>
      <c r="E38" s="40"/>
      <c r="F38" s="42"/>
      <c r="G38" s="219"/>
      <c r="H38" s="220"/>
      <c r="I38" s="220"/>
      <c r="J38" s="220"/>
      <c r="K38" s="220"/>
      <c r="L38" s="220"/>
      <c r="M38" s="220"/>
      <c r="N38" s="221"/>
    </row>
    <row r="39" spans="1:14" ht="15.75" customHeight="1" thickBot="1" x14ac:dyDescent="0.3">
      <c r="A39" s="227" t="s">
        <v>16</v>
      </c>
      <c r="B39" s="227"/>
      <c r="C39" s="43">
        <f>SUM(C37+C38)</f>
        <v>2000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C37" sqref="C37"/>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100"/>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99"/>
      <c r="K3" s="213">
        <v>41104</v>
      </c>
      <c r="L3" s="213"/>
      <c r="M3" s="213"/>
      <c r="N3" s="7" t="s">
        <v>39</v>
      </c>
    </row>
    <row r="4" spans="1:14" x14ac:dyDescent="0.25">
      <c r="A4" s="1"/>
      <c r="B4" s="1"/>
      <c r="C4" s="1"/>
      <c r="D4" s="1"/>
      <c r="E4" s="1"/>
      <c r="F4" s="1"/>
      <c r="G4" s="1"/>
      <c r="H4" s="228"/>
      <c r="I4" s="228"/>
      <c r="J4" s="1"/>
      <c r="K4" s="1"/>
      <c r="L4" s="1"/>
      <c r="M4" s="99"/>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305</v>
      </c>
      <c r="C6" s="10" t="s">
        <v>233</v>
      </c>
      <c r="D6" s="10">
        <v>41104</v>
      </c>
      <c r="E6" s="10">
        <v>41105</v>
      </c>
      <c r="F6" s="11">
        <v>42421</v>
      </c>
      <c r="G6" s="12">
        <v>35145</v>
      </c>
      <c r="H6" s="12"/>
      <c r="I6" s="12"/>
      <c r="J6" s="12"/>
      <c r="K6" s="12">
        <v>35145</v>
      </c>
      <c r="L6" s="12"/>
      <c r="M6" s="12"/>
      <c r="N6" s="13">
        <f>G6</f>
        <v>35145</v>
      </c>
    </row>
    <row r="7" spans="1:14" x14ac:dyDescent="0.25">
      <c r="A7" s="9"/>
      <c r="B7" s="10" t="s">
        <v>306</v>
      </c>
      <c r="C7" s="10" t="s">
        <v>233</v>
      </c>
      <c r="D7" s="10">
        <v>41104</v>
      </c>
      <c r="E7" s="10">
        <v>41105</v>
      </c>
      <c r="F7" s="11">
        <v>42422</v>
      </c>
      <c r="G7" s="12">
        <v>49995</v>
      </c>
      <c r="H7" s="12"/>
      <c r="I7" s="12"/>
      <c r="J7" s="12"/>
      <c r="K7" s="12">
        <v>24995</v>
      </c>
      <c r="L7" s="12"/>
      <c r="M7" s="12">
        <v>25000</v>
      </c>
      <c r="N7" s="13">
        <f>G7+I7</f>
        <v>49995</v>
      </c>
    </row>
    <row r="8" spans="1:14" x14ac:dyDescent="0.25">
      <c r="A8" s="9"/>
      <c r="B8" s="14" t="s">
        <v>307</v>
      </c>
      <c r="C8" s="10"/>
      <c r="D8" s="10"/>
      <c r="E8" s="10"/>
      <c r="F8" s="11">
        <v>42423</v>
      </c>
      <c r="G8" s="12"/>
      <c r="H8" s="12" t="s">
        <v>26</v>
      </c>
      <c r="I8" s="12">
        <v>1000</v>
      </c>
      <c r="J8" s="12">
        <v>1000</v>
      </c>
      <c r="K8" s="12"/>
      <c r="L8" s="12"/>
      <c r="M8" s="12"/>
      <c r="N8" s="13">
        <f t="shared" ref="N8:N10" si="0">G8+I8</f>
        <v>1000</v>
      </c>
    </row>
    <row r="9" spans="1:14" x14ac:dyDescent="0.25">
      <c r="A9" s="9"/>
      <c r="B9" s="14" t="s">
        <v>308</v>
      </c>
      <c r="C9" s="14" t="s">
        <v>17</v>
      </c>
      <c r="D9" s="10">
        <v>41104</v>
      </c>
      <c r="E9" s="10">
        <v>41106</v>
      </c>
      <c r="F9" s="11">
        <v>42424</v>
      </c>
      <c r="G9" s="16">
        <v>45540</v>
      </c>
      <c r="H9" s="16"/>
      <c r="I9" s="17"/>
      <c r="J9" s="16">
        <v>45540</v>
      </c>
      <c r="K9" s="17"/>
      <c r="L9" s="16"/>
      <c r="M9" s="16"/>
      <c r="N9" s="13">
        <f t="shared" si="0"/>
        <v>45540</v>
      </c>
    </row>
    <row r="10" spans="1:14" x14ac:dyDescent="0.25">
      <c r="A10" s="9"/>
      <c r="B10" s="15"/>
      <c r="C10" s="15"/>
      <c r="D10" s="10"/>
      <c r="E10" s="10"/>
      <c r="F10" s="11"/>
      <c r="G10" s="16"/>
      <c r="H10" s="16"/>
      <c r="I10" s="17"/>
      <c r="J10" s="16"/>
      <c r="K10" s="16"/>
      <c r="L10" s="16"/>
      <c r="M10" s="16"/>
      <c r="N10" s="13">
        <f t="shared" si="0"/>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1"/>
        <v>0</v>
      </c>
    </row>
    <row r="17" spans="1:14" x14ac:dyDescent="0.25">
      <c r="A17" s="19"/>
      <c r="B17" s="15"/>
      <c r="C17" s="15"/>
      <c r="D17" s="10"/>
      <c r="E17" s="10"/>
      <c r="F17" s="20"/>
      <c r="G17" s="16"/>
      <c r="H17" s="23"/>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131680</v>
      </c>
    </row>
    <row r="32" spans="1:14" x14ac:dyDescent="0.25">
      <c r="A32" s="26" t="s">
        <v>18</v>
      </c>
      <c r="B32" s="7"/>
      <c r="C32" s="27"/>
      <c r="D32" s="28"/>
      <c r="E32" s="28"/>
      <c r="F32" s="29"/>
      <c r="G32" s="16">
        <f>SUM(G6:G31)</f>
        <v>130680</v>
      </c>
      <c r="H32" s="30"/>
      <c r="I32" s="31">
        <f>SUM(I6:I31)</f>
        <v>1000</v>
      </c>
      <c r="J32" s="31">
        <f>SUM(J6:J31)</f>
        <v>46540</v>
      </c>
      <c r="K32" s="31">
        <f>SUM(K6:K31)</f>
        <v>60140</v>
      </c>
      <c r="L32" s="31">
        <f>SUM(L7:L31)</f>
        <v>0</v>
      </c>
      <c r="M32" s="31">
        <f>SUM(M6:M31)</f>
        <v>25000</v>
      </c>
      <c r="N32" s="31">
        <f>SUM(N31)</f>
        <v>131680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99" t="s">
        <v>21</v>
      </c>
      <c r="F34" s="38"/>
      <c r="G34" s="216"/>
      <c r="H34" s="217"/>
      <c r="I34" s="217"/>
      <c r="J34" s="217"/>
      <c r="K34" s="217"/>
      <c r="L34" s="217"/>
      <c r="M34" s="217"/>
      <c r="N34" s="218"/>
    </row>
    <row r="35" spans="1:14" ht="15" customHeight="1" x14ac:dyDescent="0.25">
      <c r="A35" s="7" t="s">
        <v>22</v>
      </c>
      <c r="B35" s="99"/>
      <c r="C35" s="39"/>
      <c r="D35" s="40"/>
      <c r="E35" s="225">
        <v>495</v>
      </c>
      <c r="F35" s="226"/>
      <c r="G35" s="219"/>
      <c r="H35" s="220"/>
      <c r="I35" s="220"/>
      <c r="J35" s="220"/>
      <c r="K35" s="220"/>
      <c r="L35" s="220"/>
      <c r="M35" s="220"/>
      <c r="N35" s="221"/>
    </row>
    <row r="36" spans="1:14" ht="15" customHeight="1" x14ac:dyDescent="0.25">
      <c r="A36" s="7" t="s">
        <v>23</v>
      </c>
      <c r="B36" s="1"/>
      <c r="C36" s="41">
        <v>86</v>
      </c>
      <c r="D36" s="40"/>
      <c r="E36" s="40"/>
      <c r="F36" s="42"/>
      <c r="G36" s="219"/>
      <c r="H36" s="220"/>
      <c r="I36" s="220"/>
      <c r="J36" s="220"/>
      <c r="K36" s="220"/>
      <c r="L36" s="220"/>
      <c r="M36" s="220"/>
      <c r="N36" s="221"/>
    </row>
    <row r="37" spans="1:14" ht="15" customHeight="1" x14ac:dyDescent="0.25">
      <c r="A37" s="1"/>
      <c r="B37" s="1"/>
      <c r="C37" s="43">
        <f>C36*E35</f>
        <v>42570</v>
      </c>
      <c r="D37" s="40"/>
      <c r="E37" s="40"/>
      <c r="F37" s="42"/>
      <c r="G37" s="219"/>
      <c r="H37" s="220"/>
      <c r="I37" s="220"/>
      <c r="J37" s="220"/>
      <c r="K37" s="220"/>
      <c r="L37" s="220"/>
      <c r="M37" s="220"/>
      <c r="N37" s="221"/>
    </row>
    <row r="38" spans="1:14" ht="15" customHeight="1" x14ac:dyDescent="0.25">
      <c r="A38" s="7" t="s">
        <v>24</v>
      </c>
      <c r="B38" s="1"/>
      <c r="C38" s="44">
        <v>4000</v>
      </c>
      <c r="D38" s="40" t="s">
        <v>140</v>
      </c>
      <c r="E38" s="40"/>
      <c r="F38" s="42"/>
      <c r="G38" s="219"/>
      <c r="H38" s="220"/>
      <c r="I38" s="220"/>
      <c r="J38" s="220"/>
      <c r="K38" s="220"/>
      <c r="L38" s="220"/>
      <c r="M38" s="220"/>
      <c r="N38" s="221"/>
    </row>
    <row r="39" spans="1:14" ht="15.75" customHeight="1" thickBot="1" x14ac:dyDescent="0.3">
      <c r="A39" s="227" t="s">
        <v>16</v>
      </c>
      <c r="B39" s="227"/>
      <c r="C39" s="43">
        <f>SUM(C37+C38)</f>
        <v>46570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98"/>
      <c r="L1" s="1"/>
      <c r="M1" s="1"/>
      <c r="N1" s="1"/>
    </row>
    <row r="2" spans="1:14" x14ac:dyDescent="0.25">
      <c r="A2" s="1"/>
      <c r="B2" s="1"/>
      <c r="C2" s="1"/>
      <c r="D2" s="1"/>
      <c r="E2" s="1"/>
      <c r="F2" s="1"/>
      <c r="G2" s="1"/>
      <c r="H2" s="2"/>
      <c r="I2" s="5"/>
      <c r="J2" s="1"/>
      <c r="K2" s="1"/>
      <c r="L2" s="1"/>
      <c r="M2" s="1"/>
      <c r="N2" s="1"/>
    </row>
    <row r="3" spans="1:14" x14ac:dyDescent="0.25">
      <c r="A3" s="6"/>
      <c r="B3" s="210" t="s">
        <v>135</v>
      </c>
      <c r="C3" s="211"/>
      <c r="D3" s="211"/>
      <c r="E3" s="211"/>
      <c r="F3" s="211"/>
      <c r="G3" s="212"/>
      <c r="H3" s="2"/>
      <c r="I3" s="1"/>
      <c r="J3" s="97"/>
      <c r="K3" s="213">
        <v>41104</v>
      </c>
      <c r="L3" s="213"/>
      <c r="M3" s="213"/>
      <c r="N3" s="7" t="s">
        <v>25</v>
      </c>
    </row>
    <row r="4" spans="1:14" x14ac:dyDescent="0.25">
      <c r="A4" s="1"/>
      <c r="B4" s="1"/>
      <c r="C4" s="1"/>
      <c r="D4" s="1"/>
      <c r="E4" s="1"/>
      <c r="F4" s="1"/>
      <c r="G4" s="1"/>
      <c r="H4" s="228"/>
      <c r="I4" s="228"/>
      <c r="J4" s="1"/>
      <c r="K4" s="1"/>
      <c r="L4" s="1"/>
      <c r="M4" s="97"/>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300</v>
      </c>
      <c r="C6" s="10" t="s">
        <v>17</v>
      </c>
      <c r="D6" s="10">
        <v>41104</v>
      </c>
      <c r="E6" s="10">
        <v>41105</v>
      </c>
      <c r="F6" s="11">
        <v>42417</v>
      </c>
      <c r="G6" s="12">
        <v>21285</v>
      </c>
      <c r="H6" s="12"/>
      <c r="I6" s="12"/>
      <c r="J6" s="12">
        <v>21285</v>
      </c>
      <c r="K6" s="12"/>
      <c r="L6" s="12"/>
      <c r="M6" s="12"/>
      <c r="N6" s="13">
        <f>G6</f>
        <v>21285</v>
      </c>
    </row>
    <row r="7" spans="1:14" x14ac:dyDescent="0.25">
      <c r="A7" s="9"/>
      <c r="B7" s="10" t="s">
        <v>301</v>
      </c>
      <c r="C7" s="10" t="s">
        <v>17</v>
      </c>
      <c r="D7" s="10">
        <v>41104</v>
      </c>
      <c r="E7" s="10">
        <v>41105</v>
      </c>
      <c r="F7" s="11">
        <v>42418</v>
      </c>
      <c r="G7" s="12">
        <v>30690</v>
      </c>
      <c r="H7" s="12"/>
      <c r="I7" s="12"/>
      <c r="J7" s="12"/>
      <c r="K7" s="12">
        <v>30690</v>
      </c>
      <c r="L7" s="12"/>
      <c r="M7" s="12"/>
      <c r="N7" s="13">
        <f>G7+I7</f>
        <v>30690</v>
      </c>
    </row>
    <row r="8" spans="1:14" x14ac:dyDescent="0.25">
      <c r="A8" s="9"/>
      <c r="B8" s="14" t="s">
        <v>302</v>
      </c>
      <c r="C8" s="10" t="s">
        <v>17</v>
      </c>
      <c r="D8" s="10">
        <v>41104</v>
      </c>
      <c r="E8" s="10">
        <v>41105</v>
      </c>
      <c r="F8" s="11">
        <v>42419</v>
      </c>
      <c r="G8" s="12">
        <v>30690</v>
      </c>
      <c r="H8" s="12"/>
      <c r="I8" s="12"/>
      <c r="J8" s="12"/>
      <c r="K8" s="12">
        <v>30690</v>
      </c>
      <c r="L8" s="12"/>
      <c r="M8" s="12"/>
      <c r="N8" s="13">
        <f t="shared" ref="N8:N10" si="0">G8+I8</f>
        <v>30690</v>
      </c>
    </row>
    <row r="9" spans="1:14" x14ac:dyDescent="0.25">
      <c r="A9" s="9"/>
      <c r="B9" s="14" t="s">
        <v>303</v>
      </c>
      <c r="C9" s="14" t="s">
        <v>17</v>
      </c>
      <c r="D9" s="10"/>
      <c r="E9" s="10"/>
      <c r="F9" s="11">
        <v>42420</v>
      </c>
      <c r="G9" s="16"/>
      <c r="H9" s="16" t="s">
        <v>26</v>
      </c>
      <c r="I9" s="17">
        <v>1500</v>
      </c>
      <c r="J9" s="16">
        <v>1500</v>
      </c>
      <c r="K9" s="17"/>
      <c r="L9" s="16"/>
      <c r="M9" s="16"/>
      <c r="N9" s="13">
        <f t="shared" si="0"/>
        <v>1500</v>
      </c>
    </row>
    <row r="10" spans="1:14" x14ac:dyDescent="0.25">
      <c r="A10" s="9"/>
      <c r="B10" s="15"/>
      <c r="C10" s="15"/>
      <c r="D10" s="10"/>
      <c r="E10" s="10"/>
      <c r="F10" s="11"/>
      <c r="G10" s="16"/>
      <c r="H10" s="16"/>
      <c r="I10" s="17"/>
      <c r="J10" s="16"/>
      <c r="K10" s="16"/>
      <c r="L10" s="16"/>
      <c r="M10" s="16"/>
      <c r="N10" s="13">
        <f t="shared" si="0"/>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1"/>
        <v>0</v>
      </c>
    </row>
    <row r="17" spans="1:14" x14ac:dyDescent="0.25">
      <c r="A17" s="19"/>
      <c r="B17" s="15"/>
      <c r="C17" s="15"/>
      <c r="D17" s="10"/>
      <c r="E17" s="10"/>
      <c r="F17" s="20"/>
      <c r="G17" s="16"/>
      <c r="H17" s="23"/>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84165</v>
      </c>
    </row>
    <row r="32" spans="1:14" x14ac:dyDescent="0.25">
      <c r="A32" s="26" t="s">
        <v>18</v>
      </c>
      <c r="B32" s="7"/>
      <c r="C32" s="27"/>
      <c r="D32" s="28"/>
      <c r="E32" s="28"/>
      <c r="F32" s="29"/>
      <c r="G32" s="16">
        <f>SUM(G6:G31)</f>
        <v>82665</v>
      </c>
      <c r="H32" s="30"/>
      <c r="I32" s="31">
        <f>SUM(I6:I31)</f>
        <v>1500</v>
      </c>
      <c r="J32" s="31">
        <f>SUM(J6:J31)</f>
        <v>22785</v>
      </c>
      <c r="K32" s="31">
        <f>SUM(K6:K31)</f>
        <v>61380</v>
      </c>
      <c r="L32" s="31">
        <f>SUM(L7:L31)</f>
        <v>0</v>
      </c>
      <c r="M32" s="31">
        <f>SUM(M6:M31)</f>
        <v>0</v>
      </c>
      <c r="N32" s="31">
        <f>SUM(N31)</f>
        <v>84165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97" t="s">
        <v>21</v>
      </c>
      <c r="F34" s="38"/>
      <c r="G34" s="216"/>
      <c r="H34" s="217"/>
      <c r="I34" s="217"/>
      <c r="J34" s="217"/>
      <c r="K34" s="217"/>
      <c r="L34" s="217"/>
      <c r="M34" s="217"/>
      <c r="N34" s="218"/>
    </row>
    <row r="35" spans="1:14" ht="15" customHeight="1" x14ac:dyDescent="0.25">
      <c r="A35" s="7" t="s">
        <v>22</v>
      </c>
      <c r="B35" s="97"/>
      <c r="C35" s="39"/>
      <c r="D35" s="40"/>
      <c r="E35" s="225">
        <v>495</v>
      </c>
      <c r="F35" s="226"/>
      <c r="G35" s="219"/>
      <c r="H35" s="220"/>
      <c r="I35" s="220"/>
      <c r="J35" s="220"/>
      <c r="K35" s="220"/>
      <c r="L35" s="220"/>
      <c r="M35" s="220"/>
      <c r="N35" s="221"/>
    </row>
    <row r="36" spans="1:14" ht="15" customHeight="1" x14ac:dyDescent="0.25">
      <c r="A36" s="7" t="s">
        <v>23</v>
      </c>
      <c r="B36" s="1"/>
      <c r="C36" s="41">
        <v>1</v>
      </c>
      <c r="D36" s="40"/>
      <c r="E36" s="40"/>
      <c r="F36" s="42"/>
      <c r="G36" s="219"/>
      <c r="H36" s="220"/>
      <c r="I36" s="220"/>
      <c r="J36" s="220"/>
      <c r="K36" s="220"/>
      <c r="L36" s="220"/>
      <c r="M36" s="220"/>
      <c r="N36" s="221"/>
    </row>
    <row r="37" spans="1:14" ht="15" customHeight="1" x14ac:dyDescent="0.25">
      <c r="A37" s="1"/>
      <c r="B37" s="1"/>
      <c r="C37" s="43">
        <f>C36*E35</f>
        <v>495</v>
      </c>
      <c r="D37" s="40"/>
      <c r="E37" s="40"/>
      <c r="F37" s="42"/>
      <c r="G37" s="219"/>
      <c r="H37" s="220"/>
      <c r="I37" s="220"/>
      <c r="J37" s="220"/>
      <c r="K37" s="220"/>
      <c r="L37" s="220"/>
      <c r="M37" s="220"/>
      <c r="N37" s="221"/>
    </row>
    <row r="38" spans="1:14" ht="15" customHeight="1" x14ac:dyDescent="0.25">
      <c r="A38" s="7" t="s">
        <v>24</v>
      </c>
      <c r="B38" s="1"/>
      <c r="C38" s="44">
        <v>22300</v>
      </c>
      <c r="D38" s="40" t="s">
        <v>140</v>
      </c>
      <c r="E38" s="40"/>
      <c r="F38" s="42"/>
      <c r="G38" s="219"/>
      <c r="H38" s="220"/>
      <c r="I38" s="220"/>
      <c r="J38" s="220"/>
      <c r="K38" s="220"/>
      <c r="L38" s="220"/>
      <c r="M38" s="220"/>
      <c r="N38" s="221"/>
    </row>
    <row r="39" spans="1:14" ht="15.75" customHeight="1" thickBot="1" x14ac:dyDescent="0.3">
      <c r="A39" s="227" t="s">
        <v>16</v>
      </c>
      <c r="B39" s="227"/>
      <c r="C39" s="43">
        <f>SUM(C37+C38)</f>
        <v>22795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6" workbookViewId="0">
      <selection activeCell="C39" sqref="C39"/>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96"/>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95"/>
      <c r="K3" s="213">
        <v>41103</v>
      </c>
      <c r="L3" s="213"/>
      <c r="M3" s="213"/>
      <c r="N3" s="7" t="s">
        <v>39</v>
      </c>
    </row>
    <row r="4" spans="1:14" x14ac:dyDescent="0.25">
      <c r="A4" s="1"/>
      <c r="B4" s="1"/>
      <c r="C4" s="1"/>
      <c r="D4" s="1"/>
      <c r="E4" s="1"/>
      <c r="F4" s="1"/>
      <c r="G4" s="1"/>
      <c r="H4" s="228"/>
      <c r="I4" s="228"/>
      <c r="J4" s="1"/>
      <c r="K4" s="1"/>
      <c r="L4" s="1"/>
      <c r="M4" s="95"/>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29</v>
      </c>
      <c r="B6" s="10" t="s">
        <v>288</v>
      </c>
      <c r="C6" s="10" t="s">
        <v>17</v>
      </c>
      <c r="D6" s="10">
        <v>41103</v>
      </c>
      <c r="E6" s="10">
        <v>41104</v>
      </c>
      <c r="F6" s="11">
        <v>42409</v>
      </c>
      <c r="G6" s="12">
        <v>24255</v>
      </c>
      <c r="H6" s="12"/>
      <c r="I6" s="12"/>
      <c r="J6" s="12">
        <v>24255</v>
      </c>
      <c r="K6" s="12"/>
      <c r="L6" s="12"/>
      <c r="M6" s="12"/>
      <c r="N6" s="13">
        <f>G6</f>
        <v>24255</v>
      </c>
    </row>
    <row r="7" spans="1:14" x14ac:dyDescent="0.25">
      <c r="A7" s="9" t="s">
        <v>92</v>
      </c>
      <c r="B7" s="10" t="s">
        <v>289</v>
      </c>
      <c r="C7" s="10" t="s">
        <v>17</v>
      </c>
      <c r="D7" s="10">
        <v>41103</v>
      </c>
      <c r="E7" s="10">
        <v>41104</v>
      </c>
      <c r="F7" s="11">
        <v>42410</v>
      </c>
      <c r="G7" s="12">
        <v>35640</v>
      </c>
      <c r="H7" s="12"/>
      <c r="I7" s="12"/>
      <c r="J7" s="12"/>
      <c r="K7" s="12">
        <v>17820</v>
      </c>
      <c r="L7" s="12"/>
      <c r="M7" s="12">
        <v>17820</v>
      </c>
      <c r="N7" s="13">
        <f>G7+I7</f>
        <v>35640</v>
      </c>
    </row>
    <row r="8" spans="1:14" x14ac:dyDescent="0.25">
      <c r="A8" s="9" t="s">
        <v>290</v>
      </c>
      <c r="B8" s="14" t="s">
        <v>291</v>
      </c>
      <c r="C8" s="10" t="s">
        <v>17</v>
      </c>
      <c r="D8" s="10">
        <v>41103</v>
      </c>
      <c r="E8" s="10">
        <v>41105</v>
      </c>
      <c r="F8" s="11">
        <v>42411</v>
      </c>
      <c r="G8" s="12">
        <v>48510</v>
      </c>
      <c r="H8" s="12"/>
      <c r="I8" s="12"/>
      <c r="J8" s="12">
        <v>48510</v>
      </c>
      <c r="K8" s="12"/>
      <c r="L8" s="12"/>
      <c r="M8" s="12"/>
      <c r="N8" s="13">
        <f t="shared" ref="N8:N10" si="0">G8+I8</f>
        <v>48510</v>
      </c>
    </row>
    <row r="9" spans="1:14" x14ac:dyDescent="0.25">
      <c r="A9" s="9"/>
      <c r="B9" s="14" t="s">
        <v>292</v>
      </c>
      <c r="C9" s="14"/>
      <c r="D9" s="10"/>
      <c r="E9" s="10"/>
      <c r="F9" s="11">
        <v>42412</v>
      </c>
      <c r="G9" s="16"/>
      <c r="H9" s="16" t="s">
        <v>293</v>
      </c>
      <c r="I9" s="17">
        <v>24750</v>
      </c>
      <c r="J9" s="16"/>
      <c r="K9" s="17">
        <v>24750</v>
      </c>
      <c r="L9" s="16"/>
      <c r="M9" s="16"/>
      <c r="N9" s="13">
        <f t="shared" si="0"/>
        <v>24750</v>
      </c>
    </row>
    <row r="10" spans="1:14" x14ac:dyDescent="0.25">
      <c r="A10" s="9" t="s">
        <v>296</v>
      </c>
      <c r="B10" s="15" t="s">
        <v>295</v>
      </c>
      <c r="C10" s="15" t="s">
        <v>294</v>
      </c>
      <c r="D10" s="10">
        <v>41103</v>
      </c>
      <c r="E10" s="10">
        <v>41104</v>
      </c>
      <c r="F10" s="11">
        <v>42413</v>
      </c>
      <c r="G10" s="16">
        <v>19500</v>
      </c>
      <c r="H10" s="16"/>
      <c r="I10" s="17"/>
      <c r="J10" s="16">
        <v>19500</v>
      </c>
      <c r="K10" s="16"/>
      <c r="L10" s="16"/>
      <c r="M10" s="16"/>
      <c r="N10" s="13">
        <f t="shared" si="0"/>
        <v>19500</v>
      </c>
    </row>
    <row r="11" spans="1:14" x14ac:dyDescent="0.25">
      <c r="A11" s="9" t="s">
        <v>90</v>
      </c>
      <c r="B11" s="15" t="s">
        <v>297</v>
      </c>
      <c r="C11" s="15" t="s">
        <v>17</v>
      </c>
      <c r="D11" s="10">
        <v>41103</v>
      </c>
      <c r="E11" s="10">
        <v>41104</v>
      </c>
      <c r="F11" s="11">
        <v>42414</v>
      </c>
      <c r="G11" s="16">
        <v>36036</v>
      </c>
      <c r="H11" s="16"/>
      <c r="I11" s="17"/>
      <c r="J11" s="16"/>
      <c r="K11" s="16">
        <v>18216</v>
      </c>
      <c r="L11" s="16"/>
      <c r="M11" s="16">
        <v>17820</v>
      </c>
      <c r="N11" s="13">
        <f>G11+I11</f>
        <v>36036</v>
      </c>
    </row>
    <row r="12" spans="1:14" x14ac:dyDescent="0.25">
      <c r="A12" s="9" t="s">
        <v>182</v>
      </c>
      <c r="B12" s="15" t="s">
        <v>299</v>
      </c>
      <c r="C12" s="15" t="s">
        <v>17</v>
      </c>
      <c r="D12" s="10">
        <v>41103</v>
      </c>
      <c r="E12" s="10">
        <v>41104</v>
      </c>
      <c r="F12" s="11">
        <v>42415</v>
      </c>
      <c r="G12" s="16">
        <v>28710</v>
      </c>
      <c r="H12" s="16"/>
      <c r="I12" s="17"/>
      <c r="J12" s="16"/>
      <c r="K12" s="16">
        <v>28710</v>
      </c>
      <c r="L12" s="16"/>
      <c r="M12" s="16"/>
      <c r="N12" s="13">
        <f>+G12+I12</f>
        <v>28710</v>
      </c>
    </row>
    <row r="13" spans="1:14" x14ac:dyDescent="0.25">
      <c r="A13" s="9"/>
      <c r="B13" s="15" t="s">
        <v>154</v>
      </c>
      <c r="C13" s="15"/>
      <c r="D13" s="10"/>
      <c r="E13" s="10"/>
      <c r="F13" s="11">
        <v>42416</v>
      </c>
      <c r="G13" s="16"/>
      <c r="H13" s="16" t="s">
        <v>26</v>
      </c>
      <c r="I13" s="17">
        <v>3000</v>
      </c>
      <c r="J13" s="17">
        <v>3000</v>
      </c>
      <c r="K13" s="16"/>
      <c r="L13" s="16"/>
      <c r="M13" s="16"/>
      <c r="N13" s="13">
        <f t="shared" ref="N13:N28" si="1">+G13+I13</f>
        <v>3000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1"/>
        <v>0</v>
      </c>
    </row>
    <row r="17" spans="1:14" x14ac:dyDescent="0.25">
      <c r="A17" s="19"/>
      <c r="B17" s="15"/>
      <c r="C17" s="15"/>
      <c r="D17" s="10"/>
      <c r="E17" s="10"/>
      <c r="F17" s="20"/>
      <c r="G17" s="16"/>
      <c r="H17" s="23"/>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220401</v>
      </c>
    </row>
    <row r="32" spans="1:14" x14ac:dyDescent="0.25">
      <c r="A32" s="26" t="s">
        <v>18</v>
      </c>
      <c r="B32" s="7"/>
      <c r="C32" s="27"/>
      <c r="D32" s="28"/>
      <c r="E32" s="28"/>
      <c r="F32" s="29"/>
      <c r="G32" s="16">
        <f>SUM(G6:G31)</f>
        <v>192651</v>
      </c>
      <c r="H32" s="30"/>
      <c r="I32" s="31">
        <f>SUM(I6:I31)</f>
        <v>27750</v>
      </c>
      <c r="J32" s="31">
        <f>SUM(J6:J31)</f>
        <v>95265</v>
      </c>
      <c r="K32" s="31">
        <f>SUM(K6:K31)</f>
        <v>89496</v>
      </c>
      <c r="L32" s="31">
        <f>SUM(L7:L31)</f>
        <v>0</v>
      </c>
      <c r="M32" s="31">
        <f>SUM(M6:M31)</f>
        <v>35640</v>
      </c>
      <c r="N32" s="31">
        <f>SUM(N31)</f>
        <v>220401</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95" t="s">
        <v>21</v>
      </c>
      <c r="F34" s="38"/>
      <c r="G34" s="216" t="s">
        <v>298</v>
      </c>
      <c r="H34" s="217"/>
      <c r="I34" s="217"/>
      <c r="J34" s="217"/>
      <c r="K34" s="217"/>
      <c r="L34" s="217"/>
      <c r="M34" s="217"/>
      <c r="N34" s="218"/>
    </row>
    <row r="35" spans="1:14" ht="15" customHeight="1" x14ac:dyDescent="0.25">
      <c r="A35" s="7" t="s">
        <v>22</v>
      </c>
      <c r="B35" s="95"/>
      <c r="C35" s="39"/>
      <c r="D35" s="40"/>
      <c r="E35" s="225">
        <v>495</v>
      </c>
      <c r="F35" s="226"/>
      <c r="G35" s="219"/>
      <c r="H35" s="220"/>
      <c r="I35" s="220"/>
      <c r="J35" s="220"/>
      <c r="K35" s="220"/>
      <c r="L35" s="220"/>
      <c r="M35" s="220"/>
      <c r="N35" s="221"/>
    </row>
    <row r="36" spans="1:14" ht="15" customHeight="1" x14ac:dyDescent="0.25">
      <c r="A36" s="7" t="s">
        <v>23</v>
      </c>
      <c r="B36" s="1"/>
      <c r="C36" s="41">
        <v>100</v>
      </c>
      <c r="D36" s="40"/>
      <c r="E36" s="40"/>
      <c r="F36" s="42"/>
      <c r="G36" s="219"/>
      <c r="H36" s="220"/>
      <c r="I36" s="220"/>
      <c r="J36" s="220"/>
      <c r="K36" s="220"/>
      <c r="L36" s="220"/>
      <c r="M36" s="220"/>
      <c r="N36" s="221"/>
    </row>
    <row r="37" spans="1:14" ht="15" customHeight="1" x14ac:dyDescent="0.25">
      <c r="A37" s="1"/>
      <c r="B37" s="1"/>
      <c r="C37" s="43">
        <f>C36*E35</f>
        <v>49500</v>
      </c>
      <c r="D37" s="40"/>
      <c r="E37" s="40"/>
      <c r="F37" s="42"/>
      <c r="G37" s="219"/>
      <c r="H37" s="220"/>
      <c r="I37" s="220"/>
      <c r="J37" s="220"/>
      <c r="K37" s="220"/>
      <c r="L37" s="220"/>
      <c r="M37" s="220"/>
      <c r="N37" s="221"/>
    </row>
    <row r="38" spans="1:14" ht="15" customHeight="1" x14ac:dyDescent="0.25">
      <c r="A38" s="7" t="s">
        <v>24</v>
      </c>
      <c r="B38" s="1"/>
      <c r="C38" s="44">
        <v>45800</v>
      </c>
      <c r="D38" s="40" t="s">
        <v>140</v>
      </c>
      <c r="E38" s="40"/>
      <c r="F38" s="42"/>
      <c r="G38" s="219"/>
      <c r="H38" s="220"/>
      <c r="I38" s="220"/>
      <c r="J38" s="220"/>
      <c r="K38" s="220"/>
      <c r="L38" s="220"/>
      <c r="M38" s="220"/>
      <c r="N38" s="221"/>
    </row>
    <row r="39" spans="1:14" ht="15.75" customHeight="1" thickBot="1" x14ac:dyDescent="0.3">
      <c r="A39" s="227" t="s">
        <v>16</v>
      </c>
      <c r="B39" s="227"/>
      <c r="C39" s="43">
        <f>SUM(C37+C38)</f>
        <v>95300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25" workbookViewId="0">
      <selection activeCell="C36" sqref="C36:C39"/>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94"/>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93"/>
      <c r="K3" s="213">
        <v>41103</v>
      </c>
      <c r="L3" s="213"/>
      <c r="M3" s="213"/>
      <c r="N3" s="7" t="s">
        <v>25</v>
      </c>
    </row>
    <row r="4" spans="1:14" x14ac:dyDescent="0.25">
      <c r="A4" s="1"/>
      <c r="B4" s="1"/>
      <c r="C4" s="1"/>
      <c r="D4" s="1"/>
      <c r="E4" s="1"/>
      <c r="F4" s="1"/>
      <c r="G4" s="1"/>
      <c r="H4" s="228"/>
      <c r="I4" s="228"/>
      <c r="J4" s="1"/>
      <c r="K4" s="1"/>
      <c r="L4" s="1"/>
      <c r="M4" s="93"/>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269</v>
      </c>
      <c r="C6" s="10" t="s">
        <v>84</v>
      </c>
      <c r="D6" s="10">
        <v>41101</v>
      </c>
      <c r="E6" s="10">
        <v>41103</v>
      </c>
      <c r="F6" s="11">
        <v>42391</v>
      </c>
      <c r="G6" s="12">
        <v>32000</v>
      </c>
      <c r="H6" s="12"/>
      <c r="I6" s="12"/>
      <c r="J6" s="12">
        <v>32000</v>
      </c>
      <c r="K6" s="12"/>
      <c r="L6" s="12"/>
      <c r="M6" s="12"/>
      <c r="N6" s="13">
        <f>G6</f>
        <v>32000</v>
      </c>
    </row>
    <row r="7" spans="1:14" x14ac:dyDescent="0.25">
      <c r="A7" s="9"/>
      <c r="B7" s="10" t="s">
        <v>269</v>
      </c>
      <c r="C7" s="10" t="s">
        <v>84</v>
      </c>
      <c r="D7" s="10">
        <v>41101</v>
      </c>
      <c r="E7" s="10">
        <v>41103</v>
      </c>
      <c r="F7" s="11">
        <v>42392</v>
      </c>
      <c r="G7" s="12">
        <v>32000</v>
      </c>
      <c r="H7" s="12"/>
      <c r="I7" s="12"/>
      <c r="J7" s="12"/>
      <c r="K7" s="12">
        <v>32000</v>
      </c>
      <c r="L7" s="12"/>
      <c r="M7" s="12"/>
      <c r="N7" s="13">
        <f>G7+I7</f>
        <v>32000</v>
      </c>
    </row>
    <row r="8" spans="1:14" x14ac:dyDescent="0.25">
      <c r="A8" s="9"/>
      <c r="B8" s="14" t="s">
        <v>270</v>
      </c>
      <c r="C8" s="10"/>
      <c r="D8" s="10"/>
      <c r="E8" s="10"/>
      <c r="F8" s="11">
        <v>42393</v>
      </c>
      <c r="G8" s="12"/>
      <c r="H8" s="12" t="s">
        <v>271</v>
      </c>
      <c r="I8" s="12">
        <v>17820</v>
      </c>
      <c r="J8" s="12">
        <v>17820</v>
      </c>
      <c r="K8" s="12"/>
      <c r="L8" s="12"/>
      <c r="M8" s="12"/>
      <c r="N8" s="13">
        <f t="shared" ref="N8:N10" si="0">G8+I8</f>
        <v>17820</v>
      </c>
    </row>
    <row r="9" spans="1:14" x14ac:dyDescent="0.25">
      <c r="A9" s="9"/>
      <c r="B9" s="14" t="s">
        <v>272</v>
      </c>
      <c r="C9" s="14" t="s">
        <v>84</v>
      </c>
      <c r="D9" s="10">
        <v>41099</v>
      </c>
      <c r="E9" s="10">
        <v>41103</v>
      </c>
      <c r="F9" s="11">
        <v>42394</v>
      </c>
      <c r="G9" s="16">
        <v>68000</v>
      </c>
      <c r="H9" s="16"/>
      <c r="I9" s="17"/>
      <c r="J9" s="16"/>
      <c r="K9" s="17">
        <v>68000</v>
      </c>
      <c r="L9" s="16"/>
      <c r="M9" s="16"/>
      <c r="N9" s="13">
        <f t="shared" si="0"/>
        <v>68000</v>
      </c>
    </row>
    <row r="10" spans="1:14" x14ac:dyDescent="0.25">
      <c r="A10" s="9"/>
      <c r="B10" s="15" t="s">
        <v>273</v>
      </c>
      <c r="C10" s="15" t="s">
        <v>274</v>
      </c>
      <c r="D10" s="10">
        <v>41090</v>
      </c>
      <c r="E10" s="10">
        <v>41092</v>
      </c>
      <c r="F10" s="11">
        <v>42395</v>
      </c>
      <c r="G10" s="16">
        <v>44767.8</v>
      </c>
      <c r="H10" s="16"/>
      <c r="I10" s="17"/>
      <c r="J10" s="16"/>
      <c r="K10" s="16"/>
      <c r="L10" s="16">
        <v>44767.8</v>
      </c>
      <c r="M10" s="16"/>
      <c r="N10" s="13">
        <f t="shared" si="0"/>
        <v>44767.8</v>
      </c>
    </row>
    <row r="11" spans="1:14" x14ac:dyDescent="0.25">
      <c r="A11" s="9"/>
      <c r="B11" s="15" t="s">
        <v>275</v>
      </c>
      <c r="C11" s="15" t="s">
        <v>274</v>
      </c>
      <c r="D11" s="10">
        <v>41091</v>
      </c>
      <c r="E11" s="10">
        <v>41093</v>
      </c>
      <c r="F11" s="11">
        <v>42396</v>
      </c>
      <c r="G11" s="16">
        <v>46906.2</v>
      </c>
      <c r="H11" s="16"/>
      <c r="I11" s="17"/>
      <c r="J11" s="16"/>
      <c r="K11" s="16"/>
      <c r="L11" s="16">
        <v>46906.2</v>
      </c>
      <c r="M11" s="16"/>
      <c r="N11" s="13">
        <f>G11+I11</f>
        <v>46906.2</v>
      </c>
    </row>
    <row r="12" spans="1:14" x14ac:dyDescent="0.25">
      <c r="A12" s="9"/>
      <c r="B12" s="15" t="s">
        <v>276</v>
      </c>
      <c r="C12" s="15" t="s">
        <v>274</v>
      </c>
      <c r="D12" s="10">
        <v>41091</v>
      </c>
      <c r="E12" s="10">
        <v>41094</v>
      </c>
      <c r="F12" s="11">
        <v>42397</v>
      </c>
      <c r="G12" s="16">
        <v>91104.75</v>
      </c>
      <c r="H12" s="16"/>
      <c r="I12" s="17"/>
      <c r="J12" s="16"/>
      <c r="K12" s="16"/>
      <c r="L12" s="16">
        <v>91104.75</v>
      </c>
      <c r="M12" s="16"/>
      <c r="N12" s="13">
        <f>+G12+I12</f>
        <v>91104.75</v>
      </c>
    </row>
    <row r="13" spans="1:14" x14ac:dyDescent="0.25">
      <c r="A13" s="9" t="s">
        <v>209</v>
      </c>
      <c r="B13" s="15" t="s">
        <v>277</v>
      </c>
      <c r="C13" s="15" t="s">
        <v>17</v>
      </c>
      <c r="D13" s="10">
        <v>41104</v>
      </c>
      <c r="E13" s="10">
        <v>41105</v>
      </c>
      <c r="F13" s="11">
        <v>42398</v>
      </c>
      <c r="G13" s="16">
        <v>27225</v>
      </c>
      <c r="H13" s="16"/>
      <c r="I13" s="17"/>
      <c r="J13" s="17">
        <v>27225</v>
      </c>
      <c r="K13" s="16"/>
      <c r="L13" s="16"/>
      <c r="M13" s="16"/>
      <c r="N13" s="13">
        <f t="shared" ref="N13:N28" si="1">+G13+I13</f>
        <v>27225</v>
      </c>
    </row>
    <row r="14" spans="1:14" x14ac:dyDescent="0.25">
      <c r="A14" s="9" t="s">
        <v>268</v>
      </c>
      <c r="B14" s="15" t="s">
        <v>278</v>
      </c>
      <c r="C14" s="15" t="s">
        <v>17</v>
      </c>
      <c r="D14" s="10">
        <v>41102</v>
      </c>
      <c r="E14" s="10">
        <v>41103</v>
      </c>
      <c r="F14" s="11">
        <v>42399</v>
      </c>
      <c r="G14" s="16">
        <v>25740</v>
      </c>
      <c r="H14" s="16"/>
      <c r="I14" s="17"/>
      <c r="J14" s="17"/>
      <c r="K14" s="16">
        <v>25740</v>
      </c>
      <c r="L14" s="16"/>
      <c r="M14" s="18"/>
      <c r="N14" s="13">
        <f t="shared" si="1"/>
        <v>25740</v>
      </c>
    </row>
    <row r="15" spans="1:14" x14ac:dyDescent="0.25">
      <c r="A15" s="9" t="s">
        <v>168</v>
      </c>
      <c r="B15" s="15" t="s">
        <v>279</v>
      </c>
      <c r="C15" s="15" t="s">
        <v>17</v>
      </c>
      <c r="D15" s="10">
        <v>41103</v>
      </c>
      <c r="E15" s="10">
        <v>41104</v>
      </c>
      <c r="F15" s="11">
        <v>42400</v>
      </c>
      <c r="G15" s="16">
        <v>47520</v>
      </c>
      <c r="H15" s="16"/>
      <c r="I15" s="17"/>
      <c r="J15" s="16"/>
      <c r="K15" s="16">
        <v>18176</v>
      </c>
      <c r="L15" s="16"/>
      <c r="M15" s="18">
        <v>29344</v>
      </c>
      <c r="N15" s="13">
        <f>G15</f>
        <v>47520</v>
      </c>
    </row>
    <row r="16" spans="1:14" x14ac:dyDescent="0.25">
      <c r="A16" s="9"/>
      <c r="B16" s="15" t="s">
        <v>280</v>
      </c>
      <c r="C16" s="15"/>
      <c r="D16" s="10"/>
      <c r="E16" s="10"/>
      <c r="F16" s="20">
        <v>42401</v>
      </c>
      <c r="G16" s="16"/>
      <c r="H16" s="21" t="s">
        <v>271</v>
      </c>
      <c r="I16" s="22">
        <v>2500</v>
      </c>
      <c r="J16" s="16">
        <v>2500</v>
      </c>
      <c r="K16" s="23"/>
      <c r="L16" s="16"/>
      <c r="M16" s="18"/>
      <c r="N16" s="13">
        <f t="shared" si="1"/>
        <v>2500</v>
      </c>
    </row>
    <row r="17" spans="1:14" x14ac:dyDescent="0.25">
      <c r="A17" s="19"/>
      <c r="B17" s="15" t="s">
        <v>281</v>
      </c>
      <c r="C17" s="15" t="s">
        <v>282</v>
      </c>
      <c r="D17" s="10">
        <v>41087</v>
      </c>
      <c r="E17" s="10">
        <v>41089</v>
      </c>
      <c r="F17" s="20">
        <v>42402</v>
      </c>
      <c r="G17" s="16">
        <v>53460</v>
      </c>
      <c r="H17" s="23"/>
      <c r="I17" s="22"/>
      <c r="J17" s="16"/>
      <c r="K17" s="23"/>
      <c r="L17" s="16">
        <v>53460</v>
      </c>
      <c r="M17" s="18"/>
      <c r="N17" s="13">
        <f t="shared" si="1"/>
        <v>53460</v>
      </c>
    </row>
    <row r="18" spans="1:14" x14ac:dyDescent="0.25">
      <c r="A18" s="19"/>
      <c r="B18" s="15" t="s">
        <v>283</v>
      </c>
      <c r="C18" s="15" t="s">
        <v>17</v>
      </c>
      <c r="D18" s="10">
        <v>41103</v>
      </c>
      <c r="E18" s="10">
        <v>41105</v>
      </c>
      <c r="F18" s="20">
        <v>42403</v>
      </c>
      <c r="G18" s="16">
        <v>81180</v>
      </c>
      <c r="H18" s="21"/>
      <c r="I18" s="22"/>
      <c r="J18" s="16">
        <v>21180</v>
      </c>
      <c r="K18" s="23"/>
      <c r="L18" s="16"/>
      <c r="M18" s="18">
        <v>60000</v>
      </c>
      <c r="N18" s="13">
        <f t="shared" si="1"/>
        <v>81180</v>
      </c>
    </row>
    <row r="19" spans="1:14" x14ac:dyDescent="0.25">
      <c r="A19" s="19"/>
      <c r="B19" s="15" t="s">
        <v>98</v>
      </c>
      <c r="C19" s="15" t="s">
        <v>282</v>
      </c>
      <c r="D19" s="10">
        <v>41087</v>
      </c>
      <c r="E19" s="10">
        <v>41089</v>
      </c>
      <c r="F19" s="20">
        <v>42404</v>
      </c>
      <c r="G19" s="16">
        <v>160380</v>
      </c>
      <c r="H19" s="21"/>
      <c r="I19" s="22"/>
      <c r="J19" s="16"/>
      <c r="K19" s="23"/>
      <c r="L19" s="16">
        <v>160380</v>
      </c>
      <c r="M19" s="18"/>
      <c r="N19" s="13">
        <f t="shared" si="1"/>
        <v>160380</v>
      </c>
    </row>
    <row r="20" spans="1:14" x14ac:dyDescent="0.25">
      <c r="A20" s="19"/>
      <c r="B20" s="15" t="s">
        <v>284</v>
      </c>
      <c r="C20" s="15" t="s">
        <v>285</v>
      </c>
      <c r="D20" s="10">
        <v>41108</v>
      </c>
      <c r="E20" s="10">
        <v>41111</v>
      </c>
      <c r="F20" s="20">
        <v>42405</v>
      </c>
      <c r="G20" s="16">
        <v>68310</v>
      </c>
      <c r="H20" s="21"/>
      <c r="I20" s="22"/>
      <c r="J20" s="16"/>
      <c r="K20" s="23"/>
      <c r="L20" s="16"/>
      <c r="M20" s="18">
        <v>68310</v>
      </c>
      <c r="N20" s="13">
        <f t="shared" si="1"/>
        <v>68310</v>
      </c>
    </row>
    <row r="21" spans="1:14" x14ac:dyDescent="0.25">
      <c r="A21" s="19"/>
      <c r="B21" s="15" t="s">
        <v>287</v>
      </c>
      <c r="C21" s="15" t="s">
        <v>17</v>
      </c>
      <c r="D21" s="10">
        <v>41103</v>
      </c>
      <c r="E21" s="10">
        <v>41105</v>
      </c>
      <c r="F21" s="20">
        <v>42406</v>
      </c>
      <c r="G21" s="16">
        <v>77220</v>
      </c>
      <c r="H21" s="21"/>
      <c r="I21" s="22"/>
      <c r="J21" s="16"/>
      <c r="K21" s="23">
        <v>77220</v>
      </c>
      <c r="L21" s="16"/>
      <c r="M21" s="18"/>
      <c r="N21" s="13">
        <f t="shared" si="1"/>
        <v>77220</v>
      </c>
    </row>
    <row r="22" spans="1:14" x14ac:dyDescent="0.25">
      <c r="A22" s="19"/>
      <c r="B22" s="15" t="s">
        <v>27</v>
      </c>
      <c r="C22" s="15"/>
      <c r="D22" s="10"/>
      <c r="E22" s="10"/>
      <c r="F22" s="20">
        <v>42407</v>
      </c>
      <c r="G22" s="16"/>
      <c r="H22" s="23" t="s">
        <v>26</v>
      </c>
      <c r="I22" s="22">
        <v>7600</v>
      </c>
      <c r="J22" s="16">
        <v>7600</v>
      </c>
      <c r="K22" s="23"/>
      <c r="L22" s="16"/>
      <c r="M22" s="18"/>
      <c r="N22" s="13">
        <f>I22</f>
        <v>7600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883733.75</v>
      </c>
    </row>
    <row r="32" spans="1:14" x14ac:dyDescent="0.25">
      <c r="A32" s="26" t="s">
        <v>18</v>
      </c>
      <c r="B32" s="7"/>
      <c r="C32" s="27"/>
      <c r="D32" s="28"/>
      <c r="E32" s="28"/>
      <c r="F32" s="29"/>
      <c r="G32" s="16">
        <f>SUM(G6:G31)</f>
        <v>855813.75</v>
      </c>
      <c r="H32" s="30"/>
      <c r="I32" s="31">
        <f>SUM(I6:I31)</f>
        <v>27920</v>
      </c>
      <c r="J32" s="31">
        <f>SUM(J6:J31)</f>
        <v>108325</v>
      </c>
      <c r="K32" s="31">
        <f>SUM(K6:K31)</f>
        <v>221136</v>
      </c>
      <c r="L32" s="31">
        <f>SUM(L7:L31)</f>
        <v>396618.75</v>
      </c>
      <c r="M32" s="31">
        <f>SUM(M6:M31)</f>
        <v>157654</v>
      </c>
      <c r="N32" s="31">
        <f>SUM(N31)</f>
        <v>883733.75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93" t="s">
        <v>21</v>
      </c>
      <c r="F34" s="38"/>
      <c r="G34" s="216" t="s">
        <v>286</v>
      </c>
      <c r="H34" s="217"/>
      <c r="I34" s="217"/>
      <c r="J34" s="217"/>
      <c r="K34" s="217"/>
      <c r="L34" s="217"/>
      <c r="M34" s="217"/>
      <c r="N34" s="218"/>
    </row>
    <row r="35" spans="1:14" ht="15" customHeight="1" x14ac:dyDescent="0.25">
      <c r="A35" s="7" t="s">
        <v>22</v>
      </c>
      <c r="B35" s="93"/>
      <c r="C35" s="39"/>
      <c r="D35" s="40"/>
      <c r="E35" s="225">
        <v>495</v>
      </c>
      <c r="F35" s="226"/>
      <c r="G35" s="219"/>
      <c r="H35" s="220"/>
      <c r="I35" s="220"/>
      <c r="J35" s="220"/>
      <c r="K35" s="220"/>
      <c r="L35" s="220"/>
      <c r="M35" s="220"/>
      <c r="N35" s="221"/>
    </row>
    <row r="36" spans="1:14" ht="15" customHeight="1" x14ac:dyDescent="0.25">
      <c r="A36" s="7" t="s">
        <v>23</v>
      </c>
      <c r="B36" s="1"/>
      <c r="C36" s="41">
        <v>18</v>
      </c>
      <c r="D36" s="40"/>
      <c r="E36" s="40"/>
      <c r="F36" s="42"/>
      <c r="G36" s="219"/>
      <c r="H36" s="220"/>
      <c r="I36" s="220"/>
      <c r="J36" s="220"/>
      <c r="K36" s="220"/>
      <c r="L36" s="220"/>
      <c r="M36" s="220"/>
      <c r="N36" s="221"/>
    </row>
    <row r="37" spans="1:14" ht="15" customHeight="1" x14ac:dyDescent="0.25">
      <c r="A37" s="1"/>
      <c r="B37" s="1"/>
      <c r="C37" s="43">
        <f>C36*E35</f>
        <v>8910</v>
      </c>
      <c r="D37" s="40"/>
      <c r="E37" s="40"/>
      <c r="F37" s="42"/>
      <c r="G37" s="219"/>
      <c r="H37" s="220"/>
      <c r="I37" s="220"/>
      <c r="J37" s="220"/>
      <c r="K37" s="220"/>
      <c r="L37" s="220"/>
      <c r="M37" s="220"/>
      <c r="N37" s="221"/>
    </row>
    <row r="38" spans="1:14" ht="15" customHeight="1" x14ac:dyDescent="0.25">
      <c r="A38" s="7" t="s">
        <v>24</v>
      </c>
      <c r="B38" s="1"/>
      <c r="C38" s="44">
        <v>99415</v>
      </c>
      <c r="D38" s="40" t="s">
        <v>140</v>
      </c>
      <c r="E38" s="40"/>
      <c r="F38" s="42"/>
      <c r="G38" s="219"/>
      <c r="H38" s="220"/>
      <c r="I38" s="220"/>
      <c r="J38" s="220"/>
      <c r="K38" s="220"/>
      <c r="L38" s="220"/>
      <c r="M38" s="220"/>
      <c r="N38" s="221"/>
    </row>
    <row r="39" spans="1:14" ht="15.75" customHeight="1" thickBot="1" x14ac:dyDescent="0.3">
      <c r="A39" s="227" t="s">
        <v>16</v>
      </c>
      <c r="B39" s="227"/>
      <c r="C39" s="43">
        <f>SUM(C37+C38)</f>
        <v>108325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heetViews>
  <sheetFormatPr baseColWidth="10" defaultRowHeight="15" x14ac:dyDescent="0.25"/>
  <cols>
    <col min="1" max="1" width="5.85546875" customWidth="1"/>
    <col min="2" max="2" width="13.85546875" customWidth="1"/>
    <col min="3" max="3" width="13.7109375" customWidth="1"/>
    <col min="4" max="4" width="9.5703125" customWidth="1"/>
    <col min="5" max="5" width="12.7109375" customWidth="1"/>
    <col min="6" max="6" width="9.85546875" customWidth="1"/>
    <col min="7" max="7" width="12.42578125" customWidth="1"/>
    <col min="8" max="8" width="18" customWidth="1"/>
    <col min="9" max="9" width="11.7109375" customWidth="1"/>
    <col min="10" max="10" width="11.42578125" customWidth="1"/>
    <col min="11" max="11" width="12.140625" customWidth="1"/>
    <col min="12" max="12" width="11.7109375" customWidth="1"/>
    <col min="13" max="13" width="9.42578125" customWidth="1"/>
    <col min="14" max="14" width="15.85546875" customWidth="1"/>
  </cols>
  <sheetData>
    <row r="1" spans="1:14" x14ac:dyDescent="0.25">
      <c r="A1" s="1"/>
      <c r="B1" s="1" t="s">
        <v>0</v>
      </c>
      <c r="C1" s="207" t="s">
        <v>1</v>
      </c>
      <c r="D1" s="208"/>
      <c r="E1" s="208"/>
      <c r="F1" s="209"/>
      <c r="G1" s="1"/>
      <c r="H1" s="2"/>
      <c r="I1" s="75"/>
      <c r="J1" s="76" t="s">
        <v>2</v>
      </c>
      <c r="K1" s="194"/>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195"/>
      <c r="K3" s="213">
        <v>41121</v>
      </c>
      <c r="L3" s="213"/>
      <c r="M3" s="213"/>
      <c r="N3" s="7" t="s">
        <v>25</v>
      </c>
    </row>
    <row r="4" spans="1:14" x14ac:dyDescent="0.25">
      <c r="A4" s="1"/>
      <c r="B4" s="1"/>
      <c r="C4" s="1"/>
      <c r="D4" s="1"/>
      <c r="E4" s="1"/>
      <c r="F4" s="1"/>
      <c r="G4" s="1"/>
      <c r="H4" s="214"/>
      <c r="I4" s="215"/>
      <c r="J4" s="1"/>
      <c r="K4" s="1"/>
      <c r="L4" s="1"/>
      <c r="M4" s="195"/>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479</v>
      </c>
      <c r="C6" s="10" t="s">
        <v>274</v>
      </c>
      <c r="D6" s="10">
        <v>41111</v>
      </c>
      <c r="E6" s="10">
        <v>41112</v>
      </c>
      <c r="F6" s="11">
        <v>42599</v>
      </c>
      <c r="G6" s="12">
        <v>23453.1</v>
      </c>
      <c r="H6" s="12"/>
      <c r="I6" s="12"/>
      <c r="J6" s="12"/>
      <c r="K6" s="12"/>
      <c r="L6" s="12">
        <v>23453.1</v>
      </c>
      <c r="M6" s="12"/>
      <c r="N6" s="13">
        <f t="shared" ref="N6:N11" si="0">G6+I6</f>
        <v>23453.1</v>
      </c>
    </row>
    <row r="7" spans="1:14" x14ac:dyDescent="0.25">
      <c r="A7" s="9"/>
      <c r="B7" s="10" t="s">
        <v>480</v>
      </c>
      <c r="C7" s="10" t="s">
        <v>274</v>
      </c>
      <c r="D7" s="10">
        <v>41113</v>
      </c>
      <c r="E7" s="10">
        <v>41116</v>
      </c>
      <c r="F7" s="11">
        <v>42600</v>
      </c>
      <c r="G7" s="12">
        <v>70359.3</v>
      </c>
      <c r="H7" s="12"/>
      <c r="I7" s="12"/>
      <c r="J7" s="12"/>
      <c r="K7" s="12"/>
      <c r="L7" s="12">
        <v>70359.3</v>
      </c>
      <c r="M7" s="12"/>
      <c r="N7" s="13">
        <f t="shared" si="0"/>
        <v>70359.3</v>
      </c>
    </row>
    <row r="8" spans="1:14" x14ac:dyDescent="0.25">
      <c r="A8" s="9"/>
      <c r="B8" s="10" t="s">
        <v>481</v>
      </c>
      <c r="C8" s="10" t="s">
        <v>274</v>
      </c>
      <c r="D8" s="10">
        <v>41114</v>
      </c>
      <c r="E8" s="10">
        <v>41026</v>
      </c>
      <c r="F8" s="11">
        <v>42601</v>
      </c>
      <c r="G8" s="12">
        <v>70359.3</v>
      </c>
      <c r="H8" s="12"/>
      <c r="I8" s="12"/>
      <c r="J8" s="12"/>
      <c r="K8" s="12"/>
      <c r="L8" s="12">
        <v>70359.3</v>
      </c>
      <c r="M8" s="12"/>
      <c r="N8" s="13">
        <f t="shared" si="0"/>
        <v>70359.3</v>
      </c>
    </row>
    <row r="9" spans="1:14" x14ac:dyDescent="0.25">
      <c r="A9" s="9"/>
      <c r="B9" s="14" t="s">
        <v>482</v>
      </c>
      <c r="C9" s="10" t="s">
        <v>274</v>
      </c>
      <c r="D9" s="10">
        <v>41114</v>
      </c>
      <c r="E9" s="10">
        <v>41118</v>
      </c>
      <c r="F9" s="11">
        <v>42602</v>
      </c>
      <c r="G9" s="12">
        <v>149133.6</v>
      </c>
      <c r="H9" s="12"/>
      <c r="I9" s="12"/>
      <c r="J9" s="12"/>
      <c r="K9" s="12"/>
      <c r="L9" s="12">
        <v>149133.6</v>
      </c>
      <c r="M9" s="16"/>
      <c r="N9" s="13">
        <f t="shared" si="0"/>
        <v>149133.6</v>
      </c>
    </row>
    <row r="10" spans="1:14" x14ac:dyDescent="0.25">
      <c r="A10" s="9"/>
      <c r="B10" s="14" t="s">
        <v>483</v>
      </c>
      <c r="C10" s="14" t="s">
        <v>274</v>
      </c>
      <c r="D10" s="10">
        <v>41114</v>
      </c>
      <c r="E10" s="10">
        <v>41117</v>
      </c>
      <c r="F10" s="11">
        <v>42603</v>
      </c>
      <c r="G10" s="16">
        <v>70359.3</v>
      </c>
      <c r="H10" s="16"/>
      <c r="I10" s="17"/>
      <c r="J10" s="16"/>
      <c r="K10" s="17"/>
      <c r="L10" s="16">
        <v>70359.3</v>
      </c>
      <c r="M10" s="16"/>
      <c r="N10" s="13">
        <f t="shared" si="0"/>
        <v>70359.3</v>
      </c>
    </row>
    <row r="11" spans="1:14" x14ac:dyDescent="0.25">
      <c r="A11" s="9"/>
      <c r="B11" s="15" t="s">
        <v>484</v>
      </c>
      <c r="C11" s="15" t="s">
        <v>274</v>
      </c>
      <c r="D11" s="10">
        <v>41115</v>
      </c>
      <c r="E11" s="10">
        <v>41118</v>
      </c>
      <c r="F11" s="11">
        <v>42604</v>
      </c>
      <c r="G11" s="16">
        <v>111850.2</v>
      </c>
      <c r="H11" s="16"/>
      <c r="I11" s="17"/>
      <c r="J11" s="16"/>
      <c r="K11" s="16"/>
      <c r="L11" s="16">
        <v>111850.2</v>
      </c>
      <c r="M11" s="16"/>
      <c r="N11" s="13">
        <f t="shared" si="0"/>
        <v>111850.2</v>
      </c>
    </row>
    <row r="12" spans="1:14" x14ac:dyDescent="0.25">
      <c r="A12" s="9"/>
      <c r="B12" s="15" t="s">
        <v>485</v>
      </c>
      <c r="C12" s="15" t="s">
        <v>274</v>
      </c>
      <c r="D12" s="10">
        <v>41116</v>
      </c>
      <c r="E12" s="10">
        <v>41117</v>
      </c>
      <c r="F12" s="11">
        <v>42605</v>
      </c>
      <c r="G12" s="16">
        <v>46906.2</v>
      </c>
      <c r="H12" s="16"/>
      <c r="I12" s="17"/>
      <c r="J12" s="16"/>
      <c r="K12" s="16"/>
      <c r="L12" s="16">
        <v>46906.2</v>
      </c>
      <c r="M12" s="16"/>
      <c r="N12" s="13">
        <f>+G12+I12</f>
        <v>46906.2</v>
      </c>
    </row>
    <row r="13" spans="1:14" x14ac:dyDescent="0.25">
      <c r="A13" s="9"/>
      <c r="B13" s="15" t="s">
        <v>73</v>
      </c>
      <c r="C13" s="15"/>
      <c r="D13" s="10"/>
      <c r="E13" s="10"/>
      <c r="F13" s="11">
        <v>42606</v>
      </c>
      <c r="G13" s="16"/>
      <c r="H13" s="16" t="s">
        <v>486</v>
      </c>
      <c r="I13" s="17">
        <v>59400</v>
      </c>
      <c r="J13" s="16"/>
      <c r="K13" s="16">
        <v>59400</v>
      </c>
      <c r="L13" s="16"/>
      <c r="M13" s="16"/>
      <c r="N13" s="13">
        <f t="shared" ref="N13:N30" si="1">+G13+I13</f>
        <v>59400</v>
      </c>
    </row>
    <row r="14" spans="1:14" x14ac:dyDescent="0.25">
      <c r="A14" s="9"/>
      <c r="B14" s="15" t="s">
        <v>487</v>
      </c>
      <c r="C14" s="15" t="s">
        <v>274</v>
      </c>
      <c r="D14" s="10">
        <v>41117</v>
      </c>
      <c r="E14" s="10">
        <v>41119</v>
      </c>
      <c r="F14" s="11">
        <v>42607</v>
      </c>
      <c r="G14" s="16">
        <v>46906.2</v>
      </c>
      <c r="H14" s="16"/>
      <c r="I14" s="17"/>
      <c r="J14" s="17"/>
      <c r="K14" s="16"/>
      <c r="L14" s="16">
        <v>46906.2</v>
      </c>
      <c r="M14" s="18"/>
      <c r="N14" s="13">
        <f t="shared" si="1"/>
        <v>46906.2</v>
      </c>
    </row>
    <row r="15" spans="1:14" x14ac:dyDescent="0.25">
      <c r="A15" s="9"/>
      <c r="B15" s="15" t="s">
        <v>460</v>
      </c>
      <c r="C15" s="15" t="s">
        <v>274</v>
      </c>
      <c r="D15" s="10">
        <v>41117</v>
      </c>
      <c r="E15" s="10">
        <v>41118</v>
      </c>
      <c r="F15" s="11">
        <v>42608</v>
      </c>
      <c r="G15" s="16">
        <v>23453.1</v>
      </c>
      <c r="H15" s="16"/>
      <c r="I15" s="17"/>
      <c r="J15" s="16"/>
      <c r="K15" s="16"/>
      <c r="L15" s="16">
        <v>23453.1</v>
      </c>
      <c r="M15" s="18"/>
      <c r="N15" s="13">
        <f t="shared" si="1"/>
        <v>23453.1</v>
      </c>
    </row>
    <row r="16" spans="1:14" x14ac:dyDescent="0.25">
      <c r="A16" s="9"/>
      <c r="B16" s="15" t="s">
        <v>73</v>
      </c>
      <c r="C16" s="15"/>
      <c r="D16" s="10"/>
      <c r="E16" s="10"/>
      <c r="F16" s="20">
        <v>42609</v>
      </c>
      <c r="G16" s="16"/>
      <c r="H16" s="21" t="s">
        <v>488</v>
      </c>
      <c r="I16" s="22">
        <v>304920</v>
      </c>
      <c r="J16" s="16"/>
      <c r="K16" s="23">
        <v>304920</v>
      </c>
      <c r="L16" s="16"/>
      <c r="M16" s="18"/>
      <c r="N16" s="13">
        <f t="shared" si="1"/>
        <v>304920</v>
      </c>
    </row>
    <row r="17" spans="1:14" x14ac:dyDescent="0.25">
      <c r="A17" s="19"/>
      <c r="B17" s="15" t="s">
        <v>489</v>
      </c>
      <c r="C17" s="15" t="s">
        <v>72</v>
      </c>
      <c r="D17" s="10">
        <v>41121</v>
      </c>
      <c r="E17" s="10">
        <v>41124</v>
      </c>
      <c r="F17" s="20">
        <v>42610</v>
      </c>
      <c r="G17" s="16">
        <v>85194.45</v>
      </c>
      <c r="H17" s="23"/>
      <c r="I17" s="22"/>
      <c r="J17" s="16"/>
      <c r="K17" s="23">
        <v>85194.45</v>
      </c>
      <c r="L17" s="16"/>
      <c r="M17" s="18"/>
      <c r="N17" s="13">
        <f>+G17+I17</f>
        <v>85194.45</v>
      </c>
    </row>
    <row r="18" spans="1:14" x14ac:dyDescent="0.25">
      <c r="A18" s="19"/>
      <c r="B18" s="15" t="s">
        <v>490</v>
      </c>
      <c r="C18" s="15" t="s">
        <v>72</v>
      </c>
      <c r="D18" s="10">
        <v>41121</v>
      </c>
      <c r="E18" s="10">
        <v>41124</v>
      </c>
      <c r="F18" s="20">
        <v>42611</v>
      </c>
      <c r="G18" s="16">
        <v>85194.45</v>
      </c>
      <c r="H18" s="21"/>
      <c r="I18" s="22"/>
      <c r="J18" s="16"/>
      <c r="K18" s="23">
        <v>85194.45</v>
      </c>
      <c r="L18" s="16"/>
      <c r="M18" s="18"/>
      <c r="N18" s="13">
        <f t="shared" si="1"/>
        <v>85194.45</v>
      </c>
    </row>
    <row r="19" spans="1:14" x14ac:dyDescent="0.25">
      <c r="A19" s="19"/>
      <c r="B19" s="15" t="s">
        <v>491</v>
      </c>
      <c r="C19" s="15"/>
      <c r="D19" s="10"/>
      <c r="E19" s="10"/>
      <c r="F19" s="20">
        <v>42612</v>
      </c>
      <c r="G19" s="16"/>
      <c r="H19" s="23" t="s">
        <v>492</v>
      </c>
      <c r="I19" s="22">
        <v>83160</v>
      </c>
      <c r="J19" s="16"/>
      <c r="K19" s="23">
        <v>83160</v>
      </c>
      <c r="L19" s="16"/>
      <c r="M19" s="18"/>
      <c r="N19" s="13">
        <f t="shared" si="1"/>
        <v>83160</v>
      </c>
    </row>
    <row r="20" spans="1:14" x14ac:dyDescent="0.25">
      <c r="A20" s="19"/>
      <c r="B20" s="15" t="s">
        <v>493</v>
      </c>
      <c r="C20" s="15" t="s">
        <v>17</v>
      </c>
      <c r="D20" s="10">
        <v>41122</v>
      </c>
      <c r="E20" s="10">
        <v>41123</v>
      </c>
      <c r="F20" s="20">
        <v>42613</v>
      </c>
      <c r="G20" s="16">
        <v>24750</v>
      </c>
      <c r="H20" s="21"/>
      <c r="I20" s="22"/>
      <c r="J20" s="16"/>
      <c r="K20" s="23">
        <v>24750</v>
      </c>
      <c r="L20" s="16"/>
      <c r="M20" s="18"/>
      <c r="N20" s="13">
        <f t="shared" si="1"/>
        <v>24750</v>
      </c>
    </row>
    <row r="21" spans="1:14" x14ac:dyDescent="0.25">
      <c r="A21" s="19"/>
      <c r="B21" s="15" t="s">
        <v>65</v>
      </c>
      <c r="C21" s="15"/>
      <c r="D21" s="10"/>
      <c r="E21" s="10"/>
      <c r="F21" s="20">
        <v>42615</v>
      </c>
      <c r="G21" s="16"/>
      <c r="H21" s="21" t="s">
        <v>26</v>
      </c>
      <c r="I21" s="22">
        <v>2800</v>
      </c>
      <c r="J21" s="16">
        <v>2800</v>
      </c>
      <c r="K21" s="23"/>
      <c r="L21" s="16"/>
      <c r="M21" s="18"/>
      <c r="N21" s="13">
        <f t="shared" si="1"/>
        <v>2800</v>
      </c>
    </row>
    <row r="22" spans="1:14" x14ac:dyDescent="0.25">
      <c r="A22" s="19"/>
      <c r="B22" s="15"/>
      <c r="C22" s="15"/>
      <c r="D22" s="10"/>
      <c r="E22" s="10"/>
      <c r="F22" s="20"/>
      <c r="G22" s="16"/>
      <c r="H22" s="23"/>
      <c r="I22" s="22"/>
      <c r="J22" s="16"/>
      <c r="K22" s="23"/>
      <c r="L22" s="16"/>
      <c r="M22" s="18"/>
      <c r="N22" s="13">
        <f t="shared" si="1"/>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f t="shared" si="1"/>
        <v>0</v>
      </c>
    </row>
    <row r="26" spans="1:14" x14ac:dyDescent="0.25">
      <c r="A26" s="19"/>
      <c r="B26" s="15"/>
      <c r="C26" s="15"/>
      <c r="D26" s="10"/>
      <c r="E26" s="10"/>
      <c r="F26" s="20"/>
      <c r="G26" s="16"/>
      <c r="H26" s="21"/>
      <c r="I26" s="22"/>
      <c r="J26" s="16"/>
      <c r="K26" s="23"/>
      <c r="L26" s="16"/>
      <c r="M26" s="18"/>
      <c r="N26" s="13">
        <f t="shared" si="1"/>
        <v>0</v>
      </c>
    </row>
    <row r="27" spans="1:14" x14ac:dyDescent="0.25">
      <c r="A27" s="19"/>
      <c r="B27" s="15"/>
      <c r="C27" s="15"/>
      <c r="D27" s="10"/>
      <c r="E27" s="10"/>
      <c r="F27" s="20"/>
      <c r="G27" s="16"/>
      <c r="H27" s="21"/>
      <c r="I27" s="22"/>
      <c r="J27" s="16"/>
      <c r="K27" s="23"/>
      <c r="L27" s="16"/>
      <c r="M27" s="18"/>
      <c r="N27" s="13">
        <f t="shared" si="1"/>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 t="shared" si="1"/>
        <v>0</v>
      </c>
    </row>
    <row r="30" spans="1:14" x14ac:dyDescent="0.25">
      <c r="A30" s="19"/>
      <c r="B30" s="15"/>
      <c r="C30" s="15"/>
      <c r="D30" s="10"/>
      <c r="E30" s="10"/>
      <c r="F30" s="20"/>
      <c r="G30" s="16"/>
      <c r="H30" s="21"/>
      <c r="I30" s="22"/>
      <c r="J30" s="16"/>
      <c r="K30" s="23"/>
      <c r="L30" s="16"/>
      <c r="M30" s="18"/>
      <c r="N30" s="13">
        <f t="shared" si="1"/>
        <v>0</v>
      </c>
    </row>
    <row r="31" spans="1:14" x14ac:dyDescent="0.25">
      <c r="A31" s="19"/>
      <c r="B31" s="15"/>
      <c r="C31" s="15"/>
      <c r="D31" s="10"/>
      <c r="E31" s="10"/>
      <c r="F31" s="24"/>
      <c r="G31" s="16"/>
      <c r="H31" s="21"/>
      <c r="I31" s="22"/>
      <c r="J31" s="16"/>
      <c r="K31" s="23"/>
      <c r="L31" s="16"/>
      <c r="M31" s="18"/>
      <c r="N31" s="13">
        <f>SUM(N6:N30)</f>
        <v>1258199.2</v>
      </c>
    </row>
    <row r="32" spans="1:14" x14ac:dyDescent="0.25">
      <c r="A32" s="26" t="s">
        <v>18</v>
      </c>
      <c r="B32" s="7"/>
      <c r="C32" s="27"/>
      <c r="D32" s="28"/>
      <c r="E32" s="28"/>
      <c r="F32" s="29"/>
      <c r="G32" s="16">
        <f>SUM(G6:G31)</f>
        <v>807919.19999999984</v>
      </c>
      <c r="H32" s="30"/>
      <c r="I32" s="31">
        <f>SUM(I6:I31)</f>
        <v>450280</v>
      </c>
      <c r="J32" s="31">
        <f>SUM(J6:J31)</f>
        <v>2800</v>
      </c>
      <c r="K32" s="31">
        <f>SUM(K6:K31)</f>
        <v>642618.9</v>
      </c>
      <c r="L32" s="31">
        <f>SUM(L6:L31)</f>
        <v>612780.29999999993</v>
      </c>
      <c r="M32" s="31">
        <f>SUM(M6:M31)</f>
        <v>0</v>
      </c>
      <c r="N32" s="31">
        <f>SUM(J32)+K32+L32+M32</f>
        <v>1258199.2</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95" t="s">
        <v>21</v>
      </c>
      <c r="F34" s="193"/>
      <c r="G34" s="216" t="s">
        <v>494</v>
      </c>
      <c r="H34" s="217"/>
      <c r="I34" s="217"/>
      <c r="J34" s="217"/>
      <c r="K34" s="217"/>
      <c r="L34" s="217"/>
      <c r="M34" s="217"/>
      <c r="N34" s="218"/>
    </row>
    <row r="35" spans="1:14" ht="15" customHeight="1" x14ac:dyDescent="0.25">
      <c r="A35" s="7" t="s">
        <v>22</v>
      </c>
      <c r="B35" s="195"/>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2800</v>
      </c>
      <c r="D38" s="40" t="s">
        <v>140</v>
      </c>
      <c r="E38" s="40"/>
      <c r="F38" s="42"/>
      <c r="G38" s="219"/>
      <c r="H38" s="220"/>
      <c r="I38" s="220"/>
      <c r="J38" s="220"/>
      <c r="K38" s="220"/>
      <c r="L38" s="220"/>
      <c r="M38" s="220"/>
      <c r="N38" s="221"/>
    </row>
    <row r="39" spans="1:14" ht="15.75" customHeight="1" thickBot="1" x14ac:dyDescent="0.3">
      <c r="A39" s="227" t="s">
        <v>16</v>
      </c>
      <c r="B39" s="227"/>
      <c r="C39" s="43">
        <f>SUM(C37+C38)</f>
        <v>2800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22" workbookViewId="0">
      <selection activeCell="C39" sqref="C39"/>
    </sheetView>
  </sheetViews>
  <sheetFormatPr baseColWidth="10" defaultRowHeight="15" x14ac:dyDescent="0.25"/>
  <cols>
    <col min="1" max="1" width="5.85546875" customWidth="1"/>
    <col min="2" max="2" width="26.14062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92"/>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91"/>
      <c r="K3" s="213">
        <v>41102</v>
      </c>
      <c r="L3" s="213"/>
      <c r="M3" s="213"/>
      <c r="N3" s="7" t="s">
        <v>39</v>
      </c>
    </row>
    <row r="4" spans="1:14" x14ac:dyDescent="0.25">
      <c r="A4" s="1"/>
      <c r="B4" s="1"/>
      <c r="C4" s="1"/>
      <c r="D4" s="1"/>
      <c r="E4" s="1"/>
      <c r="F4" s="1"/>
      <c r="G4" s="1"/>
      <c r="H4" s="228"/>
      <c r="I4" s="228"/>
      <c r="J4" s="1"/>
      <c r="K4" s="1"/>
      <c r="L4" s="1"/>
      <c r="M4" s="91"/>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261</v>
      </c>
      <c r="C6" s="10" t="s">
        <v>84</v>
      </c>
      <c r="D6" s="10">
        <v>41102</v>
      </c>
      <c r="E6" s="10">
        <v>41103</v>
      </c>
      <c r="F6" s="11">
        <v>42383</v>
      </c>
      <c r="G6" s="12">
        <v>19500</v>
      </c>
      <c r="H6" s="12"/>
      <c r="I6" s="12"/>
      <c r="J6" s="12"/>
      <c r="K6" s="12">
        <v>19500</v>
      </c>
      <c r="L6" s="12"/>
      <c r="M6" s="12"/>
      <c r="N6" s="13">
        <f>G6</f>
        <v>19500</v>
      </c>
    </row>
    <row r="7" spans="1:14" x14ac:dyDescent="0.25">
      <c r="A7" s="9"/>
      <c r="B7" s="10" t="s">
        <v>262</v>
      </c>
      <c r="C7" s="10" t="s">
        <v>17</v>
      </c>
      <c r="D7" s="10">
        <v>41102</v>
      </c>
      <c r="E7" s="10">
        <v>41104</v>
      </c>
      <c r="F7" s="11">
        <v>42384</v>
      </c>
      <c r="G7" s="12">
        <v>48510</v>
      </c>
      <c r="H7" s="12"/>
      <c r="I7" s="12"/>
      <c r="J7" s="12"/>
      <c r="K7" s="12">
        <v>48510</v>
      </c>
      <c r="L7" s="12"/>
      <c r="M7" s="12"/>
      <c r="N7" s="13">
        <f>G7+I7</f>
        <v>48510</v>
      </c>
    </row>
    <row r="8" spans="1:14" x14ac:dyDescent="0.25">
      <c r="A8" s="9"/>
      <c r="B8" s="14" t="s">
        <v>264</v>
      </c>
      <c r="C8" s="10" t="s">
        <v>84</v>
      </c>
      <c r="D8" s="10">
        <v>41102</v>
      </c>
      <c r="E8" s="10">
        <v>41103</v>
      </c>
      <c r="F8" s="11">
        <v>42386</v>
      </c>
      <c r="G8" s="12">
        <v>19500</v>
      </c>
      <c r="H8" s="12"/>
      <c r="I8" s="12"/>
      <c r="J8" s="12"/>
      <c r="K8" s="12">
        <v>19500</v>
      </c>
      <c r="L8" s="12"/>
      <c r="M8" s="12"/>
      <c r="N8" s="13">
        <f t="shared" ref="N8:N10" si="0">G8+I8</f>
        <v>19500</v>
      </c>
    </row>
    <row r="9" spans="1:14" x14ac:dyDescent="0.25">
      <c r="A9" s="9"/>
      <c r="B9" s="14" t="s">
        <v>265</v>
      </c>
      <c r="C9" s="14" t="s">
        <v>17</v>
      </c>
      <c r="D9" s="10">
        <v>41103</v>
      </c>
      <c r="E9" s="10">
        <v>41104</v>
      </c>
      <c r="F9" s="11">
        <v>42387</v>
      </c>
      <c r="G9" s="16">
        <v>19500</v>
      </c>
      <c r="H9" s="16"/>
      <c r="I9" s="17"/>
      <c r="J9" s="16"/>
      <c r="K9" s="17">
        <v>19500</v>
      </c>
      <c r="L9" s="16"/>
      <c r="M9" s="16"/>
      <c r="N9" s="13">
        <f t="shared" si="0"/>
        <v>19500</v>
      </c>
    </row>
    <row r="10" spans="1:14" x14ac:dyDescent="0.25">
      <c r="A10" s="9"/>
      <c r="B10" s="15" t="s">
        <v>262</v>
      </c>
      <c r="C10" s="15" t="s">
        <v>17</v>
      </c>
      <c r="D10" s="10"/>
      <c r="E10" s="10"/>
      <c r="F10" s="11">
        <v>42388</v>
      </c>
      <c r="G10" s="16">
        <v>48510</v>
      </c>
      <c r="H10" s="16"/>
      <c r="I10" s="17"/>
      <c r="J10" s="16"/>
      <c r="K10" s="16">
        <v>48510</v>
      </c>
      <c r="L10" s="16"/>
      <c r="M10" s="16"/>
      <c r="N10" s="13">
        <f t="shared" si="0"/>
        <v>48510</v>
      </c>
    </row>
    <row r="11" spans="1:14" x14ac:dyDescent="0.25">
      <c r="A11" s="9"/>
      <c r="B11" s="15" t="s">
        <v>266</v>
      </c>
      <c r="C11" s="15" t="s">
        <v>267</v>
      </c>
      <c r="D11" s="10">
        <v>41102</v>
      </c>
      <c r="E11" s="10">
        <v>41103</v>
      </c>
      <c r="F11" s="11">
        <v>42389</v>
      </c>
      <c r="G11" s="16">
        <v>21780</v>
      </c>
      <c r="H11" s="16"/>
      <c r="I11" s="17"/>
      <c r="J11" s="16"/>
      <c r="K11" s="16"/>
      <c r="L11" s="16"/>
      <c r="M11" s="16">
        <v>21780</v>
      </c>
      <c r="N11" s="13">
        <f>G11+I11</f>
        <v>21780</v>
      </c>
    </row>
    <row r="12" spans="1:14" x14ac:dyDescent="0.25">
      <c r="A12" s="9"/>
      <c r="B12" s="15" t="s">
        <v>27</v>
      </c>
      <c r="C12" s="15"/>
      <c r="D12" s="10"/>
      <c r="E12" s="10"/>
      <c r="F12" s="11">
        <v>42390</v>
      </c>
      <c r="G12" s="16"/>
      <c r="H12" s="16" t="s">
        <v>26</v>
      </c>
      <c r="I12" s="17">
        <v>4400</v>
      </c>
      <c r="J12" s="16">
        <v>4400</v>
      </c>
      <c r="K12" s="16"/>
      <c r="L12" s="16"/>
      <c r="M12" s="16"/>
      <c r="N12" s="13">
        <f>+G12+I12</f>
        <v>4400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v>0</v>
      </c>
    </row>
    <row r="16" spans="1:14" x14ac:dyDescent="0.25">
      <c r="A16" s="9"/>
      <c r="B16" s="15"/>
      <c r="C16" s="15"/>
      <c r="D16" s="10"/>
      <c r="E16" s="10"/>
      <c r="F16" s="20"/>
      <c r="G16" s="16"/>
      <c r="H16" s="21"/>
      <c r="I16" s="22"/>
      <c r="J16" s="16"/>
      <c r="K16" s="23"/>
      <c r="L16" s="16"/>
      <c r="M16" s="18"/>
      <c r="N16" s="13">
        <f t="shared" si="1"/>
        <v>0</v>
      </c>
    </row>
    <row r="17" spans="1:14" x14ac:dyDescent="0.25">
      <c r="A17" s="19"/>
      <c r="B17" s="15"/>
      <c r="C17" s="15"/>
      <c r="D17" s="10"/>
      <c r="E17" s="10"/>
      <c r="F17" s="20"/>
      <c r="G17" s="16"/>
      <c r="H17" s="23"/>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181700</v>
      </c>
    </row>
    <row r="32" spans="1:14" x14ac:dyDescent="0.25">
      <c r="A32" s="26" t="s">
        <v>18</v>
      </c>
      <c r="B32" s="7"/>
      <c r="C32" s="27"/>
      <c r="D32" s="28"/>
      <c r="E32" s="28"/>
      <c r="F32" s="29"/>
      <c r="G32" s="16">
        <f>SUM(G6:G31)</f>
        <v>177300</v>
      </c>
      <c r="H32" s="30"/>
      <c r="I32" s="31">
        <f>SUM(I6:I31)</f>
        <v>4400</v>
      </c>
      <c r="J32" s="31">
        <f>SUM(J6:J31)</f>
        <v>4400</v>
      </c>
      <c r="K32" s="31">
        <f>SUM(K6:K31)</f>
        <v>155520</v>
      </c>
      <c r="L32" s="31">
        <f>SUM(L7:L31)</f>
        <v>0</v>
      </c>
      <c r="M32" s="31">
        <f>SUM(M6:M31)</f>
        <v>21780</v>
      </c>
      <c r="N32" s="31">
        <f>SUM(N31)</f>
        <v>181700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91" t="s">
        <v>21</v>
      </c>
      <c r="F34" s="38"/>
      <c r="G34" s="216" t="s">
        <v>263</v>
      </c>
      <c r="H34" s="217"/>
      <c r="I34" s="217"/>
      <c r="J34" s="217"/>
      <c r="K34" s="217"/>
      <c r="L34" s="217"/>
      <c r="M34" s="217"/>
      <c r="N34" s="218"/>
    </row>
    <row r="35" spans="1:14" ht="15" customHeight="1" x14ac:dyDescent="0.25">
      <c r="A35" s="7" t="s">
        <v>22</v>
      </c>
      <c r="B35" s="91"/>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4400</v>
      </c>
      <c r="D38" s="40" t="s">
        <v>140</v>
      </c>
      <c r="E38" s="40"/>
      <c r="F38" s="42"/>
      <c r="G38" s="219"/>
      <c r="H38" s="220"/>
      <c r="I38" s="220"/>
      <c r="J38" s="220"/>
      <c r="K38" s="220"/>
      <c r="L38" s="220"/>
      <c r="M38" s="220"/>
      <c r="N38" s="221"/>
    </row>
    <row r="39" spans="1:14" ht="15.75" customHeight="1" thickBot="1" x14ac:dyDescent="0.3">
      <c r="A39" s="227" t="s">
        <v>16</v>
      </c>
      <c r="B39" s="227"/>
      <c r="C39" s="43">
        <f>SUM(C37+C38)</f>
        <v>4400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39"/>
    </sheetView>
  </sheetViews>
  <sheetFormatPr baseColWidth="10" defaultRowHeight="15" x14ac:dyDescent="0.25"/>
  <cols>
    <col min="1" max="1" width="8" customWidth="1"/>
    <col min="2" max="2" width="23.85546875" customWidth="1"/>
    <col min="3" max="3" width="22.57031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90"/>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89"/>
      <c r="K3" s="213">
        <v>41102</v>
      </c>
      <c r="L3" s="213"/>
      <c r="M3" s="213"/>
      <c r="N3" s="7" t="s">
        <v>25</v>
      </c>
    </row>
    <row r="4" spans="1:14" x14ac:dyDescent="0.25">
      <c r="A4" s="1"/>
      <c r="B4" s="1"/>
      <c r="C4" s="1"/>
      <c r="D4" s="1"/>
      <c r="E4" s="1"/>
      <c r="F4" s="1"/>
      <c r="G4" s="1"/>
      <c r="H4" s="228"/>
      <c r="I4" s="228"/>
      <c r="J4" s="1"/>
      <c r="K4" s="1"/>
      <c r="L4" s="1"/>
      <c r="M4" s="89"/>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110</v>
      </c>
      <c r="B6" s="10" t="s">
        <v>250</v>
      </c>
      <c r="C6" s="10" t="s">
        <v>17</v>
      </c>
      <c r="D6" s="10">
        <v>41102</v>
      </c>
      <c r="E6" s="10">
        <v>41103</v>
      </c>
      <c r="F6" s="11">
        <v>42372</v>
      </c>
      <c r="G6" s="12">
        <v>20295</v>
      </c>
      <c r="H6" s="12"/>
      <c r="I6" s="12"/>
      <c r="J6" s="12"/>
      <c r="K6" s="12">
        <v>20295</v>
      </c>
      <c r="L6" s="12"/>
      <c r="M6" s="12"/>
      <c r="N6" s="13">
        <f>G6</f>
        <v>20295</v>
      </c>
    </row>
    <row r="7" spans="1:14" x14ac:dyDescent="0.25">
      <c r="A7" s="9"/>
      <c r="B7" s="10" t="s">
        <v>250</v>
      </c>
      <c r="C7" s="10" t="s">
        <v>17</v>
      </c>
      <c r="D7" s="10"/>
      <c r="E7" s="10"/>
      <c r="F7" s="11">
        <v>42373</v>
      </c>
      <c r="G7" s="12"/>
      <c r="H7" s="12" t="s">
        <v>258</v>
      </c>
      <c r="I7" s="12">
        <v>79200</v>
      </c>
      <c r="J7" s="12"/>
      <c r="K7" s="12">
        <v>79200</v>
      </c>
      <c r="L7" s="12"/>
      <c r="M7" s="12"/>
      <c r="N7" s="13">
        <f>G7+I7</f>
        <v>79200</v>
      </c>
    </row>
    <row r="8" spans="1:14" x14ac:dyDescent="0.25">
      <c r="A8" s="9" t="s">
        <v>90</v>
      </c>
      <c r="B8" s="14" t="s">
        <v>229</v>
      </c>
      <c r="C8" s="10" t="s">
        <v>17</v>
      </c>
      <c r="D8" s="10">
        <v>41102</v>
      </c>
      <c r="E8" s="10">
        <v>41103</v>
      </c>
      <c r="F8" s="11">
        <v>42374</v>
      </c>
      <c r="G8" s="12">
        <v>24255</v>
      </c>
      <c r="H8" s="12"/>
      <c r="I8" s="12"/>
      <c r="J8" s="12">
        <v>24255</v>
      </c>
      <c r="K8" s="12"/>
      <c r="L8" s="12"/>
      <c r="M8" s="12"/>
      <c r="N8" s="13">
        <f t="shared" ref="N8:N10" si="0">G8+I8</f>
        <v>24255</v>
      </c>
    </row>
    <row r="9" spans="1:14" x14ac:dyDescent="0.25">
      <c r="A9" s="9" t="s">
        <v>251</v>
      </c>
      <c r="B9" s="14" t="s">
        <v>259</v>
      </c>
      <c r="C9" s="14" t="s">
        <v>252</v>
      </c>
      <c r="D9" s="10">
        <v>41102</v>
      </c>
      <c r="E9" s="10">
        <v>41104</v>
      </c>
      <c r="F9" s="11">
        <v>42375</v>
      </c>
      <c r="G9" s="16">
        <v>102960</v>
      </c>
      <c r="H9" s="16"/>
      <c r="I9" s="17"/>
      <c r="J9" s="16"/>
      <c r="K9" s="17">
        <v>102960</v>
      </c>
      <c r="L9" s="16"/>
      <c r="M9" s="16"/>
      <c r="N9" s="13">
        <f t="shared" si="0"/>
        <v>102960</v>
      </c>
    </row>
    <row r="10" spans="1:14" x14ac:dyDescent="0.25">
      <c r="A10" s="9" t="s">
        <v>253</v>
      </c>
      <c r="B10" s="15" t="s">
        <v>254</v>
      </c>
      <c r="C10" s="15" t="s">
        <v>17</v>
      </c>
      <c r="D10" s="10">
        <v>41102</v>
      </c>
      <c r="E10" s="10">
        <v>41104</v>
      </c>
      <c r="F10" s="11">
        <v>42376</v>
      </c>
      <c r="G10" s="16">
        <v>104940</v>
      </c>
      <c r="H10" s="16"/>
      <c r="I10" s="17"/>
      <c r="J10" s="16"/>
      <c r="K10" s="16">
        <v>104940</v>
      </c>
      <c r="L10" s="16"/>
      <c r="M10" s="16"/>
      <c r="N10" s="13">
        <f t="shared" si="0"/>
        <v>104940</v>
      </c>
    </row>
    <row r="11" spans="1:14" x14ac:dyDescent="0.25">
      <c r="A11" s="9" t="s">
        <v>123</v>
      </c>
      <c r="B11" s="15" t="s">
        <v>255</v>
      </c>
      <c r="C11" s="15" t="s">
        <v>17</v>
      </c>
      <c r="D11" s="10">
        <v>41102</v>
      </c>
      <c r="E11" s="10">
        <v>41103</v>
      </c>
      <c r="F11" s="11">
        <v>42379</v>
      </c>
      <c r="G11" s="16">
        <v>33165</v>
      </c>
      <c r="H11" s="16"/>
      <c r="I11" s="17"/>
      <c r="J11" s="16"/>
      <c r="K11" s="16"/>
      <c r="L11" s="16"/>
      <c r="M11" s="16">
        <v>33165</v>
      </c>
      <c r="N11" s="13">
        <f>G11+I11</f>
        <v>33165</v>
      </c>
    </row>
    <row r="12" spans="1:14" x14ac:dyDescent="0.25">
      <c r="A12" s="9" t="s">
        <v>41</v>
      </c>
      <c r="B12" s="15" t="s">
        <v>256</v>
      </c>
      <c r="C12" s="15" t="s">
        <v>17</v>
      </c>
      <c r="D12" s="10">
        <v>41101</v>
      </c>
      <c r="E12" s="10">
        <v>41102</v>
      </c>
      <c r="F12" s="11">
        <v>42380</v>
      </c>
      <c r="G12" s="16">
        <v>29700</v>
      </c>
      <c r="H12" s="16"/>
      <c r="I12" s="17"/>
      <c r="J12" s="16"/>
      <c r="K12" s="16">
        <v>29700</v>
      </c>
      <c r="L12" s="16"/>
      <c r="M12" s="16"/>
      <c r="N12" s="13">
        <f>+G12+I12</f>
        <v>29700</v>
      </c>
    </row>
    <row r="13" spans="1:14" x14ac:dyDescent="0.25">
      <c r="A13" s="9"/>
      <c r="B13" s="15" t="s">
        <v>260</v>
      </c>
      <c r="C13" s="15" t="s">
        <v>17</v>
      </c>
      <c r="D13" s="10">
        <v>41102</v>
      </c>
      <c r="E13" s="10">
        <v>41104</v>
      </c>
      <c r="F13" s="11">
        <v>42381</v>
      </c>
      <c r="G13" s="16">
        <v>70290</v>
      </c>
      <c r="H13" s="16"/>
      <c r="I13" s="17"/>
      <c r="J13" s="17">
        <v>35145</v>
      </c>
      <c r="K13" s="16"/>
      <c r="L13" s="16"/>
      <c r="M13" s="16">
        <v>35145</v>
      </c>
      <c r="N13" s="13">
        <f t="shared" ref="N13:N28" si="1">+G13+I13</f>
        <v>70290</v>
      </c>
    </row>
    <row r="14" spans="1:14" x14ac:dyDescent="0.25">
      <c r="A14" s="9"/>
      <c r="B14" s="15" t="s">
        <v>65</v>
      </c>
      <c r="C14" s="15"/>
      <c r="D14" s="10"/>
      <c r="E14" s="10"/>
      <c r="F14" s="11">
        <v>42382</v>
      </c>
      <c r="G14" s="16"/>
      <c r="H14" s="16" t="s">
        <v>26</v>
      </c>
      <c r="I14" s="17">
        <v>3400</v>
      </c>
      <c r="J14" s="17">
        <v>3400</v>
      </c>
      <c r="K14" s="16"/>
      <c r="L14" s="16"/>
      <c r="M14" s="18"/>
      <c r="N14" s="13">
        <f t="shared" si="1"/>
        <v>3400</v>
      </c>
    </row>
    <row r="15" spans="1:14" x14ac:dyDescent="0.25">
      <c r="A15" s="9"/>
      <c r="B15" s="15"/>
      <c r="C15" s="15"/>
      <c r="D15" s="10"/>
      <c r="E15" s="10"/>
      <c r="F15" s="11"/>
      <c r="G15" s="16"/>
      <c r="H15" s="16"/>
      <c r="I15" s="17"/>
      <c r="J15" s="16"/>
      <c r="K15" s="16"/>
      <c r="L15" s="16"/>
      <c r="M15" s="18"/>
      <c r="N15" s="13">
        <v>0</v>
      </c>
    </row>
    <row r="16" spans="1:14" x14ac:dyDescent="0.25">
      <c r="A16" s="9"/>
      <c r="B16" s="15"/>
      <c r="C16" s="15"/>
      <c r="D16" s="10"/>
      <c r="E16" s="10"/>
      <c r="F16" s="20"/>
      <c r="G16" s="16"/>
      <c r="H16" s="21"/>
      <c r="I16" s="22"/>
      <c r="J16" s="16"/>
      <c r="K16" s="23"/>
      <c r="L16" s="16"/>
      <c r="M16" s="18"/>
      <c r="N16" s="13">
        <f t="shared" si="1"/>
        <v>0</v>
      </c>
    </row>
    <row r="17" spans="1:14" x14ac:dyDescent="0.25">
      <c r="A17" s="19"/>
      <c r="B17" s="15"/>
      <c r="C17" s="15"/>
      <c r="D17" s="10"/>
      <c r="E17" s="10"/>
      <c r="F17" s="20"/>
      <c r="G17" s="16"/>
      <c r="H17" s="23"/>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468205</v>
      </c>
    </row>
    <row r="32" spans="1:14" x14ac:dyDescent="0.25">
      <c r="A32" s="26" t="s">
        <v>18</v>
      </c>
      <c r="B32" s="7"/>
      <c r="C32" s="27"/>
      <c r="D32" s="28"/>
      <c r="E32" s="28"/>
      <c r="F32" s="29"/>
      <c r="G32" s="16">
        <f>SUM(G6:G31)</f>
        <v>385605</v>
      </c>
      <c r="H32" s="30"/>
      <c r="I32" s="31">
        <f>SUM(I6:I31)</f>
        <v>82600</v>
      </c>
      <c r="J32" s="31">
        <f>SUM(J6:J31)</f>
        <v>62800</v>
      </c>
      <c r="K32" s="31">
        <f>SUM(K6:K31)</f>
        <v>337095</v>
      </c>
      <c r="L32" s="31">
        <f>SUM(L7:L31)</f>
        <v>0</v>
      </c>
      <c r="M32" s="31">
        <f>SUM(M6:M31)</f>
        <v>68310</v>
      </c>
      <c r="N32" s="31">
        <f>SUM(N31)</f>
        <v>468205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89" t="s">
        <v>21</v>
      </c>
      <c r="F34" s="38"/>
      <c r="G34" s="216" t="s">
        <v>257</v>
      </c>
      <c r="H34" s="217"/>
      <c r="I34" s="217"/>
      <c r="J34" s="217"/>
      <c r="K34" s="217"/>
      <c r="L34" s="217"/>
      <c r="M34" s="217"/>
      <c r="N34" s="218"/>
    </row>
    <row r="35" spans="1:14" ht="15" customHeight="1" x14ac:dyDescent="0.25">
      <c r="A35" s="7" t="s">
        <v>22</v>
      </c>
      <c r="B35" s="89"/>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62800</v>
      </c>
      <c r="D38" s="40" t="s">
        <v>140</v>
      </c>
      <c r="E38" s="40"/>
      <c r="F38" s="42"/>
      <c r="G38" s="219"/>
      <c r="H38" s="220"/>
      <c r="I38" s="220"/>
      <c r="J38" s="220"/>
      <c r="K38" s="220"/>
      <c r="L38" s="220"/>
      <c r="M38" s="220"/>
      <c r="N38" s="221"/>
    </row>
    <row r="39" spans="1:14" ht="15.75" customHeight="1" thickBot="1" x14ac:dyDescent="0.3">
      <c r="A39" s="227" t="s">
        <v>16</v>
      </c>
      <c r="B39" s="227"/>
      <c r="C39" s="43">
        <f>SUM(C37+C38)</f>
        <v>62800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88"/>
      <c r="L1" s="1"/>
      <c r="M1" s="1"/>
      <c r="N1" s="1"/>
    </row>
    <row r="2" spans="1:14" x14ac:dyDescent="0.25">
      <c r="A2" s="1"/>
      <c r="B2" s="1"/>
      <c r="C2" s="1"/>
      <c r="D2" s="1"/>
      <c r="E2" s="1"/>
      <c r="F2" s="1"/>
      <c r="G2" s="1"/>
      <c r="H2" s="2"/>
      <c r="I2" s="5"/>
      <c r="J2" s="1"/>
      <c r="K2" s="1"/>
      <c r="L2" s="1"/>
      <c r="M2" s="1"/>
      <c r="N2" s="1"/>
    </row>
    <row r="3" spans="1:14" x14ac:dyDescent="0.25">
      <c r="A3" s="6"/>
      <c r="B3" s="210" t="s">
        <v>235</v>
      </c>
      <c r="C3" s="211"/>
      <c r="D3" s="211"/>
      <c r="E3" s="211"/>
      <c r="F3" s="211"/>
      <c r="G3" s="212"/>
      <c r="H3" s="2"/>
      <c r="I3" s="1"/>
      <c r="J3" s="87"/>
      <c r="K3" s="213">
        <v>41101</v>
      </c>
      <c r="L3" s="213"/>
      <c r="M3" s="213"/>
      <c r="N3" s="7" t="s">
        <v>39</v>
      </c>
    </row>
    <row r="4" spans="1:14" x14ac:dyDescent="0.25">
      <c r="A4" s="1"/>
      <c r="B4" s="1"/>
      <c r="C4" s="1"/>
      <c r="D4" s="1"/>
      <c r="E4" s="1"/>
      <c r="F4" s="1"/>
      <c r="G4" s="1"/>
      <c r="H4" s="228"/>
      <c r="I4" s="228"/>
      <c r="J4" s="1"/>
      <c r="K4" s="1"/>
      <c r="L4" s="1"/>
      <c r="M4" s="87"/>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236</v>
      </c>
      <c r="C6" s="10" t="s">
        <v>237</v>
      </c>
      <c r="D6" s="10">
        <v>41108</v>
      </c>
      <c r="E6" s="10">
        <v>41111</v>
      </c>
      <c r="F6" s="11">
        <v>42362</v>
      </c>
      <c r="G6" s="12">
        <v>68310</v>
      </c>
      <c r="H6" s="12"/>
      <c r="I6" s="12"/>
      <c r="J6" s="12"/>
      <c r="K6" s="12"/>
      <c r="L6" s="12"/>
      <c r="M6" s="12">
        <v>68310</v>
      </c>
      <c r="N6" s="13">
        <f>G6</f>
        <v>68310</v>
      </c>
    </row>
    <row r="7" spans="1:14" x14ac:dyDescent="0.25">
      <c r="A7" s="9"/>
      <c r="B7" s="10" t="s">
        <v>238</v>
      </c>
      <c r="C7" s="10" t="s">
        <v>239</v>
      </c>
      <c r="D7" s="10">
        <v>41113</v>
      </c>
      <c r="E7" s="10">
        <v>41115</v>
      </c>
      <c r="F7" s="11">
        <v>42363</v>
      </c>
      <c r="G7" s="12">
        <v>45540</v>
      </c>
      <c r="H7" s="12"/>
      <c r="I7" s="12"/>
      <c r="J7" s="12"/>
      <c r="K7" s="12"/>
      <c r="L7" s="12"/>
      <c r="M7" s="12">
        <v>45540</v>
      </c>
      <c r="N7" s="13">
        <f>G7+I7</f>
        <v>45540</v>
      </c>
    </row>
    <row r="8" spans="1:14" x14ac:dyDescent="0.25">
      <c r="A8" s="9"/>
      <c r="B8" s="14" t="s">
        <v>240</v>
      </c>
      <c r="C8" s="10" t="s">
        <v>239</v>
      </c>
      <c r="D8" s="10">
        <v>41112</v>
      </c>
      <c r="E8" s="10">
        <v>41114</v>
      </c>
      <c r="F8" s="11">
        <v>42363</v>
      </c>
      <c r="G8" s="12">
        <v>62370</v>
      </c>
      <c r="H8" s="12"/>
      <c r="I8" s="12"/>
      <c r="J8" s="12"/>
      <c r="K8" s="12"/>
      <c r="L8" s="12"/>
      <c r="M8" s="12">
        <v>62370</v>
      </c>
      <c r="N8" s="13">
        <f t="shared" ref="N8:N10" si="0">G8+I8</f>
        <v>62370</v>
      </c>
    </row>
    <row r="9" spans="1:14" x14ac:dyDescent="0.25">
      <c r="A9" s="9"/>
      <c r="B9" s="14" t="s">
        <v>241</v>
      </c>
      <c r="C9" s="14" t="s">
        <v>239</v>
      </c>
      <c r="D9" s="10">
        <v>41106</v>
      </c>
      <c r="E9" s="10">
        <v>41108</v>
      </c>
      <c r="F9" s="11">
        <v>42363</v>
      </c>
      <c r="G9" s="16">
        <v>45540</v>
      </c>
      <c r="H9" s="16"/>
      <c r="I9" s="17"/>
      <c r="J9" s="16"/>
      <c r="K9" s="17"/>
      <c r="L9" s="16"/>
      <c r="M9" s="16">
        <v>45540</v>
      </c>
      <c r="N9" s="13">
        <f t="shared" si="0"/>
        <v>45540</v>
      </c>
    </row>
    <row r="10" spans="1:14" x14ac:dyDescent="0.25">
      <c r="A10" s="9"/>
      <c r="B10" s="15" t="s">
        <v>242</v>
      </c>
      <c r="C10" s="15" t="s">
        <v>17</v>
      </c>
      <c r="D10" s="10"/>
      <c r="E10" s="10"/>
      <c r="F10" s="11">
        <v>42364</v>
      </c>
      <c r="G10" s="16"/>
      <c r="H10" s="16" t="s">
        <v>243</v>
      </c>
      <c r="I10" s="17">
        <v>160380</v>
      </c>
      <c r="J10" s="16"/>
      <c r="K10" s="16">
        <v>160380</v>
      </c>
      <c r="L10" s="16"/>
      <c r="M10" s="16"/>
      <c r="N10" s="13">
        <f t="shared" si="0"/>
        <v>160380</v>
      </c>
    </row>
    <row r="11" spans="1:14" x14ac:dyDescent="0.25">
      <c r="A11" s="9"/>
      <c r="B11" s="15" t="s">
        <v>242</v>
      </c>
      <c r="C11" s="15" t="s">
        <v>17</v>
      </c>
      <c r="D11" s="10"/>
      <c r="E11" s="10"/>
      <c r="F11" s="11">
        <v>42365</v>
      </c>
      <c r="G11" s="16"/>
      <c r="H11" s="16" t="s">
        <v>244</v>
      </c>
      <c r="I11" s="17">
        <v>24750</v>
      </c>
      <c r="J11" s="16">
        <v>12375</v>
      </c>
      <c r="K11" s="16">
        <v>12375</v>
      </c>
      <c r="L11" s="16"/>
      <c r="M11" s="16"/>
      <c r="N11" s="13">
        <f>G11+I11</f>
        <v>24750</v>
      </c>
    </row>
    <row r="12" spans="1:14" x14ac:dyDescent="0.25">
      <c r="A12" s="9"/>
      <c r="B12" s="15" t="s">
        <v>245</v>
      </c>
      <c r="C12" s="15" t="s">
        <v>246</v>
      </c>
      <c r="D12" s="10">
        <v>41096</v>
      </c>
      <c r="E12" s="10">
        <v>41098</v>
      </c>
      <c r="F12" s="11">
        <v>42366</v>
      </c>
      <c r="G12" s="16">
        <v>100980</v>
      </c>
      <c r="H12" s="16"/>
      <c r="I12" s="17"/>
      <c r="J12" s="16"/>
      <c r="K12" s="16"/>
      <c r="L12" s="16"/>
      <c r="M12" s="16">
        <v>100980</v>
      </c>
      <c r="N12" s="13">
        <f>+G12+I12</f>
        <v>100980</v>
      </c>
    </row>
    <row r="13" spans="1:14" x14ac:dyDescent="0.25">
      <c r="A13" s="9"/>
      <c r="B13" s="15" t="s">
        <v>247</v>
      </c>
      <c r="C13" s="15" t="s">
        <v>150</v>
      </c>
      <c r="D13" s="10">
        <v>41101</v>
      </c>
      <c r="E13" s="10">
        <v>41102</v>
      </c>
      <c r="F13" s="11">
        <v>42367</v>
      </c>
      <c r="G13" s="16">
        <v>19500</v>
      </c>
      <c r="H13" s="16"/>
      <c r="I13" s="17"/>
      <c r="J13" s="17"/>
      <c r="K13" s="16">
        <v>19500</v>
      </c>
      <c r="L13" s="16"/>
      <c r="M13" s="16"/>
      <c r="N13" s="13">
        <f t="shared" ref="N13:N28" si="1">+G13+I13</f>
        <v>19500</v>
      </c>
    </row>
    <row r="14" spans="1:14" x14ac:dyDescent="0.25">
      <c r="A14" s="9"/>
      <c r="B14" s="15" t="s">
        <v>242</v>
      </c>
      <c r="C14" s="15" t="s">
        <v>17</v>
      </c>
      <c r="D14" s="10">
        <v>41101</v>
      </c>
      <c r="E14" s="10">
        <v>41103</v>
      </c>
      <c r="F14" s="11">
        <v>42368</v>
      </c>
      <c r="G14" s="16">
        <v>42570</v>
      </c>
      <c r="H14" s="16"/>
      <c r="I14" s="17"/>
      <c r="J14" s="17">
        <v>21285</v>
      </c>
      <c r="K14" s="16">
        <v>21285</v>
      </c>
      <c r="L14" s="16"/>
      <c r="M14" s="18"/>
      <c r="N14" s="13">
        <f t="shared" si="1"/>
        <v>42570</v>
      </c>
    </row>
    <row r="15" spans="1:14" x14ac:dyDescent="0.25">
      <c r="A15" s="9"/>
      <c r="B15" s="15" t="s">
        <v>248</v>
      </c>
      <c r="C15" s="15" t="s">
        <v>17</v>
      </c>
      <c r="D15" s="10">
        <v>41101</v>
      </c>
      <c r="E15" s="10">
        <v>41103</v>
      </c>
      <c r="F15" s="11">
        <v>42369</v>
      </c>
      <c r="G15" s="16">
        <v>52470</v>
      </c>
      <c r="H15" s="16"/>
      <c r="I15" s="17"/>
      <c r="J15" s="16">
        <v>52470</v>
      </c>
      <c r="K15" s="16"/>
      <c r="L15" s="16"/>
      <c r="M15" s="18"/>
      <c r="N15" s="13">
        <v>52470</v>
      </c>
    </row>
    <row r="16" spans="1:14" x14ac:dyDescent="0.25">
      <c r="A16" s="9"/>
      <c r="B16" s="15" t="s">
        <v>249</v>
      </c>
      <c r="C16" s="15" t="s">
        <v>17</v>
      </c>
      <c r="D16" s="10">
        <v>41101</v>
      </c>
      <c r="E16" s="10">
        <v>41103</v>
      </c>
      <c r="F16" s="20">
        <v>42370</v>
      </c>
      <c r="G16" s="16">
        <v>47520</v>
      </c>
      <c r="H16" s="21"/>
      <c r="I16" s="22"/>
      <c r="J16" s="16"/>
      <c r="K16" s="23">
        <v>47520</v>
      </c>
      <c r="L16" s="16"/>
      <c r="M16" s="18"/>
      <c r="N16" s="13">
        <f t="shared" si="1"/>
        <v>47520</v>
      </c>
    </row>
    <row r="17" spans="1:14" x14ac:dyDescent="0.25">
      <c r="A17" s="19"/>
      <c r="B17" s="15" t="s">
        <v>27</v>
      </c>
      <c r="C17" s="15" t="s">
        <v>17</v>
      </c>
      <c r="D17" s="10"/>
      <c r="E17" s="10"/>
      <c r="F17" s="20">
        <v>42371</v>
      </c>
      <c r="G17" s="16"/>
      <c r="H17" s="23" t="s">
        <v>26</v>
      </c>
      <c r="I17" s="22">
        <v>1800</v>
      </c>
      <c r="J17" s="16">
        <v>1800</v>
      </c>
      <c r="K17" s="23"/>
      <c r="L17" s="16"/>
      <c r="M17" s="18"/>
      <c r="N17" s="13">
        <f t="shared" si="1"/>
        <v>1800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671730</v>
      </c>
    </row>
    <row r="32" spans="1:14" x14ac:dyDescent="0.25">
      <c r="A32" s="26" t="s">
        <v>18</v>
      </c>
      <c r="B32" s="7"/>
      <c r="C32" s="27"/>
      <c r="D32" s="28"/>
      <c r="E32" s="28"/>
      <c r="F32" s="29"/>
      <c r="G32" s="16">
        <f>SUM(G6:G31)</f>
        <v>484800</v>
      </c>
      <c r="H32" s="30"/>
      <c r="I32" s="31">
        <f>SUM(I6:I31)</f>
        <v>186930</v>
      </c>
      <c r="J32" s="31">
        <f>SUM(J6:J31)</f>
        <v>87930</v>
      </c>
      <c r="K32" s="31">
        <f>SUM(K6:K31)</f>
        <v>261060</v>
      </c>
      <c r="L32" s="31">
        <f>SUM(L7:L31)</f>
        <v>0</v>
      </c>
      <c r="M32" s="31">
        <f>SUM(M6:M31)</f>
        <v>322740</v>
      </c>
      <c r="N32" s="31">
        <f>SUM(N31)</f>
        <v>671730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87" t="s">
        <v>21</v>
      </c>
      <c r="F34" s="38"/>
      <c r="G34" s="216"/>
      <c r="H34" s="217"/>
      <c r="I34" s="217"/>
      <c r="J34" s="217"/>
      <c r="K34" s="217"/>
      <c r="L34" s="217"/>
      <c r="M34" s="217"/>
      <c r="N34" s="218"/>
    </row>
    <row r="35" spans="1:14" ht="15" customHeight="1" x14ac:dyDescent="0.25">
      <c r="A35" s="7" t="s">
        <v>22</v>
      </c>
      <c r="B35" s="87"/>
      <c r="C35" s="39"/>
      <c r="D35" s="40"/>
      <c r="E35" s="225">
        <v>495</v>
      </c>
      <c r="F35" s="226"/>
      <c r="G35" s="219"/>
      <c r="H35" s="220"/>
      <c r="I35" s="220"/>
      <c r="J35" s="220"/>
      <c r="K35" s="220"/>
      <c r="L35" s="220"/>
      <c r="M35" s="220"/>
      <c r="N35" s="221"/>
    </row>
    <row r="36" spans="1:14" ht="15" customHeight="1" x14ac:dyDescent="0.25">
      <c r="A36" s="7" t="s">
        <v>23</v>
      </c>
      <c r="B36" s="1"/>
      <c r="C36" s="41">
        <v>173</v>
      </c>
      <c r="D36" s="40"/>
      <c r="E36" s="40"/>
      <c r="F36" s="42"/>
      <c r="G36" s="219"/>
      <c r="H36" s="220"/>
      <c r="I36" s="220"/>
      <c r="J36" s="220"/>
      <c r="K36" s="220"/>
      <c r="L36" s="220"/>
      <c r="M36" s="220"/>
      <c r="N36" s="221"/>
    </row>
    <row r="37" spans="1:14" ht="15" customHeight="1" x14ac:dyDescent="0.25">
      <c r="A37" s="1"/>
      <c r="B37" s="1"/>
      <c r="C37" s="43">
        <f>C36*E35</f>
        <v>85635</v>
      </c>
      <c r="D37" s="40"/>
      <c r="E37" s="40"/>
      <c r="F37" s="42"/>
      <c r="G37" s="219"/>
      <c r="H37" s="220"/>
      <c r="I37" s="220"/>
      <c r="J37" s="220"/>
      <c r="K37" s="220"/>
      <c r="L37" s="220"/>
      <c r="M37" s="220"/>
      <c r="N37" s="221"/>
    </row>
    <row r="38" spans="1:14" ht="15" customHeight="1" x14ac:dyDescent="0.25">
      <c r="A38" s="7" t="s">
        <v>24</v>
      </c>
      <c r="B38" s="1"/>
      <c r="C38" s="44">
        <v>2300</v>
      </c>
      <c r="D38" s="40" t="s">
        <v>140</v>
      </c>
      <c r="E38" s="40"/>
      <c r="F38" s="42"/>
      <c r="G38" s="219"/>
      <c r="H38" s="220"/>
      <c r="I38" s="220"/>
      <c r="J38" s="220"/>
      <c r="K38" s="220"/>
      <c r="L38" s="220"/>
      <c r="M38" s="220"/>
      <c r="N38" s="221"/>
    </row>
    <row r="39" spans="1:14" ht="15.75" customHeight="1" thickBot="1" x14ac:dyDescent="0.3">
      <c r="A39" s="227" t="s">
        <v>16</v>
      </c>
      <c r="B39" s="227"/>
      <c r="C39" s="43">
        <f>SUM(C37+C38)</f>
        <v>87935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K9" sqref="K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86"/>
      <c r="L1" s="1"/>
      <c r="M1" s="1"/>
      <c r="N1" s="1"/>
    </row>
    <row r="2" spans="1:14" x14ac:dyDescent="0.25">
      <c r="A2" s="1"/>
      <c r="B2" s="1"/>
      <c r="C2" s="1"/>
      <c r="D2" s="1"/>
      <c r="E2" s="1"/>
      <c r="F2" s="1"/>
      <c r="G2" s="1"/>
      <c r="H2" s="2"/>
      <c r="I2" s="5"/>
      <c r="J2" s="1"/>
      <c r="K2" s="1"/>
      <c r="L2" s="1"/>
      <c r="M2" s="1"/>
      <c r="N2" s="1"/>
    </row>
    <row r="3" spans="1:14" x14ac:dyDescent="0.25">
      <c r="A3" s="6"/>
      <c r="B3" s="210" t="s">
        <v>135</v>
      </c>
      <c r="C3" s="211"/>
      <c r="D3" s="211"/>
      <c r="E3" s="211"/>
      <c r="F3" s="211"/>
      <c r="G3" s="212"/>
      <c r="H3" s="2"/>
      <c r="I3" s="1"/>
      <c r="J3" s="85"/>
      <c r="K3" s="213">
        <v>41101</v>
      </c>
      <c r="L3" s="213"/>
      <c r="M3" s="213"/>
      <c r="N3" s="7" t="s">
        <v>25</v>
      </c>
    </row>
    <row r="4" spans="1:14" x14ac:dyDescent="0.25">
      <c r="A4" s="1"/>
      <c r="B4" s="1"/>
      <c r="C4" s="1"/>
      <c r="D4" s="1"/>
      <c r="E4" s="1"/>
      <c r="F4" s="1"/>
      <c r="G4" s="1"/>
      <c r="H4" s="228"/>
      <c r="I4" s="228"/>
      <c r="J4" s="1"/>
      <c r="K4" s="1"/>
      <c r="L4" s="1"/>
      <c r="M4" s="85"/>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226</v>
      </c>
      <c r="B6" s="10" t="s">
        <v>227</v>
      </c>
      <c r="C6" s="10" t="s">
        <v>150</v>
      </c>
      <c r="D6" s="10">
        <v>41099</v>
      </c>
      <c r="E6" s="10">
        <v>41101</v>
      </c>
      <c r="F6" s="11">
        <v>42355</v>
      </c>
      <c r="G6" s="12">
        <v>34000</v>
      </c>
      <c r="H6" s="12"/>
      <c r="I6" s="12"/>
      <c r="J6" s="12"/>
      <c r="K6" s="12">
        <v>34000</v>
      </c>
      <c r="L6" s="12"/>
      <c r="M6" s="12"/>
      <c r="N6" s="13">
        <f>G6</f>
        <v>34000</v>
      </c>
    </row>
    <row r="7" spans="1:14" x14ac:dyDescent="0.25">
      <c r="A7" s="9" t="s">
        <v>152</v>
      </c>
      <c r="B7" s="10" t="s">
        <v>228</v>
      </c>
      <c r="C7" s="10" t="s">
        <v>17</v>
      </c>
      <c r="D7" s="10">
        <v>41101</v>
      </c>
      <c r="E7" s="10">
        <v>147</v>
      </c>
      <c r="F7" s="11">
        <v>42356</v>
      </c>
      <c r="G7" s="12">
        <v>60885</v>
      </c>
      <c r="H7" s="12"/>
      <c r="I7" s="12"/>
      <c r="J7" s="12"/>
      <c r="K7" s="12">
        <v>60885</v>
      </c>
      <c r="L7" s="12"/>
      <c r="M7" s="12"/>
      <c r="N7" s="13">
        <f>G7+I7</f>
        <v>60885</v>
      </c>
    </row>
    <row r="8" spans="1:14" x14ac:dyDescent="0.25">
      <c r="A8" s="9" t="s">
        <v>90</v>
      </c>
      <c r="B8" s="14" t="s">
        <v>229</v>
      </c>
      <c r="C8" s="10" t="s">
        <v>17</v>
      </c>
      <c r="D8" s="10">
        <v>41101</v>
      </c>
      <c r="E8" s="10">
        <v>41102</v>
      </c>
      <c r="F8" s="11">
        <v>42357</v>
      </c>
      <c r="G8" s="12">
        <v>24000</v>
      </c>
      <c r="H8" s="12"/>
      <c r="I8" s="12"/>
      <c r="J8" s="12">
        <v>24000</v>
      </c>
      <c r="K8" s="12"/>
      <c r="L8" s="12"/>
      <c r="M8" s="12"/>
      <c r="N8" s="13">
        <f t="shared" ref="N8:N10" si="0">G8+I8</f>
        <v>24000</v>
      </c>
    </row>
    <row r="9" spans="1:14" x14ac:dyDescent="0.25">
      <c r="A9" s="9" t="s">
        <v>172</v>
      </c>
      <c r="B9" s="14" t="s">
        <v>230</v>
      </c>
      <c r="C9" s="14" t="s">
        <v>72</v>
      </c>
      <c r="D9" s="10">
        <v>41101</v>
      </c>
      <c r="E9" s="10">
        <v>41104</v>
      </c>
      <c r="F9" s="11">
        <v>42358</v>
      </c>
      <c r="G9" s="16">
        <v>85194.45</v>
      </c>
      <c r="H9" s="16"/>
      <c r="I9" s="17"/>
      <c r="J9" s="16"/>
      <c r="K9" s="17">
        <v>85194.45</v>
      </c>
      <c r="L9" s="16"/>
      <c r="M9" s="16"/>
      <c r="N9" s="13">
        <f t="shared" si="0"/>
        <v>85194.45</v>
      </c>
    </row>
    <row r="10" spans="1:14" x14ac:dyDescent="0.25">
      <c r="A10" s="9" t="s">
        <v>86</v>
      </c>
      <c r="B10" s="15" t="s">
        <v>231</v>
      </c>
      <c r="C10" s="15" t="s">
        <v>17</v>
      </c>
      <c r="D10" s="10">
        <v>41101</v>
      </c>
      <c r="E10" s="10">
        <v>41103</v>
      </c>
      <c r="F10" s="11">
        <v>42359</v>
      </c>
      <c r="G10" s="16">
        <v>51500</v>
      </c>
      <c r="H10" s="16"/>
      <c r="I10" s="17"/>
      <c r="J10" s="16">
        <v>51500</v>
      </c>
      <c r="K10" s="16"/>
      <c r="L10" s="16"/>
      <c r="M10" s="16"/>
      <c r="N10" s="13">
        <f t="shared" si="0"/>
        <v>51500</v>
      </c>
    </row>
    <row r="11" spans="1:14" x14ac:dyDescent="0.25">
      <c r="A11" s="9" t="s">
        <v>28</v>
      </c>
      <c r="B11" s="15" t="s">
        <v>232</v>
      </c>
      <c r="C11" s="15" t="s">
        <v>233</v>
      </c>
      <c r="D11" s="10">
        <v>41101</v>
      </c>
      <c r="E11" s="10">
        <v>41103</v>
      </c>
      <c r="F11" s="11">
        <v>42360</v>
      </c>
      <c r="G11" s="16">
        <v>75240</v>
      </c>
      <c r="H11" s="16"/>
      <c r="I11" s="17"/>
      <c r="J11" s="16"/>
      <c r="K11" s="16">
        <v>75240</v>
      </c>
      <c r="L11" s="16"/>
      <c r="M11" s="16"/>
      <c r="N11" s="13">
        <f>G11+I11</f>
        <v>75240</v>
      </c>
    </row>
    <row r="12" spans="1:14" x14ac:dyDescent="0.25">
      <c r="A12" s="9"/>
      <c r="B12" s="15" t="s">
        <v>234</v>
      </c>
      <c r="C12" s="15" t="s">
        <v>26</v>
      </c>
      <c r="D12" s="10"/>
      <c r="E12" s="10"/>
      <c r="F12" s="11">
        <v>42361</v>
      </c>
      <c r="G12" s="16"/>
      <c r="H12" s="16" t="s">
        <v>26</v>
      </c>
      <c r="I12" s="17">
        <v>2800</v>
      </c>
      <c r="J12" s="16">
        <v>2800</v>
      </c>
      <c r="K12" s="16"/>
      <c r="L12" s="16"/>
      <c r="M12" s="16"/>
      <c r="N12" s="13">
        <f>+G12+I12</f>
        <v>2800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v>0</v>
      </c>
    </row>
    <row r="16" spans="1:14" x14ac:dyDescent="0.25">
      <c r="A16" s="9"/>
      <c r="B16" s="15"/>
      <c r="C16" s="15"/>
      <c r="D16" s="10"/>
      <c r="E16" s="10"/>
      <c r="F16" s="20"/>
      <c r="G16" s="16"/>
      <c r="H16" s="21"/>
      <c r="I16" s="22"/>
      <c r="J16" s="16"/>
      <c r="K16" s="23"/>
      <c r="L16" s="16"/>
      <c r="M16" s="18"/>
      <c r="N16" s="13">
        <f t="shared" si="1"/>
        <v>0</v>
      </c>
    </row>
    <row r="17" spans="1:14" x14ac:dyDescent="0.25">
      <c r="A17" s="19"/>
      <c r="B17" s="15"/>
      <c r="C17" s="15"/>
      <c r="D17" s="10"/>
      <c r="E17" s="10"/>
      <c r="F17" s="20"/>
      <c r="G17" s="16"/>
      <c r="H17" s="23"/>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333619.45</v>
      </c>
    </row>
    <row r="32" spans="1:14" x14ac:dyDescent="0.25">
      <c r="A32" s="26" t="s">
        <v>18</v>
      </c>
      <c r="B32" s="7"/>
      <c r="C32" s="27"/>
      <c r="D32" s="28"/>
      <c r="E32" s="28"/>
      <c r="F32" s="29"/>
      <c r="G32" s="16">
        <f>SUM(G6:G31)</f>
        <v>330819.45</v>
      </c>
      <c r="H32" s="30"/>
      <c r="I32" s="31">
        <f>SUM(I6:I31)</f>
        <v>2800</v>
      </c>
      <c r="J32" s="31">
        <f>SUM(J6:J31)</f>
        <v>78300</v>
      </c>
      <c r="K32" s="31">
        <f>SUM(K6:K31)</f>
        <v>255319.45</v>
      </c>
      <c r="L32" s="31">
        <f>SUM(L7:L31)</f>
        <v>0</v>
      </c>
      <c r="M32" s="31">
        <f>SUM(M6:M31)</f>
        <v>0</v>
      </c>
      <c r="N32" s="31">
        <f>SUM(N31)</f>
        <v>333619.45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85" t="s">
        <v>21</v>
      </c>
      <c r="F34" s="38"/>
      <c r="G34" s="216"/>
      <c r="H34" s="217"/>
      <c r="I34" s="217"/>
      <c r="J34" s="217"/>
      <c r="K34" s="217"/>
      <c r="L34" s="217"/>
      <c r="M34" s="217"/>
      <c r="N34" s="218"/>
    </row>
    <row r="35" spans="1:14" ht="15" customHeight="1" x14ac:dyDescent="0.25">
      <c r="A35" s="7" t="s">
        <v>22</v>
      </c>
      <c r="B35" s="85"/>
      <c r="C35" s="39"/>
      <c r="D35" s="40"/>
      <c r="E35" s="225">
        <v>495</v>
      </c>
      <c r="F35" s="226"/>
      <c r="G35" s="219"/>
      <c r="H35" s="220"/>
      <c r="I35" s="220"/>
      <c r="J35" s="220"/>
      <c r="K35" s="220"/>
      <c r="L35" s="220"/>
      <c r="M35" s="220"/>
      <c r="N35" s="221"/>
    </row>
    <row r="36" spans="1:14" ht="15" customHeight="1" x14ac:dyDescent="0.25">
      <c r="A36" s="7" t="s">
        <v>23</v>
      </c>
      <c r="B36" s="1"/>
      <c r="C36" s="41">
        <v>100</v>
      </c>
      <c r="D36" s="40"/>
      <c r="E36" s="40"/>
      <c r="F36" s="42"/>
      <c r="G36" s="219"/>
      <c r="H36" s="220"/>
      <c r="I36" s="220"/>
      <c r="J36" s="220"/>
      <c r="K36" s="220"/>
      <c r="L36" s="220"/>
      <c r="M36" s="220"/>
      <c r="N36" s="221"/>
    </row>
    <row r="37" spans="1:14" ht="15" customHeight="1" x14ac:dyDescent="0.25">
      <c r="A37" s="1"/>
      <c r="B37" s="1"/>
      <c r="C37" s="43">
        <f>C36*E35</f>
        <v>49500</v>
      </c>
      <c r="D37" s="40"/>
      <c r="E37" s="40"/>
      <c r="F37" s="42"/>
      <c r="G37" s="219"/>
      <c r="H37" s="220"/>
      <c r="I37" s="220"/>
      <c r="J37" s="220"/>
      <c r="K37" s="220"/>
      <c r="L37" s="220"/>
      <c r="M37" s="220"/>
      <c r="N37" s="221"/>
    </row>
    <row r="38" spans="1:14" ht="15" customHeight="1" x14ac:dyDescent="0.25">
      <c r="A38" s="7" t="s">
        <v>24</v>
      </c>
      <c r="B38" s="1"/>
      <c r="C38" s="44">
        <v>28800</v>
      </c>
      <c r="D38" s="40" t="s">
        <v>140</v>
      </c>
      <c r="E38" s="40"/>
      <c r="F38" s="42"/>
      <c r="G38" s="219"/>
      <c r="H38" s="220"/>
      <c r="I38" s="220"/>
      <c r="J38" s="220"/>
      <c r="K38" s="220"/>
      <c r="L38" s="220"/>
      <c r="M38" s="220"/>
      <c r="N38" s="221"/>
    </row>
    <row r="39" spans="1:14" ht="15.75" customHeight="1" thickBot="1" x14ac:dyDescent="0.3">
      <c r="A39" s="227" t="s">
        <v>16</v>
      </c>
      <c r="B39" s="227"/>
      <c r="C39" s="43">
        <f>SUM(C37+C38)</f>
        <v>78300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B24" sqref="B24"/>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84"/>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83"/>
      <c r="K3" s="213">
        <v>41100</v>
      </c>
      <c r="L3" s="213"/>
      <c r="M3" s="213"/>
      <c r="N3" s="7" t="s">
        <v>39</v>
      </c>
    </row>
    <row r="4" spans="1:14" x14ac:dyDescent="0.25">
      <c r="A4" s="1"/>
      <c r="B4" s="1"/>
      <c r="C4" s="1"/>
      <c r="D4" s="1"/>
      <c r="E4" s="1"/>
      <c r="F4" s="1"/>
      <c r="G4" s="1"/>
      <c r="H4" s="228"/>
      <c r="I4" s="228"/>
      <c r="J4" s="1"/>
      <c r="K4" s="1"/>
      <c r="L4" s="1"/>
      <c r="M4" s="83"/>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215</v>
      </c>
      <c r="C6" s="10" t="s">
        <v>17</v>
      </c>
      <c r="D6" s="10">
        <v>41100</v>
      </c>
      <c r="E6" s="10">
        <v>41103</v>
      </c>
      <c r="F6" s="11">
        <v>42342</v>
      </c>
      <c r="G6" s="12">
        <v>93555</v>
      </c>
      <c r="H6" s="12"/>
      <c r="I6" s="12"/>
      <c r="J6" s="12">
        <v>93555</v>
      </c>
      <c r="K6" s="12"/>
      <c r="L6" s="12"/>
      <c r="M6" s="12"/>
      <c r="N6" s="13">
        <f>G6</f>
        <v>93555</v>
      </c>
    </row>
    <row r="7" spans="1:14" x14ac:dyDescent="0.25">
      <c r="A7" s="9"/>
      <c r="B7" s="10" t="s">
        <v>216</v>
      </c>
      <c r="C7" s="10" t="s">
        <v>17</v>
      </c>
      <c r="D7" s="10">
        <v>41100</v>
      </c>
      <c r="E7" s="10">
        <v>41101</v>
      </c>
      <c r="F7" s="11">
        <v>42343</v>
      </c>
      <c r="G7" s="12">
        <v>30690</v>
      </c>
      <c r="H7" s="12"/>
      <c r="I7" s="12"/>
      <c r="J7" s="12"/>
      <c r="K7" s="12">
        <v>30690</v>
      </c>
      <c r="L7" s="12"/>
      <c r="M7" s="12"/>
      <c r="N7" s="13">
        <f>G7+I7</f>
        <v>30690</v>
      </c>
    </row>
    <row r="8" spans="1:14" x14ac:dyDescent="0.25">
      <c r="A8" s="9"/>
      <c r="B8" s="14" t="s">
        <v>217</v>
      </c>
      <c r="C8" s="10" t="s">
        <v>17</v>
      </c>
      <c r="D8" s="10">
        <v>41100</v>
      </c>
      <c r="E8" s="10">
        <v>41101</v>
      </c>
      <c r="F8" s="11">
        <v>42344</v>
      </c>
      <c r="G8" s="12">
        <v>29700</v>
      </c>
      <c r="H8" s="12"/>
      <c r="I8" s="12"/>
      <c r="J8" s="12"/>
      <c r="K8" s="12">
        <v>29700</v>
      </c>
      <c r="L8" s="12"/>
      <c r="M8" s="12"/>
      <c r="N8" s="13">
        <f t="shared" ref="N8:N10" si="0">G8+I8</f>
        <v>29700</v>
      </c>
    </row>
    <row r="9" spans="1:14" x14ac:dyDescent="0.25">
      <c r="A9" s="9"/>
      <c r="B9" s="14" t="s">
        <v>218</v>
      </c>
      <c r="C9" s="14" t="s">
        <v>17</v>
      </c>
      <c r="D9" s="10">
        <v>41100</v>
      </c>
      <c r="E9" s="10">
        <v>41101</v>
      </c>
      <c r="F9" s="11">
        <v>42345</v>
      </c>
      <c r="G9" s="16">
        <v>24750</v>
      </c>
      <c r="H9" s="16"/>
      <c r="I9" s="17"/>
      <c r="J9" s="16"/>
      <c r="K9" s="17">
        <v>24750</v>
      </c>
      <c r="L9" s="16"/>
      <c r="M9" s="16"/>
      <c r="N9" s="13">
        <f t="shared" si="0"/>
        <v>24750</v>
      </c>
    </row>
    <row r="10" spans="1:14" x14ac:dyDescent="0.25">
      <c r="A10" s="9"/>
      <c r="B10" s="15" t="s">
        <v>219</v>
      </c>
      <c r="C10" s="15" t="s">
        <v>17</v>
      </c>
      <c r="D10" s="10">
        <v>41100</v>
      </c>
      <c r="E10" s="10">
        <v>41101</v>
      </c>
      <c r="F10" s="11">
        <v>42346</v>
      </c>
      <c r="G10" s="16">
        <v>24750</v>
      </c>
      <c r="H10" s="16"/>
      <c r="I10" s="17"/>
      <c r="J10" s="16"/>
      <c r="K10" s="16">
        <v>24750</v>
      </c>
      <c r="L10" s="16"/>
      <c r="M10" s="16"/>
      <c r="N10" s="13">
        <f t="shared" si="0"/>
        <v>24750</v>
      </c>
    </row>
    <row r="11" spans="1:14" x14ac:dyDescent="0.25">
      <c r="A11" s="9"/>
      <c r="B11" s="15" t="s">
        <v>198</v>
      </c>
      <c r="C11" s="15" t="s">
        <v>17</v>
      </c>
      <c r="D11" s="10">
        <v>41101</v>
      </c>
      <c r="E11" s="10">
        <v>41102</v>
      </c>
      <c r="F11" s="11">
        <v>42347</v>
      </c>
      <c r="G11" s="16">
        <v>35000</v>
      </c>
      <c r="H11" s="16"/>
      <c r="I11" s="17"/>
      <c r="J11" s="16">
        <v>35000</v>
      </c>
      <c r="K11" s="16"/>
      <c r="L11" s="16"/>
      <c r="M11" s="16"/>
      <c r="N11" s="13">
        <f>G11+I11</f>
        <v>35000</v>
      </c>
    </row>
    <row r="12" spans="1:14" x14ac:dyDescent="0.25">
      <c r="A12" s="9"/>
      <c r="B12" s="15" t="s">
        <v>63</v>
      </c>
      <c r="C12" s="15" t="s">
        <v>64</v>
      </c>
      <c r="D12" s="10">
        <v>41100</v>
      </c>
      <c r="E12" s="10">
        <v>41101</v>
      </c>
      <c r="F12" s="11">
        <v>42348</v>
      </c>
      <c r="G12" s="16">
        <v>26000</v>
      </c>
      <c r="H12" s="16"/>
      <c r="I12" s="17"/>
      <c r="J12" s="16"/>
      <c r="K12" s="16">
        <v>26000</v>
      </c>
      <c r="L12" s="16"/>
      <c r="M12" s="16"/>
      <c r="N12" s="13">
        <f>+G12+I12</f>
        <v>26000</v>
      </c>
    </row>
    <row r="13" spans="1:14" x14ac:dyDescent="0.25">
      <c r="A13" s="9"/>
      <c r="B13" s="15" t="s">
        <v>220</v>
      </c>
      <c r="C13" s="15" t="s">
        <v>17</v>
      </c>
      <c r="D13" s="10">
        <v>41100</v>
      </c>
      <c r="E13" s="10">
        <v>41102</v>
      </c>
      <c r="F13" s="11">
        <v>42349</v>
      </c>
      <c r="G13" s="16">
        <v>102960</v>
      </c>
      <c r="H13" s="16"/>
      <c r="I13" s="17"/>
      <c r="J13" s="17"/>
      <c r="K13" s="16">
        <v>102960</v>
      </c>
      <c r="L13" s="16"/>
      <c r="M13" s="16"/>
      <c r="N13" s="13">
        <f t="shared" ref="N13:N28" si="1">+G13+I13</f>
        <v>102960</v>
      </c>
    </row>
    <row r="14" spans="1:14" x14ac:dyDescent="0.25">
      <c r="A14" s="9"/>
      <c r="B14" s="15"/>
      <c r="C14" s="15" t="s">
        <v>221</v>
      </c>
      <c r="D14" s="10">
        <v>41100</v>
      </c>
      <c r="E14" s="10">
        <v>41101</v>
      </c>
      <c r="F14" s="11">
        <v>42350</v>
      </c>
      <c r="G14" s="16">
        <v>39000</v>
      </c>
      <c r="H14" s="16"/>
      <c r="I14" s="17"/>
      <c r="J14" s="17">
        <v>39000</v>
      </c>
      <c r="K14" s="16"/>
      <c r="L14" s="16"/>
      <c r="M14" s="18"/>
      <c r="N14" s="13">
        <f t="shared" si="1"/>
        <v>39000</v>
      </c>
    </row>
    <row r="15" spans="1:14" x14ac:dyDescent="0.25">
      <c r="A15" s="9"/>
      <c r="B15" s="15"/>
      <c r="C15" s="15" t="s">
        <v>222</v>
      </c>
      <c r="D15" s="10">
        <v>41100</v>
      </c>
      <c r="E15" s="10">
        <v>41101</v>
      </c>
      <c r="F15" s="11">
        <v>42351</v>
      </c>
      <c r="G15" s="16">
        <v>19500</v>
      </c>
      <c r="H15" s="16"/>
      <c r="I15" s="17"/>
      <c r="J15" s="16">
        <v>19500</v>
      </c>
      <c r="K15" s="16"/>
      <c r="L15" s="16"/>
      <c r="M15" s="18"/>
      <c r="N15" s="13">
        <v>0</v>
      </c>
    </row>
    <row r="16" spans="1:14" x14ac:dyDescent="0.25">
      <c r="A16" s="9"/>
      <c r="B16" s="15" t="s">
        <v>223</v>
      </c>
      <c r="C16" s="15" t="s">
        <v>83</v>
      </c>
      <c r="D16" s="10">
        <v>41100</v>
      </c>
      <c r="E16" s="10">
        <v>41101</v>
      </c>
      <c r="F16" s="20">
        <v>42353</v>
      </c>
      <c r="G16" s="16">
        <v>17000</v>
      </c>
      <c r="H16" s="21"/>
      <c r="I16" s="22"/>
      <c r="J16" s="16"/>
      <c r="K16" s="23">
        <v>17000</v>
      </c>
      <c r="L16" s="16"/>
      <c r="M16" s="18"/>
      <c r="N16" s="13">
        <f t="shared" si="1"/>
        <v>17000</v>
      </c>
    </row>
    <row r="17" spans="1:14" x14ac:dyDescent="0.25">
      <c r="A17" s="19"/>
      <c r="B17" s="15" t="s">
        <v>224</v>
      </c>
      <c r="C17" s="15" t="s">
        <v>17</v>
      </c>
      <c r="D17" s="10">
        <v>41101</v>
      </c>
      <c r="E17" s="10">
        <v>41103</v>
      </c>
      <c r="F17" s="20">
        <v>42354</v>
      </c>
      <c r="G17" s="16">
        <v>77220</v>
      </c>
      <c r="H17" s="23"/>
      <c r="I17" s="22"/>
      <c r="J17" s="16">
        <v>77220</v>
      </c>
      <c r="K17" s="23"/>
      <c r="L17" s="16"/>
      <c r="M17" s="18"/>
      <c r="N17" s="13">
        <f t="shared" si="1"/>
        <v>77220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500625</v>
      </c>
    </row>
    <row r="32" spans="1:14" x14ac:dyDescent="0.25">
      <c r="A32" s="26" t="s">
        <v>18</v>
      </c>
      <c r="B32" s="7"/>
      <c r="C32" s="27"/>
      <c r="D32" s="28"/>
      <c r="E32" s="28"/>
      <c r="F32" s="29"/>
      <c r="G32" s="16">
        <f>SUM(G6:G31)</f>
        <v>520125</v>
      </c>
      <c r="H32" s="30"/>
      <c r="I32" s="31">
        <f>SUM(I6:I31)</f>
        <v>0</v>
      </c>
      <c r="J32" s="31">
        <f>SUM(J6:J31)</f>
        <v>264275</v>
      </c>
      <c r="K32" s="31">
        <f>SUM(K6:K31)</f>
        <v>255850</v>
      </c>
      <c r="L32" s="31">
        <f>SUM(L7:L31)</f>
        <v>0</v>
      </c>
      <c r="M32" s="31">
        <f>SUM(M6:M31)</f>
        <v>0</v>
      </c>
      <c r="N32" s="31">
        <f>SUM(N31)</f>
        <v>500625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83" t="s">
        <v>21</v>
      </c>
      <c r="F34" s="38"/>
      <c r="G34" s="216" t="s">
        <v>225</v>
      </c>
      <c r="H34" s="217"/>
      <c r="I34" s="217"/>
      <c r="J34" s="217"/>
      <c r="K34" s="217"/>
      <c r="L34" s="217"/>
      <c r="M34" s="217"/>
      <c r="N34" s="218"/>
    </row>
    <row r="35" spans="1:14" ht="15" customHeight="1" x14ac:dyDescent="0.25">
      <c r="A35" s="7" t="s">
        <v>22</v>
      </c>
      <c r="B35" s="83"/>
      <c r="C35" s="39"/>
      <c r="D35" s="40"/>
      <c r="E35" s="225">
        <v>495</v>
      </c>
      <c r="F35" s="226"/>
      <c r="G35" s="219"/>
      <c r="H35" s="220"/>
      <c r="I35" s="220"/>
      <c r="J35" s="220"/>
      <c r="K35" s="220"/>
      <c r="L35" s="220"/>
      <c r="M35" s="220"/>
      <c r="N35" s="221"/>
    </row>
    <row r="36" spans="1:14" ht="15" customHeight="1" x14ac:dyDescent="0.25">
      <c r="A36" s="7" t="s">
        <v>23</v>
      </c>
      <c r="B36" s="1"/>
      <c r="C36" s="41">
        <v>180</v>
      </c>
      <c r="D36" s="40"/>
      <c r="E36" s="40"/>
      <c r="F36" s="42"/>
      <c r="G36" s="219"/>
      <c r="H36" s="220"/>
      <c r="I36" s="220"/>
      <c r="J36" s="220"/>
      <c r="K36" s="220"/>
      <c r="L36" s="220"/>
      <c r="M36" s="220"/>
      <c r="N36" s="221"/>
    </row>
    <row r="37" spans="1:14" ht="15" customHeight="1" x14ac:dyDescent="0.25">
      <c r="A37" s="1"/>
      <c r="B37" s="1"/>
      <c r="C37" s="43">
        <f>C36*E35</f>
        <v>89100</v>
      </c>
      <c r="D37" s="40"/>
      <c r="E37" s="40"/>
      <c r="F37" s="42"/>
      <c r="G37" s="219"/>
      <c r="H37" s="220"/>
      <c r="I37" s="220"/>
      <c r="J37" s="220"/>
      <c r="K37" s="220"/>
      <c r="L37" s="220"/>
      <c r="M37" s="220"/>
      <c r="N37" s="221"/>
    </row>
    <row r="38" spans="1:14" ht="15" customHeight="1" x14ac:dyDescent="0.25">
      <c r="A38" s="7" t="s">
        <v>24</v>
      </c>
      <c r="B38" s="1"/>
      <c r="C38" s="44">
        <v>175200</v>
      </c>
      <c r="D38" s="40" t="s">
        <v>140</v>
      </c>
      <c r="E38" s="40"/>
      <c r="F38" s="42"/>
      <c r="G38" s="219"/>
      <c r="H38" s="220"/>
      <c r="I38" s="220"/>
      <c r="J38" s="220"/>
      <c r="K38" s="220"/>
      <c r="L38" s="220"/>
      <c r="M38" s="220"/>
      <c r="N38" s="221"/>
    </row>
    <row r="39" spans="1:14" ht="15.75" customHeight="1" thickBot="1" x14ac:dyDescent="0.3">
      <c r="A39" s="227" t="s">
        <v>16</v>
      </c>
      <c r="B39" s="227"/>
      <c r="C39" s="43">
        <f>SUM(C37+C38)</f>
        <v>264300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22" workbookViewId="0">
      <selection activeCell="C33" sqref="C33"/>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82"/>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81"/>
      <c r="K3" s="213">
        <v>41100</v>
      </c>
      <c r="L3" s="213"/>
      <c r="M3" s="213"/>
      <c r="N3" s="7" t="s">
        <v>25</v>
      </c>
    </row>
    <row r="4" spans="1:14" x14ac:dyDescent="0.25">
      <c r="A4" s="1"/>
      <c r="B4" s="1"/>
      <c r="C4" s="1"/>
      <c r="D4" s="1"/>
      <c r="E4" s="1"/>
      <c r="F4" s="1"/>
      <c r="G4" s="1"/>
      <c r="H4" s="228"/>
      <c r="I4" s="228"/>
      <c r="J4" s="1"/>
      <c r="K4" s="1"/>
      <c r="L4" s="1"/>
      <c r="M4" s="81"/>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168</v>
      </c>
      <c r="B6" s="10" t="s">
        <v>205</v>
      </c>
      <c r="C6" s="10" t="s">
        <v>17</v>
      </c>
      <c r="D6" s="10">
        <v>41099</v>
      </c>
      <c r="E6" s="10">
        <v>41100</v>
      </c>
      <c r="F6" s="11">
        <v>42329</v>
      </c>
      <c r="G6" s="12">
        <v>31185</v>
      </c>
      <c r="H6" s="12"/>
      <c r="I6" s="12"/>
      <c r="J6" s="12"/>
      <c r="K6" s="12">
        <v>31185</v>
      </c>
      <c r="L6" s="12"/>
      <c r="M6" s="12"/>
      <c r="N6" s="13">
        <f>G6</f>
        <v>31185</v>
      </c>
    </row>
    <row r="7" spans="1:14" x14ac:dyDescent="0.25">
      <c r="A7" s="9" t="s">
        <v>156</v>
      </c>
      <c r="B7" s="10" t="s">
        <v>157</v>
      </c>
      <c r="C7" s="10"/>
      <c r="D7" s="10"/>
      <c r="E7" s="10"/>
      <c r="F7" s="11">
        <v>42330</v>
      </c>
      <c r="G7" s="12"/>
      <c r="H7" s="12" t="s">
        <v>206</v>
      </c>
      <c r="I7" s="12">
        <v>24750</v>
      </c>
      <c r="J7" s="12"/>
      <c r="K7" s="12">
        <v>24750</v>
      </c>
      <c r="L7" s="12"/>
      <c r="M7" s="12"/>
      <c r="N7" s="13">
        <f>G7+I7</f>
        <v>24750</v>
      </c>
    </row>
    <row r="8" spans="1:14" x14ac:dyDescent="0.25">
      <c r="A8" s="9" t="s">
        <v>156</v>
      </c>
      <c r="B8" s="14" t="s">
        <v>157</v>
      </c>
      <c r="C8" s="10" t="s">
        <v>17</v>
      </c>
      <c r="D8" s="10">
        <v>41098</v>
      </c>
      <c r="E8" s="10">
        <v>41101</v>
      </c>
      <c r="F8" s="11">
        <v>42331</v>
      </c>
      <c r="G8" s="12">
        <v>66825</v>
      </c>
      <c r="H8" s="12"/>
      <c r="I8" s="12"/>
      <c r="J8" s="12"/>
      <c r="K8" s="12">
        <v>66825</v>
      </c>
      <c r="L8" s="12"/>
      <c r="M8" s="12"/>
      <c r="N8" s="13">
        <f t="shared" ref="N8:N10" si="0">G8+I8</f>
        <v>66825</v>
      </c>
    </row>
    <row r="9" spans="1:14" x14ac:dyDescent="0.25">
      <c r="A9" s="9" t="s">
        <v>49</v>
      </c>
      <c r="B9" s="14" t="s">
        <v>207</v>
      </c>
      <c r="C9" s="14" t="s">
        <v>17</v>
      </c>
      <c r="D9" s="10">
        <v>41100</v>
      </c>
      <c r="E9" s="10">
        <v>41101</v>
      </c>
      <c r="F9" s="11">
        <v>42332</v>
      </c>
      <c r="G9" s="16">
        <v>22770</v>
      </c>
      <c r="H9" s="16"/>
      <c r="I9" s="17"/>
      <c r="J9" s="16">
        <v>22770</v>
      </c>
      <c r="K9" s="17"/>
      <c r="L9" s="16"/>
      <c r="M9" s="16"/>
      <c r="N9" s="13">
        <f t="shared" si="0"/>
        <v>22770</v>
      </c>
    </row>
    <row r="10" spans="1:14" x14ac:dyDescent="0.25">
      <c r="A10" s="9" t="s">
        <v>182</v>
      </c>
      <c r="B10" s="15" t="s">
        <v>208</v>
      </c>
      <c r="C10" s="15" t="s">
        <v>17</v>
      </c>
      <c r="D10" s="10">
        <v>41100</v>
      </c>
      <c r="E10" s="10">
        <v>41101</v>
      </c>
      <c r="F10" s="11">
        <v>42333</v>
      </c>
      <c r="G10" s="16">
        <v>32670</v>
      </c>
      <c r="H10" s="16"/>
      <c r="I10" s="17"/>
      <c r="J10" s="16"/>
      <c r="K10" s="16">
        <v>32670</v>
      </c>
      <c r="L10" s="16"/>
      <c r="M10" s="16"/>
      <c r="N10" s="13">
        <f t="shared" si="0"/>
        <v>32670</v>
      </c>
    </row>
    <row r="11" spans="1:14" x14ac:dyDescent="0.25">
      <c r="A11" s="9" t="s">
        <v>209</v>
      </c>
      <c r="B11" s="15" t="s">
        <v>202</v>
      </c>
      <c r="C11" s="15" t="s">
        <v>17</v>
      </c>
      <c r="D11" s="10">
        <v>41101</v>
      </c>
      <c r="E11" s="10">
        <v>41102</v>
      </c>
      <c r="F11" s="11">
        <v>42334</v>
      </c>
      <c r="G11" s="16">
        <v>22770</v>
      </c>
      <c r="H11" s="16"/>
      <c r="I11" s="17"/>
      <c r="J11" s="16">
        <v>22770</v>
      </c>
      <c r="K11" s="16"/>
      <c r="L11" s="16"/>
      <c r="M11" s="16"/>
      <c r="N11" s="13">
        <f>G11+I11</f>
        <v>22770</v>
      </c>
    </row>
    <row r="12" spans="1:14" x14ac:dyDescent="0.25">
      <c r="A12" s="9" t="s">
        <v>210</v>
      </c>
      <c r="B12" s="15" t="s">
        <v>211</v>
      </c>
      <c r="C12" s="15" t="s">
        <v>17</v>
      </c>
      <c r="D12" s="10">
        <v>41100</v>
      </c>
      <c r="E12" s="10">
        <v>41102</v>
      </c>
      <c r="F12" s="11">
        <v>42335</v>
      </c>
      <c r="G12" s="16">
        <v>124740</v>
      </c>
      <c r="H12" s="16"/>
      <c r="I12" s="17"/>
      <c r="J12" s="16">
        <v>124740</v>
      </c>
      <c r="K12" s="16"/>
      <c r="L12" s="16"/>
      <c r="M12" s="16"/>
      <c r="N12" s="13">
        <f>+G12+I12</f>
        <v>124740</v>
      </c>
    </row>
    <row r="13" spans="1:14" x14ac:dyDescent="0.25">
      <c r="A13" s="9" t="s">
        <v>29</v>
      </c>
      <c r="B13" s="15" t="s">
        <v>212</v>
      </c>
      <c r="C13" s="15" t="s">
        <v>17</v>
      </c>
      <c r="D13" s="10">
        <v>41100</v>
      </c>
      <c r="E13" s="10">
        <v>41102</v>
      </c>
      <c r="F13" s="11">
        <v>42336</v>
      </c>
      <c r="G13" s="16">
        <v>48510</v>
      </c>
      <c r="H13" s="16"/>
      <c r="I13" s="17"/>
      <c r="J13" s="17">
        <v>24510</v>
      </c>
      <c r="K13" s="16"/>
      <c r="L13" s="16"/>
      <c r="M13" s="16">
        <v>24000</v>
      </c>
      <c r="N13" s="13">
        <f t="shared" ref="N13:N28" si="1">+G13+I13</f>
        <v>48510</v>
      </c>
    </row>
    <row r="14" spans="1:14" x14ac:dyDescent="0.25">
      <c r="A14" s="9" t="s">
        <v>86</v>
      </c>
      <c r="B14" s="15" t="s">
        <v>213</v>
      </c>
      <c r="C14" s="15" t="s">
        <v>17</v>
      </c>
      <c r="D14" s="10">
        <v>41100</v>
      </c>
      <c r="E14" s="10">
        <v>41101</v>
      </c>
      <c r="F14" s="11">
        <v>42337</v>
      </c>
      <c r="G14" s="16">
        <v>35145</v>
      </c>
      <c r="H14" s="16"/>
      <c r="I14" s="17"/>
      <c r="J14" s="17"/>
      <c r="K14" s="16">
        <v>35145</v>
      </c>
      <c r="L14" s="16"/>
      <c r="M14" s="18"/>
      <c r="N14" s="13">
        <f t="shared" si="1"/>
        <v>35145</v>
      </c>
    </row>
    <row r="15" spans="1:14" x14ac:dyDescent="0.25">
      <c r="A15" s="9"/>
      <c r="B15" s="15" t="s">
        <v>154</v>
      </c>
      <c r="C15" s="15" t="s">
        <v>17</v>
      </c>
      <c r="D15" s="10"/>
      <c r="E15" s="10"/>
      <c r="F15" s="11">
        <v>42339</v>
      </c>
      <c r="G15" s="16"/>
      <c r="H15" s="16" t="s">
        <v>26</v>
      </c>
      <c r="I15" s="17">
        <v>1000</v>
      </c>
      <c r="J15" s="16">
        <v>1000</v>
      </c>
      <c r="K15" s="16"/>
      <c r="L15" s="16"/>
      <c r="M15" s="18"/>
      <c r="N15" s="13">
        <v>1000</v>
      </c>
    </row>
    <row r="16" spans="1:14" x14ac:dyDescent="0.25">
      <c r="A16" s="9"/>
      <c r="B16" s="15" t="s">
        <v>98</v>
      </c>
      <c r="C16" s="15" t="s">
        <v>17</v>
      </c>
      <c r="D16" s="10">
        <v>41100</v>
      </c>
      <c r="E16" s="10">
        <v>41101</v>
      </c>
      <c r="F16" s="20">
        <v>42340</v>
      </c>
      <c r="G16" s="16">
        <v>24255</v>
      </c>
      <c r="H16" s="21"/>
      <c r="I16" s="22"/>
      <c r="J16" s="16"/>
      <c r="K16" s="23">
        <v>24255</v>
      </c>
      <c r="L16" s="16"/>
      <c r="M16" s="18"/>
      <c r="N16" s="13">
        <f t="shared" si="1"/>
        <v>24255</v>
      </c>
    </row>
    <row r="17" spans="1:14" x14ac:dyDescent="0.25">
      <c r="A17" s="19"/>
      <c r="B17" s="15" t="s">
        <v>154</v>
      </c>
      <c r="C17" s="15"/>
      <c r="D17" s="10"/>
      <c r="E17" s="10"/>
      <c r="F17" s="20">
        <v>42341</v>
      </c>
      <c r="G17" s="16"/>
      <c r="H17" s="23" t="s">
        <v>26</v>
      </c>
      <c r="I17" s="22">
        <v>4000</v>
      </c>
      <c r="J17" s="16">
        <v>4000</v>
      </c>
      <c r="K17" s="23"/>
      <c r="L17" s="16"/>
      <c r="M17" s="18"/>
      <c r="N17" s="13">
        <f t="shared" si="1"/>
        <v>4000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438620</v>
      </c>
    </row>
    <row r="32" spans="1:14" x14ac:dyDescent="0.25">
      <c r="A32" s="26" t="s">
        <v>18</v>
      </c>
      <c r="B32" s="7"/>
      <c r="C32" s="27"/>
      <c r="D32" s="28"/>
      <c r="E32" s="28"/>
      <c r="F32" s="29"/>
      <c r="G32" s="16">
        <f>SUM(G6:G31)</f>
        <v>408870</v>
      </c>
      <c r="H32" s="30"/>
      <c r="I32" s="31">
        <f>SUM(I6:I31)</f>
        <v>29750</v>
      </c>
      <c r="J32" s="31">
        <f>SUM(J6:J31)</f>
        <v>199790</v>
      </c>
      <c r="K32" s="31">
        <f>SUM(K6:K31)</f>
        <v>214830</v>
      </c>
      <c r="L32" s="31">
        <f>SUM(L7:L31)</f>
        <v>0</v>
      </c>
      <c r="M32" s="31">
        <f>SUM(M6:M31)</f>
        <v>24000</v>
      </c>
      <c r="N32" s="31">
        <f>SUM(N31)</f>
        <v>438620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81" t="s">
        <v>21</v>
      </c>
      <c r="F34" s="38"/>
      <c r="G34" s="216" t="s">
        <v>214</v>
      </c>
      <c r="H34" s="217"/>
      <c r="I34" s="217"/>
      <c r="J34" s="217"/>
      <c r="K34" s="217"/>
      <c r="L34" s="217"/>
      <c r="M34" s="217"/>
      <c r="N34" s="218"/>
    </row>
    <row r="35" spans="1:14" ht="15" customHeight="1" x14ac:dyDescent="0.25">
      <c r="A35" s="7" t="s">
        <v>22</v>
      </c>
      <c r="B35" s="81"/>
      <c r="C35" s="39"/>
      <c r="D35" s="40"/>
      <c r="E35" s="225">
        <v>495</v>
      </c>
      <c r="F35" s="226"/>
      <c r="G35" s="219"/>
      <c r="H35" s="220"/>
      <c r="I35" s="220"/>
      <c r="J35" s="220"/>
      <c r="K35" s="220"/>
      <c r="L35" s="220"/>
      <c r="M35" s="220"/>
      <c r="N35" s="221"/>
    </row>
    <row r="36" spans="1:14" ht="15" customHeight="1" x14ac:dyDescent="0.25">
      <c r="A36" s="7" t="s">
        <v>23</v>
      </c>
      <c r="B36" s="1"/>
      <c r="C36" s="41">
        <v>296</v>
      </c>
      <c r="D36" s="40"/>
      <c r="E36" s="40"/>
      <c r="F36" s="42"/>
      <c r="G36" s="219"/>
      <c r="H36" s="220"/>
      <c r="I36" s="220"/>
      <c r="J36" s="220"/>
      <c r="K36" s="220"/>
      <c r="L36" s="220"/>
      <c r="M36" s="220"/>
      <c r="N36" s="221"/>
    </row>
    <row r="37" spans="1:14" ht="15" customHeight="1" x14ac:dyDescent="0.25">
      <c r="A37" s="1"/>
      <c r="B37" s="1"/>
      <c r="C37" s="43">
        <f>C36*E35</f>
        <v>146520</v>
      </c>
      <c r="D37" s="40"/>
      <c r="E37" s="40"/>
      <c r="F37" s="42"/>
      <c r="G37" s="219"/>
      <c r="H37" s="220"/>
      <c r="I37" s="220"/>
      <c r="J37" s="220"/>
      <c r="K37" s="220"/>
      <c r="L37" s="220"/>
      <c r="M37" s="220"/>
      <c r="N37" s="221"/>
    </row>
    <row r="38" spans="1:14" ht="15" customHeight="1" x14ac:dyDescent="0.25">
      <c r="A38" s="7" t="s">
        <v>24</v>
      </c>
      <c r="B38" s="1"/>
      <c r="C38" s="44">
        <v>53280</v>
      </c>
      <c r="D38" s="40" t="s">
        <v>140</v>
      </c>
      <c r="E38" s="40"/>
      <c r="F38" s="42"/>
      <c r="G38" s="219"/>
      <c r="H38" s="220"/>
      <c r="I38" s="220"/>
      <c r="J38" s="220"/>
      <c r="K38" s="220"/>
      <c r="L38" s="220"/>
      <c r="M38" s="220"/>
      <c r="N38" s="221"/>
    </row>
    <row r="39" spans="1:14" ht="15.75" customHeight="1" thickBot="1" x14ac:dyDescent="0.3">
      <c r="A39" s="227" t="s">
        <v>16</v>
      </c>
      <c r="B39" s="227"/>
      <c r="C39" s="43">
        <f>SUM(C37+C38)</f>
        <v>199800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22" workbookViewId="0">
      <selection sqref="A1:N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80"/>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79"/>
      <c r="K3" s="213">
        <v>41099</v>
      </c>
      <c r="L3" s="213"/>
      <c r="M3" s="213"/>
      <c r="N3" s="7" t="s">
        <v>39</v>
      </c>
    </row>
    <row r="4" spans="1:14" x14ac:dyDescent="0.25">
      <c r="A4" s="1"/>
      <c r="B4" s="1"/>
      <c r="C4" s="1"/>
      <c r="D4" s="1"/>
      <c r="E4" s="1"/>
      <c r="F4" s="1"/>
      <c r="G4" s="1"/>
      <c r="H4" s="228"/>
      <c r="I4" s="228"/>
      <c r="J4" s="1"/>
      <c r="K4" s="1"/>
      <c r="L4" s="1"/>
      <c r="M4" s="79"/>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200</v>
      </c>
      <c r="C6" s="10" t="s">
        <v>201</v>
      </c>
      <c r="D6" s="10">
        <v>41128</v>
      </c>
      <c r="E6" s="10">
        <v>41130</v>
      </c>
      <c r="F6" s="11">
        <v>42324</v>
      </c>
      <c r="G6" s="12">
        <v>57420</v>
      </c>
      <c r="H6" s="12"/>
      <c r="I6" s="12"/>
      <c r="J6" s="12"/>
      <c r="K6" s="12"/>
      <c r="L6" s="12"/>
      <c r="M6" s="12">
        <v>57420</v>
      </c>
      <c r="N6" s="13">
        <f>G6</f>
        <v>57420</v>
      </c>
    </row>
    <row r="7" spans="1:14" x14ac:dyDescent="0.25">
      <c r="A7" s="9"/>
      <c r="B7" s="10" t="s">
        <v>202</v>
      </c>
      <c r="C7" s="10" t="s">
        <v>17</v>
      </c>
      <c r="D7" s="10">
        <v>41099</v>
      </c>
      <c r="E7" s="10">
        <v>41101</v>
      </c>
      <c r="F7" s="11">
        <v>42325</v>
      </c>
      <c r="G7" s="12">
        <v>45540</v>
      </c>
      <c r="H7" s="12"/>
      <c r="I7" s="12"/>
      <c r="J7" s="12">
        <v>45540</v>
      </c>
      <c r="K7" s="12"/>
      <c r="L7" s="12"/>
      <c r="M7" s="12"/>
      <c r="N7" s="13">
        <f>G7+I7</f>
        <v>45540</v>
      </c>
    </row>
    <row r="8" spans="1:14" x14ac:dyDescent="0.25">
      <c r="A8" s="9"/>
      <c r="B8" s="14" t="s">
        <v>203</v>
      </c>
      <c r="C8" s="10" t="s">
        <v>17</v>
      </c>
      <c r="D8" s="10">
        <v>41099</v>
      </c>
      <c r="E8" s="10">
        <v>41100</v>
      </c>
      <c r="F8" s="11">
        <v>42326</v>
      </c>
      <c r="G8" s="12">
        <v>85140</v>
      </c>
      <c r="H8" s="12"/>
      <c r="I8" s="12"/>
      <c r="J8" s="12">
        <v>42570</v>
      </c>
      <c r="K8" s="12"/>
      <c r="L8" s="12"/>
      <c r="M8" s="12">
        <v>42570</v>
      </c>
      <c r="N8" s="13">
        <f t="shared" ref="N8:N10" si="0">G8+I8</f>
        <v>85140</v>
      </c>
    </row>
    <row r="9" spans="1:14" x14ac:dyDescent="0.25">
      <c r="A9" s="9"/>
      <c r="B9" s="14" t="s">
        <v>204</v>
      </c>
      <c r="C9" s="14" t="s">
        <v>17</v>
      </c>
      <c r="D9" s="10">
        <v>41099</v>
      </c>
      <c r="E9" s="10">
        <v>41102</v>
      </c>
      <c r="F9" s="11">
        <v>42327</v>
      </c>
      <c r="G9" s="16">
        <v>77220</v>
      </c>
      <c r="H9" s="16"/>
      <c r="I9" s="17"/>
      <c r="J9" s="16"/>
      <c r="K9" s="17">
        <v>77220</v>
      </c>
      <c r="L9" s="16"/>
      <c r="M9" s="16"/>
      <c r="N9" s="13">
        <f t="shared" si="0"/>
        <v>77220</v>
      </c>
    </row>
    <row r="10" spans="1:14" x14ac:dyDescent="0.25">
      <c r="A10" s="9"/>
      <c r="B10" s="15" t="s">
        <v>65</v>
      </c>
      <c r="C10" s="15"/>
      <c r="D10" s="10"/>
      <c r="E10" s="10"/>
      <c r="F10" s="11">
        <v>42238</v>
      </c>
      <c r="G10" s="16"/>
      <c r="H10" s="16" t="s">
        <v>26</v>
      </c>
      <c r="I10" s="17">
        <v>1000</v>
      </c>
      <c r="J10" s="16">
        <v>1000</v>
      </c>
      <c r="K10" s="16"/>
      <c r="L10" s="16"/>
      <c r="M10" s="16"/>
      <c r="N10" s="13">
        <f t="shared" si="0"/>
        <v>1000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266320</v>
      </c>
    </row>
    <row r="32" spans="1:14" x14ac:dyDescent="0.25">
      <c r="A32" s="26" t="s">
        <v>18</v>
      </c>
      <c r="B32" s="7"/>
      <c r="C32" s="27"/>
      <c r="D32" s="28"/>
      <c r="E32" s="28"/>
      <c r="F32" s="29"/>
      <c r="G32" s="16">
        <f>SUM(G6:G31)</f>
        <v>265320</v>
      </c>
      <c r="H32" s="30"/>
      <c r="I32" s="31">
        <f>SUM(I6:I31)</f>
        <v>1000</v>
      </c>
      <c r="J32" s="31">
        <f>SUM(J6:J31)</f>
        <v>89110</v>
      </c>
      <c r="K32" s="31">
        <f>SUM(K6:K31)</f>
        <v>77220</v>
      </c>
      <c r="L32" s="31">
        <f>SUM(L7:L31)</f>
        <v>0</v>
      </c>
      <c r="M32" s="31">
        <f>SUM(M6:M31)</f>
        <v>99990</v>
      </c>
      <c r="N32" s="31">
        <f>SUM(N31)</f>
        <v>266320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79" t="s">
        <v>21</v>
      </c>
      <c r="F34" s="38"/>
      <c r="G34" s="216"/>
      <c r="H34" s="217"/>
      <c r="I34" s="217"/>
      <c r="J34" s="217"/>
      <c r="K34" s="217"/>
      <c r="L34" s="217"/>
      <c r="M34" s="217"/>
      <c r="N34" s="218"/>
    </row>
    <row r="35" spans="1:14" ht="15" customHeight="1" x14ac:dyDescent="0.25">
      <c r="A35" s="7" t="s">
        <v>22</v>
      </c>
      <c r="B35" s="79"/>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v>0</v>
      </c>
      <c r="D37" s="40"/>
      <c r="E37" s="40"/>
      <c r="F37" s="42"/>
      <c r="G37" s="219"/>
      <c r="H37" s="220"/>
      <c r="I37" s="220"/>
      <c r="J37" s="220"/>
      <c r="K37" s="220"/>
      <c r="L37" s="220"/>
      <c r="M37" s="220"/>
      <c r="N37" s="221"/>
    </row>
    <row r="38" spans="1:14" ht="15" customHeight="1" x14ac:dyDescent="0.25">
      <c r="A38" s="7" t="s">
        <v>24</v>
      </c>
      <c r="B38" s="1"/>
      <c r="C38" s="44">
        <v>89110</v>
      </c>
      <c r="D38" s="40" t="s">
        <v>140</v>
      </c>
      <c r="E38" s="40"/>
      <c r="F38" s="42"/>
      <c r="G38" s="219"/>
      <c r="H38" s="220"/>
      <c r="I38" s="220"/>
      <c r="J38" s="220"/>
      <c r="K38" s="220"/>
      <c r="L38" s="220"/>
      <c r="M38" s="220"/>
      <c r="N38" s="221"/>
    </row>
    <row r="39" spans="1:14" ht="15.75" customHeight="1" thickBot="1" x14ac:dyDescent="0.3">
      <c r="A39" s="227" t="s">
        <v>16</v>
      </c>
      <c r="B39" s="227"/>
      <c r="C39" s="43">
        <f>SUM(C37+C38)</f>
        <v>89110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78"/>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77"/>
      <c r="K3" s="213">
        <v>41099</v>
      </c>
      <c r="L3" s="213"/>
      <c r="M3" s="213"/>
      <c r="N3" s="7" t="s">
        <v>25</v>
      </c>
    </row>
    <row r="4" spans="1:14" x14ac:dyDescent="0.25">
      <c r="A4" s="1"/>
      <c r="B4" s="1"/>
      <c r="C4" s="1"/>
      <c r="D4" s="1"/>
      <c r="E4" s="1"/>
      <c r="F4" s="1"/>
      <c r="G4" s="1"/>
      <c r="H4" s="228"/>
      <c r="I4" s="228"/>
      <c r="J4" s="1"/>
      <c r="K4" s="1"/>
      <c r="L4" s="1"/>
      <c r="M4" s="77"/>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190</v>
      </c>
      <c r="C6" s="10" t="s">
        <v>150</v>
      </c>
      <c r="D6" s="10">
        <v>41099</v>
      </c>
      <c r="E6" s="10">
        <v>41100</v>
      </c>
      <c r="F6" s="11">
        <v>42312</v>
      </c>
      <c r="G6" s="12">
        <v>17000</v>
      </c>
      <c r="H6" s="12"/>
      <c r="I6" s="12"/>
      <c r="J6" s="12">
        <v>17000</v>
      </c>
      <c r="K6" s="12"/>
      <c r="L6" s="12"/>
      <c r="M6" s="12"/>
      <c r="N6" s="13">
        <f>G6</f>
        <v>17000</v>
      </c>
    </row>
    <row r="7" spans="1:14" x14ac:dyDescent="0.25">
      <c r="A7" s="9"/>
      <c r="B7" s="10" t="s">
        <v>190</v>
      </c>
      <c r="C7" s="10" t="s">
        <v>150</v>
      </c>
      <c r="D7" s="10">
        <v>41099</v>
      </c>
      <c r="E7" s="10">
        <v>41100</v>
      </c>
      <c r="F7" s="11">
        <v>42313</v>
      </c>
      <c r="G7" s="12">
        <v>17000</v>
      </c>
      <c r="H7" s="12"/>
      <c r="I7" s="12"/>
      <c r="J7" s="12">
        <v>17000</v>
      </c>
      <c r="K7" s="12"/>
      <c r="L7" s="12"/>
      <c r="M7" s="12"/>
      <c r="N7" s="13">
        <f>G7+I7</f>
        <v>17000</v>
      </c>
    </row>
    <row r="8" spans="1:14" x14ac:dyDescent="0.25">
      <c r="A8" s="9"/>
      <c r="B8" s="14" t="s">
        <v>191</v>
      </c>
      <c r="C8" s="10" t="s">
        <v>17</v>
      </c>
      <c r="D8" s="10">
        <v>41099</v>
      </c>
      <c r="E8" s="10">
        <v>41101</v>
      </c>
      <c r="F8" s="11">
        <v>42314</v>
      </c>
      <c r="G8" s="12">
        <v>49500</v>
      </c>
      <c r="H8" s="12"/>
      <c r="I8" s="12"/>
      <c r="J8" s="12"/>
      <c r="K8" s="12">
        <v>49500</v>
      </c>
      <c r="L8" s="12"/>
      <c r="M8" s="12"/>
      <c r="N8" s="13">
        <f t="shared" ref="N8:N10" si="0">G8+I8</f>
        <v>49500</v>
      </c>
    </row>
    <row r="9" spans="1:14" x14ac:dyDescent="0.25">
      <c r="A9" s="9"/>
      <c r="B9" s="14" t="s">
        <v>192</v>
      </c>
      <c r="C9" s="14" t="s">
        <v>51</v>
      </c>
      <c r="D9" s="10">
        <v>41091</v>
      </c>
      <c r="E9" s="10">
        <v>41093</v>
      </c>
      <c r="F9" s="11">
        <v>42315</v>
      </c>
      <c r="G9" s="16">
        <v>45540</v>
      </c>
      <c r="H9" s="16"/>
      <c r="I9" s="17"/>
      <c r="J9" s="16"/>
      <c r="K9" s="17"/>
      <c r="L9" s="16"/>
      <c r="M9" s="16">
        <v>45540</v>
      </c>
      <c r="N9" s="13">
        <f t="shared" si="0"/>
        <v>45540</v>
      </c>
    </row>
    <row r="10" spans="1:14" x14ac:dyDescent="0.25">
      <c r="A10" s="9"/>
      <c r="B10" s="15" t="s">
        <v>193</v>
      </c>
      <c r="C10" s="15" t="s">
        <v>51</v>
      </c>
      <c r="D10" s="10">
        <v>41092</v>
      </c>
      <c r="E10" s="10">
        <v>41094</v>
      </c>
      <c r="F10" s="11">
        <v>42316</v>
      </c>
      <c r="G10" s="16">
        <v>54450</v>
      </c>
      <c r="H10" s="16"/>
      <c r="I10" s="17"/>
      <c r="J10" s="16"/>
      <c r="K10" s="16"/>
      <c r="L10" s="16"/>
      <c r="M10" s="16">
        <v>54450</v>
      </c>
      <c r="N10" s="13">
        <f t="shared" si="0"/>
        <v>54450</v>
      </c>
    </row>
    <row r="11" spans="1:14" x14ac:dyDescent="0.25">
      <c r="A11" s="9"/>
      <c r="B11" s="15" t="s">
        <v>194</v>
      </c>
      <c r="C11" s="15" t="s">
        <v>51</v>
      </c>
      <c r="D11" s="10">
        <v>41090</v>
      </c>
      <c r="E11" s="10">
        <v>41092</v>
      </c>
      <c r="F11" s="11">
        <v>42317</v>
      </c>
      <c r="G11" s="16">
        <v>45540</v>
      </c>
      <c r="H11" s="16"/>
      <c r="I11" s="17"/>
      <c r="J11" s="16"/>
      <c r="K11" s="16"/>
      <c r="L11" s="16"/>
      <c r="M11" s="16">
        <v>45540</v>
      </c>
      <c r="N11" s="13">
        <f>G11+I11</f>
        <v>45540</v>
      </c>
    </row>
    <row r="12" spans="1:14" x14ac:dyDescent="0.25">
      <c r="A12" s="9"/>
      <c r="B12" s="15" t="s">
        <v>195</v>
      </c>
      <c r="C12" s="15" t="s">
        <v>17</v>
      </c>
      <c r="D12" s="10">
        <v>41099</v>
      </c>
      <c r="E12" s="10">
        <v>41100</v>
      </c>
      <c r="F12" s="11">
        <v>42318</v>
      </c>
      <c r="G12" s="16">
        <v>52965</v>
      </c>
      <c r="H12" s="16"/>
      <c r="I12" s="17"/>
      <c r="J12" s="16"/>
      <c r="K12" s="16">
        <v>52965</v>
      </c>
      <c r="L12" s="16"/>
      <c r="M12" s="16"/>
      <c r="N12" s="13">
        <f>+G12+I12</f>
        <v>52965</v>
      </c>
    </row>
    <row r="13" spans="1:14" x14ac:dyDescent="0.25">
      <c r="A13" s="9"/>
      <c r="B13" s="15" t="s">
        <v>196</v>
      </c>
      <c r="C13" s="15" t="s">
        <v>17</v>
      </c>
      <c r="D13" s="10">
        <v>41099</v>
      </c>
      <c r="E13" s="10">
        <v>41100</v>
      </c>
      <c r="F13" s="11">
        <v>42319</v>
      </c>
      <c r="G13" s="16">
        <v>35145</v>
      </c>
      <c r="H13" s="16"/>
      <c r="I13" s="17"/>
      <c r="J13" s="17">
        <v>17145</v>
      </c>
      <c r="K13" s="16"/>
      <c r="L13" s="16"/>
      <c r="M13" s="16">
        <v>18000</v>
      </c>
      <c r="N13" s="13">
        <f t="shared" ref="N13:N28" si="1">+G13+I13</f>
        <v>35145</v>
      </c>
    </row>
    <row r="14" spans="1:14" x14ac:dyDescent="0.25">
      <c r="A14" s="9"/>
      <c r="B14" s="15" t="s">
        <v>197</v>
      </c>
      <c r="C14" s="15" t="s">
        <v>17</v>
      </c>
      <c r="D14" s="10">
        <v>41096</v>
      </c>
      <c r="E14" s="10">
        <v>41099</v>
      </c>
      <c r="F14" s="11">
        <v>42320</v>
      </c>
      <c r="G14" s="16">
        <v>188595</v>
      </c>
      <c r="H14" s="16"/>
      <c r="I14" s="17"/>
      <c r="J14" s="17"/>
      <c r="K14" s="16">
        <v>188595</v>
      </c>
      <c r="L14" s="16"/>
      <c r="M14" s="18"/>
      <c r="N14" s="13">
        <f t="shared" si="1"/>
        <v>188595</v>
      </c>
    </row>
    <row r="15" spans="1:14" x14ac:dyDescent="0.25">
      <c r="A15" s="9"/>
      <c r="B15" s="15" t="s">
        <v>198</v>
      </c>
      <c r="C15" s="15" t="s">
        <v>17</v>
      </c>
      <c r="D15" s="10">
        <v>41099</v>
      </c>
      <c r="E15" s="10">
        <v>41101</v>
      </c>
      <c r="F15" s="11">
        <v>42321</v>
      </c>
      <c r="G15" s="16">
        <v>71280</v>
      </c>
      <c r="H15" s="16"/>
      <c r="I15" s="17"/>
      <c r="J15" s="16">
        <v>71280</v>
      </c>
      <c r="K15" s="16"/>
      <c r="L15" s="16"/>
      <c r="M15" s="18"/>
      <c r="N15" s="13">
        <f t="shared" si="1"/>
        <v>71280</v>
      </c>
    </row>
    <row r="16" spans="1:14" x14ac:dyDescent="0.25">
      <c r="A16" s="9"/>
      <c r="B16" s="15" t="s">
        <v>199</v>
      </c>
      <c r="C16" s="15" t="s">
        <v>17</v>
      </c>
      <c r="D16" s="10">
        <v>41099</v>
      </c>
      <c r="E16" s="10">
        <v>41100</v>
      </c>
      <c r="F16" s="11">
        <v>42322</v>
      </c>
      <c r="G16" s="16">
        <v>21780</v>
      </c>
      <c r="H16" s="16"/>
      <c r="I16" s="17"/>
      <c r="J16" s="16">
        <v>21780</v>
      </c>
      <c r="K16" s="16"/>
      <c r="L16" s="16"/>
      <c r="M16" s="18"/>
      <c r="N16" s="13">
        <f t="shared" si="1"/>
        <v>21780</v>
      </c>
    </row>
    <row r="17" spans="1:14" x14ac:dyDescent="0.25">
      <c r="A17" s="19"/>
      <c r="B17" s="15" t="s">
        <v>154</v>
      </c>
      <c r="C17" s="15" t="s">
        <v>17</v>
      </c>
      <c r="D17" s="10"/>
      <c r="E17" s="10"/>
      <c r="F17" s="20">
        <v>42323</v>
      </c>
      <c r="G17" s="16"/>
      <c r="H17" s="21" t="s">
        <v>26</v>
      </c>
      <c r="I17" s="22">
        <v>1000</v>
      </c>
      <c r="J17" s="16">
        <v>1000</v>
      </c>
      <c r="K17" s="23"/>
      <c r="L17" s="16"/>
      <c r="M17" s="18"/>
      <c r="N17" s="13">
        <f t="shared" si="1"/>
        <v>1000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599795</v>
      </c>
    </row>
    <row r="32" spans="1:14" x14ac:dyDescent="0.25">
      <c r="A32" s="26" t="s">
        <v>18</v>
      </c>
      <c r="B32" s="7"/>
      <c r="C32" s="27"/>
      <c r="D32" s="28"/>
      <c r="E32" s="28"/>
      <c r="F32" s="29"/>
      <c r="G32" s="16">
        <f>SUM(G6:G31)</f>
        <v>598795</v>
      </c>
      <c r="H32" s="30"/>
      <c r="I32" s="31">
        <f>SUM(I6:I31)</f>
        <v>1000</v>
      </c>
      <c r="J32" s="31">
        <f>SUM(J6:J31)</f>
        <v>145205</v>
      </c>
      <c r="K32" s="31">
        <f>SUM(K6:K31)</f>
        <v>291060</v>
      </c>
      <c r="L32" s="31">
        <f>SUM(L7:L31)</f>
        <v>0</v>
      </c>
      <c r="M32" s="31">
        <f>SUM(M6:M31)</f>
        <v>163530</v>
      </c>
      <c r="N32" s="31">
        <f>SUM(N31)</f>
        <v>599795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77" t="s">
        <v>21</v>
      </c>
      <c r="F34" s="38"/>
      <c r="G34" s="216"/>
      <c r="H34" s="217"/>
      <c r="I34" s="217"/>
      <c r="J34" s="217"/>
      <c r="K34" s="217"/>
      <c r="L34" s="217"/>
      <c r="M34" s="217"/>
      <c r="N34" s="218"/>
    </row>
    <row r="35" spans="1:14" ht="15" customHeight="1" x14ac:dyDescent="0.25">
      <c r="A35" s="7" t="s">
        <v>22</v>
      </c>
      <c r="B35" s="77"/>
      <c r="C35" s="39"/>
      <c r="D35" s="40"/>
      <c r="E35" s="225">
        <v>495</v>
      </c>
      <c r="F35" s="226"/>
      <c r="G35" s="219"/>
      <c r="H35" s="220"/>
      <c r="I35" s="220"/>
      <c r="J35" s="220"/>
      <c r="K35" s="220"/>
      <c r="L35" s="220"/>
      <c r="M35" s="220"/>
      <c r="N35" s="221"/>
    </row>
    <row r="36" spans="1:14" ht="15" customHeight="1" x14ac:dyDescent="0.25">
      <c r="A36" s="7" t="s">
        <v>23</v>
      </c>
      <c r="B36" s="1"/>
      <c r="C36" s="41">
        <v>60</v>
      </c>
      <c r="D36" s="40"/>
      <c r="E36" s="40"/>
      <c r="F36" s="42"/>
      <c r="G36" s="219"/>
      <c r="H36" s="220"/>
      <c r="I36" s="220"/>
      <c r="J36" s="220"/>
      <c r="K36" s="220"/>
      <c r="L36" s="220"/>
      <c r="M36" s="220"/>
      <c r="N36" s="221"/>
    </row>
    <row r="37" spans="1:14" ht="15" customHeight="1" x14ac:dyDescent="0.25">
      <c r="A37" s="1"/>
      <c r="B37" s="1"/>
      <c r="C37" s="43">
        <v>29700</v>
      </c>
      <c r="D37" s="40"/>
      <c r="E37" s="40"/>
      <c r="F37" s="42"/>
      <c r="G37" s="219"/>
      <c r="H37" s="220"/>
      <c r="I37" s="220"/>
      <c r="J37" s="220"/>
      <c r="K37" s="220"/>
      <c r="L37" s="220"/>
      <c r="M37" s="220"/>
      <c r="N37" s="221"/>
    </row>
    <row r="38" spans="1:14" ht="15" customHeight="1" x14ac:dyDescent="0.25">
      <c r="A38" s="7" t="s">
        <v>24</v>
      </c>
      <c r="B38" s="1"/>
      <c r="C38" s="44">
        <v>115505</v>
      </c>
      <c r="D38" s="40" t="s">
        <v>140</v>
      </c>
      <c r="E38" s="40"/>
      <c r="F38" s="42"/>
      <c r="G38" s="219"/>
      <c r="H38" s="220"/>
      <c r="I38" s="220"/>
      <c r="J38" s="220"/>
      <c r="K38" s="220"/>
      <c r="L38" s="220"/>
      <c r="M38" s="220"/>
      <c r="N38" s="221"/>
    </row>
    <row r="39" spans="1:14" ht="15.75" customHeight="1" thickBot="1" x14ac:dyDescent="0.3">
      <c r="A39" s="227" t="s">
        <v>16</v>
      </c>
      <c r="B39" s="227"/>
      <c r="C39" s="43">
        <f>SUM(C37+C38)</f>
        <v>145205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6" workbookViewId="0">
      <selection activeCell="C21" sqref="C21"/>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74"/>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73"/>
      <c r="K3" s="213">
        <v>41098</v>
      </c>
      <c r="L3" s="213"/>
      <c r="M3" s="213"/>
      <c r="N3" s="7" t="s">
        <v>39</v>
      </c>
    </row>
    <row r="4" spans="1:14" x14ac:dyDescent="0.25">
      <c r="A4" s="1"/>
      <c r="B4" s="1"/>
      <c r="C4" s="1"/>
      <c r="D4" s="1"/>
      <c r="E4" s="1"/>
      <c r="F4" s="1"/>
      <c r="G4" s="1"/>
      <c r="H4" s="228"/>
      <c r="I4" s="228"/>
      <c r="J4" s="1"/>
      <c r="K4" s="1"/>
      <c r="L4" s="1"/>
      <c r="M4" s="73"/>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119</v>
      </c>
      <c r="B6" s="10" t="s">
        <v>184</v>
      </c>
      <c r="C6" s="10" t="s">
        <v>17</v>
      </c>
      <c r="D6" s="10">
        <v>41098</v>
      </c>
      <c r="E6" s="10">
        <v>41099</v>
      </c>
      <c r="F6" s="11">
        <v>42307</v>
      </c>
      <c r="G6" s="12">
        <v>27225</v>
      </c>
      <c r="H6" s="12"/>
      <c r="I6" s="12"/>
      <c r="J6" s="12"/>
      <c r="K6" s="12">
        <v>27225</v>
      </c>
      <c r="L6" s="12"/>
      <c r="M6" s="12"/>
      <c r="N6" s="13">
        <f>G6</f>
        <v>27225</v>
      </c>
    </row>
    <row r="7" spans="1:14" x14ac:dyDescent="0.25">
      <c r="A7" s="9" t="s">
        <v>131</v>
      </c>
      <c r="B7" s="10" t="s">
        <v>185</v>
      </c>
      <c r="C7" s="10" t="s">
        <v>17</v>
      </c>
      <c r="D7" s="10">
        <v>41098</v>
      </c>
      <c r="E7" s="10">
        <v>41100</v>
      </c>
      <c r="F7" s="11">
        <v>42308</v>
      </c>
      <c r="G7" s="12">
        <v>61380</v>
      </c>
      <c r="H7" s="12"/>
      <c r="I7" s="12"/>
      <c r="J7" s="12"/>
      <c r="K7" s="12">
        <v>61380</v>
      </c>
      <c r="L7" s="12"/>
      <c r="M7" s="12"/>
      <c r="N7" s="13">
        <f>G7+I7</f>
        <v>61380</v>
      </c>
    </row>
    <row r="8" spans="1:14" x14ac:dyDescent="0.25">
      <c r="A8" s="9" t="s">
        <v>163</v>
      </c>
      <c r="B8" s="14" t="s">
        <v>186</v>
      </c>
      <c r="C8" s="10" t="s">
        <v>187</v>
      </c>
      <c r="D8" s="10">
        <v>41098</v>
      </c>
      <c r="E8" s="10">
        <v>41099</v>
      </c>
      <c r="F8" s="11">
        <v>42309</v>
      </c>
      <c r="G8" s="12">
        <v>38610</v>
      </c>
      <c r="H8" s="12"/>
      <c r="I8" s="12"/>
      <c r="J8" s="12"/>
      <c r="K8" s="12">
        <v>38610</v>
      </c>
      <c r="L8" s="12"/>
      <c r="M8" s="12"/>
      <c r="N8" s="13">
        <f t="shared" ref="N8:N10" si="0">G8+I8</f>
        <v>38610</v>
      </c>
    </row>
    <row r="9" spans="1:14" x14ac:dyDescent="0.25">
      <c r="A9" s="9" t="s">
        <v>188</v>
      </c>
      <c r="B9" s="14" t="s">
        <v>189</v>
      </c>
      <c r="C9" s="10" t="s">
        <v>17</v>
      </c>
      <c r="D9" s="10">
        <v>41098</v>
      </c>
      <c r="E9" s="10">
        <v>41099</v>
      </c>
      <c r="F9" s="11">
        <v>42310</v>
      </c>
      <c r="G9" s="16">
        <v>44000</v>
      </c>
      <c r="H9" s="16"/>
      <c r="I9" s="17"/>
      <c r="J9" s="16"/>
      <c r="K9" s="17">
        <v>44000</v>
      </c>
      <c r="L9" s="16"/>
      <c r="M9" s="16"/>
      <c r="N9" s="13">
        <f t="shared" si="0"/>
        <v>44000</v>
      </c>
    </row>
    <row r="10" spans="1:14" x14ac:dyDescent="0.25">
      <c r="A10" s="9"/>
      <c r="B10" s="15" t="s">
        <v>154</v>
      </c>
      <c r="C10" s="15"/>
      <c r="D10" s="10"/>
      <c r="E10" s="10"/>
      <c r="F10" s="11">
        <v>42311</v>
      </c>
      <c r="G10" s="16"/>
      <c r="H10" s="16" t="s">
        <v>26</v>
      </c>
      <c r="I10" s="17">
        <v>3800</v>
      </c>
      <c r="J10" s="16">
        <v>3800</v>
      </c>
      <c r="K10" s="16"/>
      <c r="L10" s="16"/>
      <c r="M10" s="16"/>
      <c r="N10" s="13">
        <f t="shared" si="0"/>
        <v>3800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175015</v>
      </c>
    </row>
    <row r="32" spans="1:14" x14ac:dyDescent="0.25">
      <c r="A32" s="26" t="s">
        <v>18</v>
      </c>
      <c r="B32" s="7"/>
      <c r="C32" s="27"/>
      <c r="D32" s="28"/>
      <c r="E32" s="28"/>
      <c r="F32" s="29"/>
      <c r="G32" s="16">
        <f>SUM(G6:G31)</f>
        <v>171215</v>
      </c>
      <c r="H32" s="30"/>
      <c r="I32" s="31">
        <f>SUM(I6:I31)</f>
        <v>3800</v>
      </c>
      <c r="J32" s="31">
        <f>SUM(J6:J31)</f>
        <v>3800</v>
      </c>
      <c r="K32" s="31">
        <f>SUM(K6:K31)</f>
        <v>171215</v>
      </c>
      <c r="L32" s="31">
        <f>SUM(L7:L31)</f>
        <v>0</v>
      </c>
      <c r="M32" s="31">
        <f>SUM(M6:M31)</f>
        <v>0</v>
      </c>
      <c r="N32" s="31">
        <f>SUM(N31)</f>
        <v>175015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73" t="s">
        <v>21</v>
      </c>
      <c r="F34" s="38"/>
      <c r="G34" s="216"/>
      <c r="H34" s="217"/>
      <c r="I34" s="217"/>
      <c r="J34" s="217"/>
      <c r="K34" s="217"/>
      <c r="L34" s="217"/>
      <c r="M34" s="217"/>
      <c r="N34" s="218"/>
    </row>
    <row r="35" spans="1:14" ht="15" customHeight="1" x14ac:dyDescent="0.25">
      <c r="A35" s="7" t="s">
        <v>22</v>
      </c>
      <c r="B35" s="73"/>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v>0</v>
      </c>
      <c r="D37" s="40"/>
      <c r="E37" s="40"/>
      <c r="F37" s="42"/>
      <c r="G37" s="219"/>
      <c r="H37" s="220"/>
      <c r="I37" s="220"/>
      <c r="J37" s="220"/>
      <c r="K37" s="220"/>
      <c r="L37" s="220"/>
      <c r="M37" s="220"/>
      <c r="N37" s="221"/>
    </row>
    <row r="38" spans="1:14" ht="15" customHeight="1" x14ac:dyDescent="0.25">
      <c r="A38" s="7" t="s">
        <v>24</v>
      </c>
      <c r="B38" s="1"/>
      <c r="C38" s="44">
        <v>3800</v>
      </c>
      <c r="D38" s="40" t="s">
        <v>140</v>
      </c>
      <c r="E38" s="40"/>
      <c r="F38" s="42"/>
      <c r="G38" s="219"/>
      <c r="H38" s="220"/>
      <c r="I38" s="220"/>
      <c r="J38" s="220"/>
      <c r="K38" s="220"/>
      <c r="L38" s="220"/>
      <c r="M38" s="220"/>
      <c r="N38" s="221"/>
    </row>
    <row r="39" spans="1:14" ht="15.75" customHeight="1" thickBot="1" x14ac:dyDescent="0.3">
      <c r="A39" s="227" t="s">
        <v>16</v>
      </c>
      <c r="B39" s="227"/>
      <c r="C39" s="43">
        <f>SUM(C37+C38)</f>
        <v>3800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B23" sqref="B23"/>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75"/>
      <c r="J1" s="76" t="s">
        <v>2</v>
      </c>
      <c r="K1" s="72"/>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71"/>
      <c r="K3" s="213">
        <v>41098</v>
      </c>
      <c r="L3" s="213"/>
      <c r="M3" s="213"/>
      <c r="N3" s="7" t="s">
        <v>25</v>
      </c>
    </row>
    <row r="4" spans="1:14" x14ac:dyDescent="0.25">
      <c r="A4" s="1"/>
      <c r="B4" s="1"/>
      <c r="C4" s="1"/>
      <c r="D4" s="1"/>
      <c r="E4" s="1"/>
      <c r="F4" s="1"/>
      <c r="G4" s="1"/>
      <c r="H4" s="228"/>
      <c r="I4" s="228"/>
      <c r="J4" s="1"/>
      <c r="K4" s="1"/>
      <c r="L4" s="1"/>
      <c r="M4" s="71"/>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119</v>
      </c>
      <c r="B6" s="10" t="s">
        <v>175</v>
      </c>
      <c r="C6" s="10" t="s">
        <v>17</v>
      </c>
      <c r="D6" s="10">
        <v>41097</v>
      </c>
      <c r="E6" s="10">
        <v>41098</v>
      </c>
      <c r="F6" s="11">
        <v>42298</v>
      </c>
      <c r="G6" s="12">
        <v>25740</v>
      </c>
      <c r="H6" s="12"/>
      <c r="I6" s="12"/>
      <c r="J6" s="12"/>
      <c r="K6" s="12">
        <v>25740</v>
      </c>
      <c r="L6" s="12"/>
      <c r="M6" s="12"/>
      <c r="N6" s="13">
        <f>G6</f>
        <v>25740</v>
      </c>
    </row>
    <row r="7" spans="1:14" x14ac:dyDescent="0.25">
      <c r="A7" s="9" t="s">
        <v>80</v>
      </c>
      <c r="B7" s="10" t="s">
        <v>174</v>
      </c>
      <c r="C7" s="10" t="s">
        <v>17</v>
      </c>
      <c r="D7" s="10">
        <v>41098</v>
      </c>
      <c r="E7" s="10">
        <v>41100</v>
      </c>
      <c r="F7" s="11">
        <v>42299</v>
      </c>
      <c r="G7" s="12">
        <v>60390</v>
      </c>
      <c r="H7" s="12"/>
      <c r="I7" s="12"/>
      <c r="J7" s="12"/>
      <c r="K7" s="12">
        <v>60390</v>
      </c>
      <c r="L7" s="12"/>
      <c r="M7" s="12"/>
      <c r="N7" s="13">
        <f>G7+I7</f>
        <v>60390</v>
      </c>
    </row>
    <row r="8" spans="1:14" x14ac:dyDescent="0.25">
      <c r="A8" s="9" t="s">
        <v>28</v>
      </c>
      <c r="B8" s="14" t="s">
        <v>176</v>
      </c>
      <c r="C8" s="10" t="s">
        <v>17</v>
      </c>
      <c r="D8" s="10">
        <v>41098</v>
      </c>
      <c r="E8" s="10">
        <v>41100</v>
      </c>
      <c r="F8" s="11">
        <v>42300</v>
      </c>
      <c r="G8" s="12">
        <v>62370</v>
      </c>
      <c r="H8" s="12"/>
      <c r="I8" s="12"/>
      <c r="J8" s="12">
        <v>31185</v>
      </c>
      <c r="K8" s="12">
        <v>31185</v>
      </c>
      <c r="L8" s="12"/>
      <c r="M8" s="12"/>
      <c r="N8" s="13">
        <f t="shared" ref="N8:N10" si="0">G8+I8</f>
        <v>62370</v>
      </c>
    </row>
    <row r="9" spans="1:14" x14ac:dyDescent="0.25">
      <c r="A9" s="9" t="s">
        <v>92</v>
      </c>
      <c r="B9" s="14" t="s">
        <v>177</v>
      </c>
      <c r="C9" s="10" t="s">
        <v>17</v>
      </c>
      <c r="D9" s="10">
        <v>41098</v>
      </c>
      <c r="E9" s="10">
        <v>41131</v>
      </c>
      <c r="F9" s="11">
        <v>42301</v>
      </c>
      <c r="G9" s="16">
        <v>60390</v>
      </c>
      <c r="H9" s="16"/>
      <c r="I9" s="17"/>
      <c r="J9" s="16"/>
      <c r="K9" s="17">
        <v>60390</v>
      </c>
      <c r="L9" s="16"/>
      <c r="M9" s="16"/>
      <c r="N9" s="13">
        <f t="shared" si="0"/>
        <v>60390</v>
      </c>
    </row>
    <row r="10" spans="1:14" x14ac:dyDescent="0.25">
      <c r="A10" s="9" t="s">
        <v>172</v>
      </c>
      <c r="B10" s="15" t="s">
        <v>178</v>
      </c>
      <c r="C10" s="15" t="s">
        <v>17</v>
      </c>
      <c r="D10" s="10">
        <v>41098</v>
      </c>
      <c r="E10" s="10">
        <v>41100</v>
      </c>
      <c r="F10" s="11">
        <v>42302</v>
      </c>
      <c r="G10" s="16">
        <v>51480</v>
      </c>
      <c r="H10" s="16"/>
      <c r="I10" s="17"/>
      <c r="J10" s="16"/>
      <c r="K10" s="16">
        <v>51480</v>
      </c>
      <c r="L10" s="16"/>
      <c r="M10" s="16"/>
      <c r="N10" s="13">
        <f t="shared" si="0"/>
        <v>51480</v>
      </c>
    </row>
    <row r="11" spans="1:14" x14ac:dyDescent="0.25">
      <c r="A11" s="9" t="s">
        <v>75</v>
      </c>
      <c r="B11" s="15" t="s">
        <v>179</v>
      </c>
      <c r="C11" s="15" t="s">
        <v>17</v>
      </c>
      <c r="D11" s="10">
        <v>41098</v>
      </c>
      <c r="E11" s="10">
        <v>41099</v>
      </c>
      <c r="F11" s="11">
        <v>42303</v>
      </c>
      <c r="G11" s="16">
        <v>27225</v>
      </c>
      <c r="H11" s="16"/>
      <c r="I11" s="17"/>
      <c r="J11" s="16">
        <v>27225</v>
      </c>
      <c r="K11" s="16"/>
      <c r="L11" s="16"/>
      <c r="M11" s="16"/>
      <c r="N11" s="13">
        <f>G11+I11</f>
        <v>27225</v>
      </c>
    </row>
    <row r="12" spans="1:14" x14ac:dyDescent="0.25">
      <c r="A12" s="9"/>
      <c r="B12" s="15" t="s">
        <v>27</v>
      </c>
      <c r="C12" s="15"/>
      <c r="D12" s="10"/>
      <c r="E12" s="10"/>
      <c r="F12" s="11">
        <v>42304</v>
      </c>
      <c r="G12" s="16"/>
      <c r="H12" s="16" t="s">
        <v>26</v>
      </c>
      <c r="I12" s="17">
        <v>2000</v>
      </c>
      <c r="J12" s="16">
        <v>2000</v>
      </c>
      <c r="K12" s="16"/>
      <c r="L12" s="16"/>
      <c r="M12" s="16"/>
      <c r="N12" s="13">
        <f>+G12+I12</f>
        <v>2000</v>
      </c>
    </row>
    <row r="13" spans="1:14" x14ac:dyDescent="0.25">
      <c r="A13" s="9" t="s">
        <v>180</v>
      </c>
      <c r="B13" s="15" t="s">
        <v>181</v>
      </c>
      <c r="C13" s="15" t="s">
        <v>17</v>
      </c>
      <c r="D13" s="10">
        <v>41098</v>
      </c>
      <c r="E13" s="10">
        <v>41100</v>
      </c>
      <c r="F13" s="11">
        <v>42305</v>
      </c>
      <c r="G13" s="16">
        <v>57420</v>
      </c>
      <c r="H13" s="16"/>
      <c r="I13" s="17"/>
      <c r="J13" s="17"/>
      <c r="K13" s="16">
        <v>57420</v>
      </c>
      <c r="L13" s="16"/>
      <c r="M13" s="16"/>
      <c r="N13" s="13">
        <f t="shared" ref="N13:N28" si="1">+G13+I13</f>
        <v>57420</v>
      </c>
    </row>
    <row r="14" spans="1:14" x14ac:dyDescent="0.25">
      <c r="A14" s="9" t="s">
        <v>182</v>
      </c>
      <c r="B14" s="15" t="s">
        <v>183</v>
      </c>
      <c r="C14" s="15" t="s">
        <v>17</v>
      </c>
      <c r="D14" s="10">
        <v>41098</v>
      </c>
      <c r="E14" s="10">
        <v>41100</v>
      </c>
      <c r="F14" s="11">
        <v>42306</v>
      </c>
      <c r="G14" s="16">
        <v>48510</v>
      </c>
      <c r="H14" s="16"/>
      <c r="I14" s="17"/>
      <c r="J14" s="17"/>
      <c r="K14" s="16">
        <v>48510</v>
      </c>
      <c r="L14" s="16"/>
      <c r="M14" s="18"/>
      <c r="N14" s="13">
        <f t="shared" si="1"/>
        <v>48510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395525</v>
      </c>
    </row>
    <row r="32" spans="1:14" x14ac:dyDescent="0.25">
      <c r="A32" s="26" t="s">
        <v>18</v>
      </c>
      <c r="B32" s="7"/>
      <c r="C32" s="27"/>
      <c r="D32" s="28"/>
      <c r="E32" s="28"/>
      <c r="F32" s="29"/>
      <c r="G32" s="16">
        <f>SUM(G6:G31)</f>
        <v>393525</v>
      </c>
      <c r="H32" s="30"/>
      <c r="I32" s="31">
        <f>SUM(I6:I31)</f>
        <v>2000</v>
      </c>
      <c r="J32" s="31">
        <f>SUM(J6:J31)</f>
        <v>60410</v>
      </c>
      <c r="K32" s="31">
        <f>SUM(K6:K31)</f>
        <v>335115</v>
      </c>
      <c r="L32" s="31">
        <f>SUM(L7:L31)</f>
        <v>0</v>
      </c>
      <c r="M32" s="31">
        <f>SUM(M6:M31)</f>
        <v>0</v>
      </c>
      <c r="N32" s="31">
        <f>SUM(N31)</f>
        <v>395525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71" t="s">
        <v>21</v>
      </c>
      <c r="F34" s="38"/>
      <c r="G34" s="216"/>
      <c r="H34" s="217"/>
      <c r="I34" s="217"/>
      <c r="J34" s="217"/>
      <c r="K34" s="217"/>
      <c r="L34" s="217"/>
      <c r="M34" s="217"/>
      <c r="N34" s="218"/>
    </row>
    <row r="35" spans="1:14" ht="15" customHeight="1" x14ac:dyDescent="0.25">
      <c r="A35" s="7" t="s">
        <v>22</v>
      </c>
      <c r="B35" s="71"/>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60410</v>
      </c>
      <c r="D38" s="40" t="s">
        <v>140</v>
      </c>
      <c r="E38" s="40"/>
      <c r="F38" s="42"/>
      <c r="G38" s="219"/>
      <c r="H38" s="220"/>
      <c r="I38" s="220"/>
      <c r="J38" s="220"/>
      <c r="K38" s="220"/>
      <c r="L38" s="220"/>
      <c r="M38" s="220"/>
      <c r="N38" s="221"/>
    </row>
    <row r="39" spans="1:14" ht="15.75" customHeight="1" thickBot="1" x14ac:dyDescent="0.3">
      <c r="A39" s="227" t="s">
        <v>16</v>
      </c>
      <c r="B39" s="227"/>
      <c r="C39" s="43">
        <f>SUM(C37+C38)</f>
        <v>60410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3" workbookViewId="0">
      <selection activeCell="N31" sqref="N31:N32"/>
    </sheetView>
  </sheetViews>
  <sheetFormatPr baseColWidth="10" defaultRowHeight="15" x14ac:dyDescent="0.25"/>
  <cols>
    <col min="1" max="1" width="5.85546875" customWidth="1"/>
    <col min="2" max="2" width="26.140625" customWidth="1"/>
    <col min="3" max="3" width="24" customWidth="1"/>
    <col min="4" max="4" width="9.5703125" customWidth="1"/>
    <col min="5" max="5" width="12.7109375" customWidth="1"/>
    <col min="6" max="6" width="9.85546875" customWidth="1"/>
    <col min="8" max="8" width="12.85546875" customWidth="1"/>
    <col min="9" max="9" width="10.28515625" customWidth="1"/>
    <col min="10" max="10" width="11.42578125" customWidth="1"/>
    <col min="11" max="11" width="10.28515625" customWidth="1"/>
    <col min="12" max="12" width="10" customWidth="1"/>
    <col min="13" max="13" width="9.28515625" customWidth="1"/>
    <col min="14" max="14" width="11" customWidth="1"/>
  </cols>
  <sheetData>
    <row r="1" spans="1:14" x14ac:dyDescent="0.25">
      <c r="A1" s="1"/>
      <c r="B1" s="1" t="s">
        <v>0</v>
      </c>
      <c r="C1" s="207" t="s">
        <v>1</v>
      </c>
      <c r="D1" s="208"/>
      <c r="E1" s="208"/>
      <c r="F1" s="209"/>
      <c r="G1" s="1"/>
      <c r="H1" s="2"/>
      <c r="I1" s="75"/>
      <c r="J1" s="76" t="s">
        <v>2</v>
      </c>
      <c r="K1" s="191"/>
      <c r="L1" s="1"/>
      <c r="M1" s="1"/>
      <c r="N1" s="1"/>
    </row>
    <row r="2" spans="1:14" x14ac:dyDescent="0.25">
      <c r="A2" s="1"/>
      <c r="B2" s="1"/>
      <c r="C2" s="1"/>
      <c r="D2" s="1"/>
      <c r="E2" s="1"/>
      <c r="F2" s="1"/>
      <c r="G2" s="1"/>
      <c r="H2" s="2"/>
      <c r="I2" s="5"/>
      <c r="J2" s="1"/>
      <c r="K2" s="1"/>
      <c r="L2" s="1"/>
      <c r="M2" s="1"/>
      <c r="N2" s="1"/>
    </row>
    <row r="3" spans="1:14" x14ac:dyDescent="0.25">
      <c r="A3" s="6"/>
      <c r="B3" s="210" t="s">
        <v>473</v>
      </c>
      <c r="C3" s="211"/>
      <c r="D3" s="211"/>
      <c r="E3" s="211"/>
      <c r="F3" s="211"/>
      <c r="G3" s="212"/>
      <c r="H3" s="2"/>
      <c r="I3" s="1"/>
      <c r="J3" s="192"/>
      <c r="K3" s="213">
        <v>41120</v>
      </c>
      <c r="L3" s="213"/>
      <c r="M3" s="213"/>
      <c r="N3" s="7" t="s">
        <v>39</v>
      </c>
    </row>
    <row r="4" spans="1:14" x14ac:dyDescent="0.25">
      <c r="A4" s="1"/>
      <c r="B4" s="1"/>
      <c r="C4" s="1"/>
      <c r="D4" s="1"/>
      <c r="E4" s="1"/>
      <c r="F4" s="1"/>
      <c r="G4" s="1"/>
      <c r="H4" s="214"/>
      <c r="I4" s="215"/>
      <c r="J4" s="1"/>
      <c r="K4" s="1"/>
      <c r="L4" s="1"/>
      <c r="M4" s="192"/>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80</v>
      </c>
      <c r="B6" s="10" t="s">
        <v>474</v>
      </c>
      <c r="C6" s="10" t="s">
        <v>17</v>
      </c>
      <c r="D6" s="10">
        <v>41120</v>
      </c>
      <c r="E6" s="10">
        <v>41122</v>
      </c>
      <c r="F6" s="11">
        <v>42594</v>
      </c>
      <c r="G6" s="12">
        <v>65340</v>
      </c>
      <c r="H6" s="12"/>
      <c r="I6" s="12"/>
      <c r="J6" s="12">
        <v>65340</v>
      </c>
      <c r="K6" s="12"/>
      <c r="L6" s="12"/>
      <c r="M6" s="12"/>
      <c r="N6" s="13">
        <f>G6</f>
        <v>65340</v>
      </c>
    </row>
    <row r="7" spans="1:14" x14ac:dyDescent="0.25">
      <c r="A7" s="9" t="s">
        <v>41</v>
      </c>
      <c r="B7" s="10" t="s">
        <v>475</v>
      </c>
      <c r="C7" s="10" t="s">
        <v>17</v>
      </c>
      <c r="D7" s="10">
        <v>41120</v>
      </c>
      <c r="E7" s="10">
        <v>41121</v>
      </c>
      <c r="F7" s="11">
        <v>42595</v>
      </c>
      <c r="G7" s="12">
        <v>19500</v>
      </c>
      <c r="H7" s="12"/>
      <c r="I7" s="12"/>
      <c r="J7" s="12"/>
      <c r="K7" s="12">
        <v>19500</v>
      </c>
      <c r="L7" s="12"/>
      <c r="M7" s="12"/>
      <c r="N7" s="13">
        <f>G7+I7</f>
        <v>19500</v>
      </c>
    </row>
    <row r="8" spans="1:14" x14ac:dyDescent="0.25">
      <c r="A8" s="9"/>
      <c r="B8" s="10" t="s">
        <v>404</v>
      </c>
      <c r="C8" s="10" t="s">
        <v>476</v>
      </c>
      <c r="D8" s="10">
        <v>41107</v>
      </c>
      <c r="E8" s="10">
        <v>41108</v>
      </c>
      <c r="F8" s="11">
        <v>42596</v>
      </c>
      <c r="G8" s="12">
        <v>21000</v>
      </c>
      <c r="H8" s="12"/>
      <c r="I8" s="12"/>
      <c r="J8" s="12"/>
      <c r="K8" s="12">
        <v>21000</v>
      </c>
      <c r="L8" s="12"/>
      <c r="M8" s="12"/>
      <c r="N8" s="13">
        <f>G8+I8</f>
        <v>21000</v>
      </c>
    </row>
    <row r="9" spans="1:14" x14ac:dyDescent="0.25">
      <c r="A9" s="9"/>
      <c r="B9" s="14" t="s">
        <v>477</v>
      </c>
      <c r="C9" s="10"/>
      <c r="D9" s="10"/>
      <c r="E9" s="10"/>
      <c r="F9" s="11">
        <v>42597</v>
      </c>
      <c r="G9" s="12"/>
      <c r="H9" s="12" t="s">
        <v>478</v>
      </c>
      <c r="I9" s="12">
        <v>29700</v>
      </c>
      <c r="J9" s="12">
        <v>29700</v>
      </c>
      <c r="K9" s="12"/>
      <c r="L9" s="12"/>
      <c r="M9" s="16"/>
      <c r="N9" s="13">
        <f>G9+I9</f>
        <v>29700</v>
      </c>
    </row>
    <row r="10" spans="1:14" x14ac:dyDescent="0.25">
      <c r="A10" s="9"/>
      <c r="B10" s="14" t="s">
        <v>154</v>
      </c>
      <c r="C10" s="14"/>
      <c r="D10" s="10"/>
      <c r="E10" s="10"/>
      <c r="F10" s="11">
        <v>42598</v>
      </c>
      <c r="G10" s="16"/>
      <c r="H10" s="16" t="s">
        <v>26</v>
      </c>
      <c r="I10" s="17">
        <v>1800</v>
      </c>
      <c r="J10" s="16">
        <v>1800</v>
      </c>
      <c r="K10" s="17"/>
      <c r="L10" s="16"/>
      <c r="M10" s="16"/>
      <c r="N10" s="13">
        <f>G10+I10</f>
        <v>1800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6"/>
      <c r="K13" s="16"/>
      <c r="L13" s="16"/>
      <c r="M13" s="16"/>
      <c r="N13" s="13">
        <f t="shared" ref="N13:N30"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 t="shared" si="0"/>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 t="shared" si="0"/>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f t="shared" si="0"/>
        <v>0</v>
      </c>
    </row>
    <row r="26" spans="1:14" x14ac:dyDescent="0.25">
      <c r="A26" s="19"/>
      <c r="B26" s="15"/>
      <c r="C26" s="15"/>
      <c r="D26" s="10"/>
      <c r="E26" s="10"/>
      <c r="F26" s="20"/>
      <c r="G26" s="16"/>
      <c r="H26" s="21"/>
      <c r="I26" s="22"/>
      <c r="J26" s="16"/>
      <c r="K26" s="23"/>
      <c r="L26" s="16"/>
      <c r="M26" s="18"/>
      <c r="N26" s="13">
        <f t="shared" si="0"/>
        <v>0</v>
      </c>
    </row>
    <row r="27" spans="1:14" x14ac:dyDescent="0.25">
      <c r="A27" s="19"/>
      <c r="B27" s="15"/>
      <c r="C27" s="15"/>
      <c r="D27" s="10"/>
      <c r="E27" s="10"/>
      <c r="F27" s="20"/>
      <c r="G27" s="16"/>
      <c r="H27" s="21"/>
      <c r="I27" s="22"/>
      <c r="J27" s="16"/>
      <c r="K27" s="23"/>
      <c r="L27" s="16"/>
      <c r="M27" s="18"/>
      <c r="N27" s="13">
        <f t="shared" si="0"/>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 t="shared" si="0"/>
        <v>0</v>
      </c>
    </row>
    <row r="30" spans="1:14" x14ac:dyDescent="0.25">
      <c r="A30" s="19"/>
      <c r="B30" s="15"/>
      <c r="C30" s="15"/>
      <c r="D30" s="10"/>
      <c r="E30" s="10"/>
      <c r="F30" s="20"/>
      <c r="G30" s="16"/>
      <c r="H30" s="21"/>
      <c r="I30" s="22"/>
      <c r="J30" s="16"/>
      <c r="K30" s="23"/>
      <c r="L30" s="16"/>
      <c r="M30" s="18"/>
      <c r="N30" s="13">
        <f t="shared" si="0"/>
        <v>0</v>
      </c>
    </row>
    <row r="31" spans="1:14" x14ac:dyDescent="0.25">
      <c r="A31" s="19"/>
      <c r="B31" s="15"/>
      <c r="C31" s="15"/>
      <c r="D31" s="10"/>
      <c r="E31" s="10"/>
      <c r="F31" s="24"/>
      <c r="G31" s="16"/>
      <c r="H31" s="21"/>
      <c r="I31" s="22"/>
      <c r="J31" s="16"/>
      <c r="K31" s="23"/>
      <c r="L31" s="16"/>
      <c r="M31" s="18"/>
      <c r="N31" s="25">
        <f>SUM(N6:N30)</f>
        <v>137340</v>
      </c>
    </row>
    <row r="32" spans="1:14" x14ac:dyDescent="0.25">
      <c r="A32" s="26" t="s">
        <v>18</v>
      </c>
      <c r="B32" s="7"/>
      <c r="C32" s="27"/>
      <c r="D32" s="28"/>
      <c r="E32" s="28"/>
      <c r="F32" s="29"/>
      <c r="G32" s="16">
        <f>SUM(G6:G31)</f>
        <v>105840</v>
      </c>
      <c r="H32" s="30"/>
      <c r="I32" s="31">
        <f>SUM(I6:I31)</f>
        <v>31500</v>
      </c>
      <c r="J32" s="31">
        <f>SUM(J6:J31)</f>
        <v>96840</v>
      </c>
      <c r="K32" s="31">
        <f>SUM(K6:K31)</f>
        <v>40500</v>
      </c>
      <c r="L32" s="31">
        <f>SUM(L6:L30)</f>
        <v>0</v>
      </c>
      <c r="M32" s="31">
        <f>SUM(M6:M31)</f>
        <v>0</v>
      </c>
      <c r="N32" s="31">
        <f>SUM(N31)</f>
        <v>137340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92" t="s">
        <v>21</v>
      </c>
      <c r="F34" s="190"/>
      <c r="G34" s="216"/>
      <c r="H34" s="217"/>
      <c r="I34" s="217"/>
      <c r="J34" s="217"/>
      <c r="K34" s="217"/>
      <c r="L34" s="217"/>
      <c r="M34" s="217"/>
      <c r="N34" s="218"/>
    </row>
    <row r="35" spans="1:14" ht="15" customHeight="1" x14ac:dyDescent="0.25">
      <c r="A35" s="7" t="s">
        <v>22</v>
      </c>
      <c r="B35" s="192"/>
      <c r="C35" s="39"/>
      <c r="D35" s="40"/>
      <c r="E35" s="225">
        <v>495</v>
      </c>
      <c r="F35" s="226"/>
      <c r="G35" s="219"/>
      <c r="H35" s="220"/>
      <c r="I35" s="220"/>
      <c r="J35" s="220"/>
      <c r="K35" s="220"/>
      <c r="L35" s="220"/>
      <c r="M35" s="220"/>
      <c r="N35" s="221"/>
    </row>
    <row r="36" spans="1:14" ht="15" customHeight="1" x14ac:dyDescent="0.25">
      <c r="A36" s="7" t="s">
        <v>23</v>
      </c>
      <c r="B36" s="1"/>
      <c r="C36" s="41">
        <v>120</v>
      </c>
      <c r="D36" s="40"/>
      <c r="E36" s="40"/>
      <c r="F36" s="42"/>
      <c r="G36" s="219"/>
      <c r="H36" s="220"/>
      <c r="I36" s="220"/>
      <c r="J36" s="220"/>
      <c r="K36" s="220"/>
      <c r="L36" s="220"/>
      <c r="M36" s="220"/>
      <c r="N36" s="221"/>
    </row>
    <row r="37" spans="1:14" ht="15" customHeight="1" x14ac:dyDescent="0.25">
      <c r="A37" s="1"/>
      <c r="B37" s="1"/>
      <c r="C37" s="43">
        <f>C36*E35</f>
        <v>59400</v>
      </c>
      <c r="D37" s="40"/>
      <c r="E37" s="40"/>
      <c r="F37" s="42"/>
      <c r="G37" s="219"/>
      <c r="H37" s="220"/>
      <c r="I37" s="220"/>
      <c r="J37" s="220"/>
      <c r="K37" s="220"/>
      <c r="L37" s="220"/>
      <c r="M37" s="220"/>
      <c r="N37" s="221"/>
    </row>
    <row r="38" spans="1:14" ht="15" customHeight="1" x14ac:dyDescent="0.25">
      <c r="A38" s="7" t="s">
        <v>24</v>
      </c>
      <c r="B38" s="1"/>
      <c r="C38" s="44">
        <v>37500</v>
      </c>
      <c r="D38" s="40" t="s">
        <v>140</v>
      </c>
      <c r="E38" s="40"/>
      <c r="F38" s="42"/>
      <c r="G38" s="219"/>
      <c r="H38" s="220"/>
      <c r="I38" s="220"/>
      <c r="J38" s="220"/>
      <c r="K38" s="220"/>
      <c r="L38" s="220"/>
      <c r="M38" s="220"/>
      <c r="N38" s="221"/>
    </row>
    <row r="39" spans="1:14" ht="15.75" customHeight="1" thickBot="1" x14ac:dyDescent="0.3">
      <c r="A39" s="227" t="s">
        <v>16</v>
      </c>
      <c r="B39" s="227"/>
      <c r="C39" s="43">
        <f>SUM(C37+C38)</f>
        <v>96900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3" workbookViewId="0">
      <selection activeCell="C39" sqref="C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70"/>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69"/>
      <c r="K3" s="213">
        <v>41097</v>
      </c>
      <c r="L3" s="213"/>
      <c r="M3" s="213"/>
      <c r="N3" s="7" t="s">
        <v>39</v>
      </c>
    </row>
    <row r="4" spans="1:14" x14ac:dyDescent="0.25">
      <c r="A4" s="1"/>
      <c r="B4" s="1"/>
      <c r="C4" s="1"/>
      <c r="D4" s="1"/>
      <c r="E4" s="1"/>
      <c r="F4" s="1"/>
      <c r="G4" s="1"/>
      <c r="H4" s="228"/>
      <c r="I4" s="228"/>
      <c r="J4" s="1"/>
      <c r="K4" s="1"/>
      <c r="L4" s="1"/>
      <c r="M4" s="69"/>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90</v>
      </c>
      <c r="B6" s="10" t="s">
        <v>166</v>
      </c>
      <c r="C6" s="10"/>
      <c r="D6" s="10"/>
      <c r="E6" s="10"/>
      <c r="F6" s="11">
        <v>42293</v>
      </c>
      <c r="G6" s="12"/>
      <c r="H6" s="12" t="s">
        <v>167</v>
      </c>
      <c r="I6" s="12">
        <v>74250</v>
      </c>
      <c r="J6" s="12"/>
      <c r="K6" s="12">
        <v>74250</v>
      </c>
      <c r="L6" s="12"/>
      <c r="M6" s="12"/>
      <c r="N6" s="13">
        <f>G6+I6</f>
        <v>74250</v>
      </c>
    </row>
    <row r="7" spans="1:14" x14ac:dyDescent="0.25">
      <c r="A7" s="9" t="s">
        <v>168</v>
      </c>
      <c r="B7" s="10" t="s">
        <v>169</v>
      </c>
      <c r="C7" s="10" t="s">
        <v>17</v>
      </c>
      <c r="D7" s="10">
        <v>41097</v>
      </c>
      <c r="E7" s="10">
        <v>41098</v>
      </c>
      <c r="F7" s="11">
        <v>42294</v>
      </c>
      <c r="G7" s="12">
        <v>31185</v>
      </c>
      <c r="H7" s="12"/>
      <c r="I7" s="12"/>
      <c r="J7" s="12"/>
      <c r="K7" s="12">
        <v>31185</v>
      </c>
      <c r="L7" s="12"/>
      <c r="M7" s="12"/>
      <c r="N7" s="13">
        <f>G7+I7</f>
        <v>31185</v>
      </c>
    </row>
    <row r="8" spans="1:14" x14ac:dyDescent="0.25">
      <c r="A8" s="9" t="s">
        <v>31</v>
      </c>
      <c r="B8" s="14" t="s">
        <v>170</v>
      </c>
      <c r="C8" s="10" t="s">
        <v>17</v>
      </c>
      <c r="D8" s="10">
        <v>41097</v>
      </c>
      <c r="E8" s="10">
        <v>41100</v>
      </c>
      <c r="F8" s="11">
        <v>42295</v>
      </c>
      <c r="G8" s="12">
        <v>72765</v>
      </c>
      <c r="H8" s="12"/>
      <c r="I8" s="12"/>
      <c r="J8" s="12"/>
      <c r="K8" s="12">
        <v>72765</v>
      </c>
      <c r="L8" s="12"/>
      <c r="M8" s="12"/>
      <c r="N8" s="13">
        <f t="shared" ref="N8:N10" si="0">G8+I8</f>
        <v>72765</v>
      </c>
    </row>
    <row r="9" spans="1:14" x14ac:dyDescent="0.25">
      <c r="A9" s="9" t="s">
        <v>131</v>
      </c>
      <c r="B9" s="14" t="s">
        <v>171</v>
      </c>
      <c r="C9" s="10" t="s">
        <v>17</v>
      </c>
      <c r="D9" s="10">
        <v>41097</v>
      </c>
      <c r="E9" s="10">
        <v>41098</v>
      </c>
      <c r="F9" s="11">
        <v>42296</v>
      </c>
      <c r="G9" s="16">
        <v>32670</v>
      </c>
      <c r="H9" s="16"/>
      <c r="I9" s="17"/>
      <c r="J9" s="16">
        <v>32670</v>
      </c>
      <c r="K9" s="17"/>
      <c r="L9" s="16"/>
      <c r="M9" s="16"/>
      <c r="N9" s="13">
        <f t="shared" si="0"/>
        <v>32670</v>
      </c>
    </row>
    <row r="10" spans="1:14" x14ac:dyDescent="0.25">
      <c r="A10" s="9" t="s">
        <v>172</v>
      </c>
      <c r="B10" s="15" t="s">
        <v>173</v>
      </c>
      <c r="C10" s="15" t="s">
        <v>17</v>
      </c>
      <c r="D10" s="10">
        <v>41097</v>
      </c>
      <c r="E10" s="10">
        <v>41098</v>
      </c>
      <c r="F10" s="11">
        <v>42297</v>
      </c>
      <c r="G10" s="16">
        <v>35145</v>
      </c>
      <c r="H10" s="16"/>
      <c r="I10" s="17"/>
      <c r="J10" s="16">
        <v>17145</v>
      </c>
      <c r="K10" s="16"/>
      <c r="L10" s="16"/>
      <c r="M10" s="16">
        <v>18000</v>
      </c>
      <c r="N10" s="13">
        <f t="shared" si="0"/>
        <v>35145</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246015</v>
      </c>
    </row>
    <row r="32" spans="1:14" x14ac:dyDescent="0.25">
      <c r="A32" s="26" t="s">
        <v>18</v>
      </c>
      <c r="B32" s="7"/>
      <c r="C32" s="27"/>
      <c r="D32" s="28"/>
      <c r="E32" s="28"/>
      <c r="F32" s="29"/>
      <c r="G32" s="16">
        <f>SUM(G6:G31)</f>
        <v>171765</v>
      </c>
      <c r="H32" s="30"/>
      <c r="I32" s="31">
        <f>SUM(I6:I31)</f>
        <v>74250</v>
      </c>
      <c r="J32" s="31">
        <f>SUM(J6:J31)</f>
        <v>49815</v>
      </c>
      <c r="K32" s="31">
        <f>SUM(K6:K31)</f>
        <v>178200</v>
      </c>
      <c r="L32" s="31">
        <f>SUM(L7:L31)</f>
        <v>0</v>
      </c>
      <c r="M32" s="31">
        <f>SUM(M6:M31)</f>
        <v>18000</v>
      </c>
      <c r="N32" s="31">
        <f>SUM(N31)</f>
        <v>246015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69" t="s">
        <v>21</v>
      </c>
      <c r="F34" s="38"/>
      <c r="G34" s="216"/>
      <c r="H34" s="217"/>
      <c r="I34" s="217"/>
      <c r="J34" s="217"/>
      <c r="K34" s="217"/>
      <c r="L34" s="217"/>
      <c r="M34" s="217"/>
      <c r="N34" s="218"/>
    </row>
    <row r="35" spans="1:14" ht="15" customHeight="1" x14ac:dyDescent="0.25">
      <c r="A35" s="7" t="s">
        <v>22</v>
      </c>
      <c r="B35" s="69"/>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49815</v>
      </c>
      <c r="D38" s="40" t="s">
        <v>140</v>
      </c>
      <c r="E38" s="40"/>
      <c r="F38" s="42"/>
      <c r="G38" s="219"/>
      <c r="H38" s="220"/>
      <c r="I38" s="220"/>
      <c r="J38" s="220"/>
      <c r="K38" s="220"/>
      <c r="L38" s="220"/>
      <c r="M38" s="220"/>
      <c r="N38" s="221"/>
    </row>
    <row r="39" spans="1:14" ht="15.75" customHeight="1" thickBot="1" x14ac:dyDescent="0.3">
      <c r="A39" s="227" t="s">
        <v>16</v>
      </c>
      <c r="B39" s="227"/>
      <c r="C39" s="43">
        <f>SUM(C37+C38)</f>
        <v>49815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68"/>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67"/>
      <c r="K3" s="213">
        <v>41097</v>
      </c>
      <c r="L3" s="213"/>
      <c r="M3" s="213"/>
      <c r="N3" s="7" t="s">
        <v>25</v>
      </c>
    </row>
    <row r="4" spans="1:14" x14ac:dyDescent="0.25">
      <c r="A4" s="1"/>
      <c r="B4" s="1"/>
      <c r="C4" s="1"/>
      <c r="D4" s="1"/>
      <c r="E4" s="1"/>
      <c r="F4" s="1"/>
      <c r="G4" s="1"/>
      <c r="H4" s="228"/>
      <c r="I4" s="228"/>
      <c r="J4" s="1"/>
      <c r="K4" s="1"/>
      <c r="L4" s="1"/>
      <c r="M4" s="67"/>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90</v>
      </c>
      <c r="B6" s="10" t="s">
        <v>155</v>
      </c>
      <c r="C6" s="10" t="s">
        <v>72</v>
      </c>
      <c r="D6" s="10">
        <v>41097</v>
      </c>
      <c r="E6" s="10">
        <v>41099</v>
      </c>
      <c r="F6" s="11">
        <v>42286</v>
      </c>
      <c r="G6" s="12">
        <v>44926</v>
      </c>
      <c r="H6" s="12"/>
      <c r="I6" s="12"/>
      <c r="J6" s="12"/>
      <c r="K6" s="12">
        <v>44926</v>
      </c>
      <c r="L6" s="12"/>
      <c r="M6" s="12"/>
      <c r="N6" s="13">
        <f>G6+I6</f>
        <v>44926</v>
      </c>
    </row>
    <row r="7" spans="1:14" x14ac:dyDescent="0.25">
      <c r="A7" s="9" t="s">
        <v>156</v>
      </c>
      <c r="B7" s="10" t="s">
        <v>157</v>
      </c>
      <c r="C7" s="10" t="s">
        <v>72</v>
      </c>
      <c r="D7" s="10">
        <v>41097</v>
      </c>
      <c r="E7" s="10">
        <v>41098</v>
      </c>
      <c r="F7" s="11">
        <v>42287</v>
      </c>
      <c r="G7" s="12">
        <v>22463.1</v>
      </c>
      <c r="H7" s="12"/>
      <c r="I7" s="12"/>
      <c r="J7" s="12"/>
      <c r="K7" s="12">
        <v>22463.1</v>
      </c>
      <c r="L7" s="12"/>
      <c r="M7" s="12"/>
      <c r="N7" s="13">
        <f>G7+I7</f>
        <v>22463.1</v>
      </c>
    </row>
    <row r="8" spans="1:14" x14ac:dyDescent="0.25">
      <c r="A8" s="9" t="s">
        <v>41</v>
      </c>
      <c r="B8" s="14" t="s">
        <v>158</v>
      </c>
      <c r="C8" s="10" t="s">
        <v>17</v>
      </c>
      <c r="D8" s="10">
        <v>41098</v>
      </c>
      <c r="E8" s="10">
        <v>41099</v>
      </c>
      <c r="F8" s="11">
        <v>42288</v>
      </c>
      <c r="G8" s="12">
        <v>24750</v>
      </c>
      <c r="H8" s="12"/>
      <c r="I8" s="12"/>
      <c r="J8" s="12">
        <v>24750</v>
      </c>
      <c r="K8" s="12"/>
      <c r="L8" s="12"/>
      <c r="M8" s="12"/>
      <c r="N8" s="13">
        <f t="shared" ref="N8:N10" si="0">G8+I8</f>
        <v>24750</v>
      </c>
    </row>
    <row r="9" spans="1:14" x14ac:dyDescent="0.25">
      <c r="A9" s="9" t="s">
        <v>32</v>
      </c>
      <c r="B9" s="14" t="s">
        <v>159</v>
      </c>
      <c r="C9" s="10" t="s">
        <v>160</v>
      </c>
      <c r="D9" s="10">
        <v>41096</v>
      </c>
      <c r="E9" s="10">
        <v>41097</v>
      </c>
      <c r="F9" s="11">
        <v>42289</v>
      </c>
      <c r="G9" s="16">
        <v>19500</v>
      </c>
      <c r="H9" s="16"/>
      <c r="I9" s="17"/>
      <c r="J9" s="16">
        <v>19500</v>
      </c>
      <c r="K9" s="17"/>
      <c r="L9" s="16"/>
      <c r="M9" s="16"/>
      <c r="N9" s="13">
        <f t="shared" si="0"/>
        <v>19500</v>
      </c>
    </row>
    <row r="10" spans="1:14" x14ac:dyDescent="0.25">
      <c r="A10" s="9" t="s">
        <v>161</v>
      </c>
      <c r="B10" s="15" t="s">
        <v>162</v>
      </c>
      <c r="C10" s="15" t="s">
        <v>17</v>
      </c>
      <c r="D10" s="10">
        <v>41097</v>
      </c>
      <c r="E10" s="10">
        <v>41098</v>
      </c>
      <c r="F10" s="11">
        <v>42290</v>
      </c>
      <c r="G10" s="16">
        <v>32670</v>
      </c>
      <c r="H10" s="16"/>
      <c r="I10" s="17"/>
      <c r="J10" s="16"/>
      <c r="K10" s="16">
        <v>32670</v>
      </c>
      <c r="L10" s="16"/>
      <c r="M10" s="16"/>
      <c r="N10" s="13">
        <f t="shared" si="0"/>
        <v>32670</v>
      </c>
    </row>
    <row r="11" spans="1:14" x14ac:dyDescent="0.25">
      <c r="A11" s="9" t="s">
        <v>163</v>
      </c>
      <c r="B11" s="15" t="s">
        <v>164</v>
      </c>
      <c r="C11" s="15" t="s">
        <v>17</v>
      </c>
      <c r="D11" s="10">
        <v>41097</v>
      </c>
      <c r="E11" s="10">
        <v>41098</v>
      </c>
      <c r="F11" s="11">
        <v>42291</v>
      </c>
      <c r="G11" s="16">
        <v>45045</v>
      </c>
      <c r="H11" s="16"/>
      <c r="I11" s="17"/>
      <c r="J11" s="16"/>
      <c r="K11" s="16">
        <v>45045</v>
      </c>
      <c r="L11" s="16"/>
      <c r="M11" s="16"/>
      <c r="N11" s="13">
        <f>G11+I11</f>
        <v>45045</v>
      </c>
    </row>
    <row r="12" spans="1:14" x14ac:dyDescent="0.25">
      <c r="A12" s="9" t="s">
        <v>44</v>
      </c>
      <c r="B12" s="15" t="s">
        <v>165</v>
      </c>
      <c r="C12" s="15" t="s">
        <v>17</v>
      </c>
      <c r="D12" s="10">
        <v>41097</v>
      </c>
      <c r="E12" s="10">
        <v>41099</v>
      </c>
      <c r="F12" s="11">
        <v>42292</v>
      </c>
      <c r="G12" s="16">
        <v>60885</v>
      </c>
      <c r="H12" s="16"/>
      <c r="I12" s="17"/>
      <c r="J12" s="16"/>
      <c r="K12" s="16">
        <v>60885</v>
      </c>
      <c r="L12" s="16"/>
      <c r="M12" s="16"/>
      <c r="N12" s="13">
        <f>+G12+I12</f>
        <v>60885</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250239.1</v>
      </c>
    </row>
    <row r="32" spans="1:14" x14ac:dyDescent="0.25">
      <c r="A32" s="26" t="s">
        <v>18</v>
      </c>
      <c r="B32" s="7"/>
      <c r="C32" s="27"/>
      <c r="D32" s="28"/>
      <c r="E32" s="28"/>
      <c r="F32" s="29"/>
      <c r="G32" s="16">
        <f>SUM(G6:G31)</f>
        <v>250239.1</v>
      </c>
      <c r="H32" s="30"/>
      <c r="I32" s="31">
        <f>SUM(I6:I31)</f>
        <v>0</v>
      </c>
      <c r="J32" s="31">
        <f>SUM(J6:J31)</f>
        <v>44250</v>
      </c>
      <c r="K32" s="31">
        <f>SUM(K6:K31)</f>
        <v>205989.1</v>
      </c>
      <c r="L32" s="31">
        <f>SUM(L7:L31)</f>
        <v>0</v>
      </c>
      <c r="M32" s="31">
        <f>SUM(M6:M31)</f>
        <v>0</v>
      </c>
      <c r="N32" s="31">
        <f>SUM(N31)</f>
        <v>250239.1</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67" t="s">
        <v>21</v>
      </c>
      <c r="F34" s="38"/>
      <c r="G34" s="216"/>
      <c r="H34" s="217"/>
      <c r="I34" s="217"/>
      <c r="J34" s="217"/>
      <c r="K34" s="217"/>
      <c r="L34" s="217"/>
      <c r="M34" s="217"/>
      <c r="N34" s="218"/>
    </row>
    <row r="35" spans="1:14" ht="15" customHeight="1" x14ac:dyDescent="0.25">
      <c r="A35" s="7" t="s">
        <v>22</v>
      </c>
      <c r="B35" s="67"/>
      <c r="C35" s="39"/>
      <c r="D35" s="40"/>
      <c r="E35" s="225">
        <v>495</v>
      </c>
      <c r="F35" s="226"/>
      <c r="G35" s="219"/>
      <c r="H35" s="220"/>
      <c r="I35" s="220"/>
      <c r="J35" s="220"/>
      <c r="K35" s="220"/>
      <c r="L35" s="220"/>
      <c r="M35" s="220"/>
      <c r="N35" s="221"/>
    </row>
    <row r="36" spans="1:14" ht="15" customHeight="1" x14ac:dyDescent="0.25">
      <c r="A36" s="7" t="s">
        <v>23</v>
      </c>
      <c r="B36" s="1"/>
      <c r="C36" s="41">
        <v>45</v>
      </c>
      <c r="D36" s="40"/>
      <c r="E36" s="40"/>
      <c r="F36" s="42"/>
      <c r="G36" s="219"/>
      <c r="H36" s="220"/>
      <c r="I36" s="220"/>
      <c r="J36" s="220"/>
      <c r="K36" s="220"/>
      <c r="L36" s="220"/>
      <c r="M36" s="220"/>
      <c r="N36" s="221"/>
    </row>
    <row r="37" spans="1:14" ht="15" customHeight="1" x14ac:dyDescent="0.25">
      <c r="A37" s="1"/>
      <c r="B37" s="1"/>
      <c r="C37" s="43">
        <f>C36*E35</f>
        <v>22275</v>
      </c>
      <c r="D37" s="40"/>
      <c r="E37" s="40"/>
      <c r="F37" s="42"/>
      <c r="G37" s="219"/>
      <c r="H37" s="220"/>
      <c r="I37" s="220"/>
      <c r="J37" s="220"/>
      <c r="K37" s="220"/>
      <c r="L37" s="220"/>
      <c r="M37" s="220"/>
      <c r="N37" s="221"/>
    </row>
    <row r="38" spans="1:14" ht="15" customHeight="1" x14ac:dyDescent="0.25">
      <c r="A38" s="7" t="s">
        <v>24</v>
      </c>
      <c r="B38" s="1"/>
      <c r="C38" s="44">
        <v>22000</v>
      </c>
      <c r="D38" s="40" t="s">
        <v>140</v>
      </c>
      <c r="E38" s="40"/>
      <c r="F38" s="42"/>
      <c r="G38" s="219"/>
      <c r="H38" s="220"/>
      <c r="I38" s="220"/>
      <c r="J38" s="220"/>
      <c r="K38" s="220"/>
      <c r="L38" s="220"/>
      <c r="M38" s="220"/>
      <c r="N38" s="221"/>
    </row>
    <row r="39" spans="1:14" ht="15.75" customHeight="1" thickBot="1" x14ac:dyDescent="0.3">
      <c r="A39" s="227" t="s">
        <v>16</v>
      </c>
      <c r="B39" s="227"/>
      <c r="C39" s="43">
        <f>SUM(C37+C38)</f>
        <v>44275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22" workbookViewId="0">
      <selection activeCell="C35" sqref="C35:C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66"/>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65"/>
      <c r="K3" s="213">
        <v>41096</v>
      </c>
      <c r="L3" s="213"/>
      <c r="M3" s="213"/>
      <c r="N3" s="7" t="s">
        <v>39</v>
      </c>
    </row>
    <row r="4" spans="1:14" x14ac:dyDescent="0.25">
      <c r="A4" s="1"/>
      <c r="B4" s="1"/>
      <c r="C4" s="1"/>
      <c r="D4" s="1"/>
      <c r="E4" s="1"/>
      <c r="F4" s="1"/>
      <c r="G4" s="1"/>
      <c r="H4" s="228"/>
      <c r="I4" s="228"/>
      <c r="J4" s="1"/>
      <c r="K4" s="1"/>
      <c r="L4" s="1"/>
      <c r="M4" s="65"/>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144</v>
      </c>
      <c r="C6" s="10" t="s">
        <v>17</v>
      </c>
      <c r="D6" s="10">
        <v>41096</v>
      </c>
      <c r="E6" s="10">
        <v>41097</v>
      </c>
      <c r="F6" s="11">
        <v>42278</v>
      </c>
      <c r="G6" s="12">
        <v>31680</v>
      </c>
      <c r="H6" s="12"/>
      <c r="I6" s="12"/>
      <c r="J6" s="12"/>
      <c r="K6" s="12">
        <v>31680</v>
      </c>
      <c r="L6" s="12"/>
      <c r="M6" s="12"/>
      <c r="N6" s="13">
        <f>G6+I6</f>
        <v>31680</v>
      </c>
    </row>
    <row r="7" spans="1:14" x14ac:dyDescent="0.25">
      <c r="A7" s="9"/>
      <c r="B7" s="10" t="s">
        <v>145</v>
      </c>
      <c r="C7" s="10" t="s">
        <v>17</v>
      </c>
      <c r="D7" s="10">
        <v>41096</v>
      </c>
      <c r="E7" s="10">
        <v>41098</v>
      </c>
      <c r="F7" s="11">
        <v>42279</v>
      </c>
      <c r="G7" s="12">
        <v>71280</v>
      </c>
      <c r="H7" s="12"/>
      <c r="I7" s="12"/>
      <c r="J7" s="12">
        <v>35640</v>
      </c>
      <c r="K7" s="12"/>
      <c r="L7" s="12"/>
      <c r="M7" s="12">
        <v>35640</v>
      </c>
      <c r="N7" s="13">
        <f>G7+I7</f>
        <v>71280</v>
      </c>
    </row>
    <row r="8" spans="1:14" x14ac:dyDescent="0.25">
      <c r="A8" s="9"/>
      <c r="B8" s="14" t="s">
        <v>146</v>
      </c>
      <c r="C8" s="10" t="s">
        <v>17</v>
      </c>
      <c r="D8" s="10">
        <v>41096</v>
      </c>
      <c r="E8" s="10">
        <v>41098</v>
      </c>
      <c r="F8" s="11">
        <v>42280</v>
      </c>
      <c r="G8" s="12">
        <v>75240</v>
      </c>
      <c r="H8" s="12"/>
      <c r="I8" s="12"/>
      <c r="J8" s="12"/>
      <c r="K8" s="12">
        <v>37620</v>
      </c>
      <c r="L8" s="12"/>
      <c r="M8" s="12">
        <v>37620</v>
      </c>
      <c r="N8" s="13">
        <f t="shared" ref="N8:N10" si="0">G8+I8</f>
        <v>75240</v>
      </c>
    </row>
    <row r="9" spans="1:14" x14ac:dyDescent="0.25">
      <c r="A9" s="9" t="s">
        <v>49</v>
      </c>
      <c r="B9" s="14" t="s">
        <v>147</v>
      </c>
      <c r="C9" s="10" t="s">
        <v>17</v>
      </c>
      <c r="D9" s="10">
        <v>41096</v>
      </c>
      <c r="E9" s="10">
        <v>41097</v>
      </c>
      <c r="F9" s="11">
        <v>42281</v>
      </c>
      <c r="G9" s="16">
        <v>24750</v>
      </c>
      <c r="H9" s="16"/>
      <c r="I9" s="17"/>
      <c r="J9" s="16"/>
      <c r="K9" s="17">
        <v>24750</v>
      </c>
      <c r="L9" s="16"/>
      <c r="M9" s="16"/>
      <c r="N9" s="13">
        <f t="shared" si="0"/>
        <v>24750</v>
      </c>
    </row>
    <row r="10" spans="1:14" x14ac:dyDescent="0.25">
      <c r="A10" s="9" t="s">
        <v>148</v>
      </c>
      <c r="B10" s="15" t="s">
        <v>149</v>
      </c>
      <c r="C10" s="15" t="s">
        <v>150</v>
      </c>
      <c r="D10" s="10">
        <v>41096</v>
      </c>
      <c r="E10" s="10">
        <v>41097</v>
      </c>
      <c r="F10" s="11">
        <v>42282</v>
      </c>
      <c r="G10" s="16">
        <v>16830</v>
      </c>
      <c r="H10" s="16"/>
      <c r="I10" s="17"/>
      <c r="J10" s="16"/>
      <c r="K10" s="16">
        <v>16830</v>
      </c>
      <c r="L10" s="16"/>
      <c r="M10" s="16"/>
      <c r="N10" s="13">
        <f t="shared" si="0"/>
        <v>16830</v>
      </c>
    </row>
    <row r="11" spans="1:14" x14ac:dyDescent="0.25">
      <c r="A11" s="9" t="s">
        <v>152</v>
      </c>
      <c r="B11" s="15" t="s">
        <v>151</v>
      </c>
      <c r="C11" s="15" t="s">
        <v>17</v>
      </c>
      <c r="D11" s="10">
        <v>41096</v>
      </c>
      <c r="E11" s="10">
        <v>41097</v>
      </c>
      <c r="F11" s="11">
        <v>42283</v>
      </c>
      <c r="G11" s="16">
        <v>26235</v>
      </c>
      <c r="H11" s="16"/>
      <c r="I11" s="17"/>
      <c r="J11" s="16">
        <v>26235</v>
      </c>
      <c r="K11" s="16"/>
      <c r="L11" s="16"/>
      <c r="M11" s="16"/>
      <c r="N11" s="13">
        <f>G11+I11</f>
        <v>26235</v>
      </c>
    </row>
    <row r="12" spans="1:14" x14ac:dyDescent="0.25">
      <c r="A12" s="9"/>
      <c r="B12" s="15" t="s">
        <v>153</v>
      </c>
      <c r="C12" s="15" t="s">
        <v>17</v>
      </c>
      <c r="D12" s="10">
        <v>41096</v>
      </c>
      <c r="E12" s="10">
        <v>41097</v>
      </c>
      <c r="F12" s="11">
        <v>42284</v>
      </c>
      <c r="G12" s="16">
        <v>24255</v>
      </c>
      <c r="H12" s="16"/>
      <c r="I12" s="17"/>
      <c r="J12" s="16"/>
      <c r="K12" s="16">
        <v>24255</v>
      </c>
      <c r="L12" s="16"/>
      <c r="M12" s="16"/>
      <c r="N12" s="13">
        <f>+G12+I12</f>
        <v>24255</v>
      </c>
    </row>
    <row r="13" spans="1:14" x14ac:dyDescent="0.25">
      <c r="A13" s="9"/>
      <c r="B13" s="15" t="s">
        <v>154</v>
      </c>
      <c r="C13" s="15"/>
      <c r="D13" s="10"/>
      <c r="E13" s="10"/>
      <c r="F13" s="11">
        <v>42285</v>
      </c>
      <c r="G13" s="16"/>
      <c r="H13" s="16" t="s">
        <v>26</v>
      </c>
      <c r="I13" s="17">
        <v>2600</v>
      </c>
      <c r="J13" s="17">
        <v>2600</v>
      </c>
      <c r="K13" s="16"/>
      <c r="L13" s="16"/>
      <c r="M13" s="16"/>
      <c r="N13" s="13">
        <f t="shared" ref="N13:N28" si="1">+G13+I13</f>
        <v>2600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272870</v>
      </c>
    </row>
    <row r="32" spans="1:14" x14ac:dyDescent="0.25">
      <c r="A32" s="26" t="s">
        <v>18</v>
      </c>
      <c r="B32" s="7"/>
      <c r="C32" s="27"/>
      <c r="D32" s="28"/>
      <c r="E32" s="28"/>
      <c r="F32" s="29"/>
      <c r="G32" s="16">
        <f>SUM(G6:G31)</f>
        <v>270270</v>
      </c>
      <c r="H32" s="30"/>
      <c r="I32" s="31">
        <f>SUM(I6:I31)</f>
        <v>2600</v>
      </c>
      <c r="J32" s="31">
        <f>SUM(J6:J31)</f>
        <v>64475</v>
      </c>
      <c r="K32" s="31">
        <f>SUM(K6:K31)</f>
        <v>135135</v>
      </c>
      <c r="L32" s="31">
        <f>SUM(L7:L31)</f>
        <v>0</v>
      </c>
      <c r="M32" s="31">
        <f>SUM(M6:M31)</f>
        <v>73260</v>
      </c>
      <c r="N32" s="31">
        <f>SUM(N31)</f>
        <v>272870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65" t="s">
        <v>21</v>
      </c>
      <c r="F34" s="38"/>
      <c r="G34" s="216"/>
      <c r="H34" s="217"/>
      <c r="I34" s="217"/>
      <c r="J34" s="217"/>
      <c r="K34" s="217"/>
      <c r="L34" s="217"/>
      <c r="M34" s="217"/>
      <c r="N34" s="218"/>
    </row>
    <row r="35" spans="1:14" ht="15" customHeight="1" x14ac:dyDescent="0.25">
      <c r="A35" s="7" t="s">
        <v>22</v>
      </c>
      <c r="B35" s="65"/>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v>64500</v>
      </c>
      <c r="D37" s="40"/>
      <c r="E37" s="40"/>
      <c r="F37" s="42"/>
      <c r="G37" s="219"/>
      <c r="H37" s="220"/>
      <c r="I37" s="220"/>
      <c r="J37" s="220"/>
      <c r="K37" s="220"/>
      <c r="L37" s="220"/>
      <c r="M37" s="220"/>
      <c r="N37" s="221"/>
    </row>
    <row r="38" spans="1:14" ht="15" customHeight="1" x14ac:dyDescent="0.25">
      <c r="A38" s="7" t="s">
        <v>24</v>
      </c>
      <c r="B38" s="1"/>
      <c r="C38" s="44">
        <v>0</v>
      </c>
      <c r="D38" s="40" t="s">
        <v>140</v>
      </c>
      <c r="E38" s="40"/>
      <c r="F38" s="42"/>
      <c r="G38" s="219"/>
      <c r="H38" s="220"/>
      <c r="I38" s="220"/>
      <c r="J38" s="220"/>
      <c r="K38" s="220"/>
      <c r="L38" s="220"/>
      <c r="M38" s="220"/>
      <c r="N38" s="221"/>
    </row>
    <row r="39" spans="1:14" ht="15.75" customHeight="1" thickBot="1" x14ac:dyDescent="0.3">
      <c r="A39" s="227" t="s">
        <v>16</v>
      </c>
      <c r="B39" s="227"/>
      <c r="C39" s="43">
        <f>SUM(C37+C38)</f>
        <v>64500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28" workbookViewId="0">
      <selection activeCell="C39" sqref="C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64"/>
      <c r="L1" s="1"/>
      <c r="M1" s="1"/>
      <c r="N1" s="1"/>
    </row>
    <row r="2" spans="1:14" x14ac:dyDescent="0.25">
      <c r="A2" s="1"/>
      <c r="B2" s="1"/>
      <c r="C2" s="1"/>
      <c r="D2" s="1"/>
      <c r="E2" s="1"/>
      <c r="F2" s="1"/>
      <c r="G2" s="1"/>
      <c r="H2" s="2"/>
      <c r="I2" s="5"/>
      <c r="J2" s="1"/>
      <c r="K2" s="1"/>
      <c r="L2" s="1"/>
      <c r="M2" s="1"/>
      <c r="N2" s="1"/>
    </row>
    <row r="3" spans="1:14" x14ac:dyDescent="0.25">
      <c r="A3" s="6"/>
      <c r="B3" s="210" t="s">
        <v>135</v>
      </c>
      <c r="C3" s="211"/>
      <c r="D3" s="211"/>
      <c r="E3" s="211"/>
      <c r="F3" s="211"/>
      <c r="G3" s="212"/>
      <c r="H3" s="2"/>
      <c r="I3" s="1"/>
      <c r="J3" s="63"/>
      <c r="K3" s="213">
        <v>41096</v>
      </c>
      <c r="L3" s="213"/>
      <c r="M3" s="213"/>
      <c r="N3" s="7" t="s">
        <v>25</v>
      </c>
    </row>
    <row r="4" spans="1:14" x14ac:dyDescent="0.25">
      <c r="A4" s="1"/>
      <c r="B4" s="1"/>
      <c r="C4" s="1"/>
      <c r="D4" s="1"/>
      <c r="E4" s="1"/>
      <c r="F4" s="1"/>
      <c r="G4" s="1"/>
      <c r="H4" s="228"/>
      <c r="I4" s="228"/>
      <c r="J4" s="1"/>
      <c r="K4" s="1"/>
      <c r="L4" s="1"/>
      <c r="M4" s="63"/>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136</v>
      </c>
      <c r="B6" s="10" t="s">
        <v>120</v>
      </c>
      <c r="C6" s="10" t="s">
        <v>17</v>
      </c>
      <c r="D6" s="10">
        <v>41096</v>
      </c>
      <c r="E6" s="10">
        <v>41097</v>
      </c>
      <c r="F6" s="11">
        <v>42271</v>
      </c>
      <c r="G6" s="12">
        <v>32670</v>
      </c>
      <c r="H6" s="12"/>
      <c r="I6" s="12"/>
      <c r="J6" s="12"/>
      <c r="K6" s="12">
        <v>32670</v>
      </c>
      <c r="L6" s="12"/>
      <c r="M6" s="12"/>
      <c r="N6" s="13">
        <f>G6+I6</f>
        <v>32670</v>
      </c>
    </row>
    <row r="7" spans="1:14" x14ac:dyDescent="0.25">
      <c r="A7" s="9" t="s">
        <v>86</v>
      </c>
      <c r="B7" s="10" t="s">
        <v>137</v>
      </c>
      <c r="C7" s="10" t="s">
        <v>17</v>
      </c>
      <c r="D7" s="10">
        <v>41096</v>
      </c>
      <c r="E7" s="10">
        <v>41098</v>
      </c>
      <c r="F7" s="11">
        <v>42272</v>
      </c>
      <c r="G7" s="12">
        <v>99990</v>
      </c>
      <c r="H7" s="12"/>
      <c r="I7" s="12"/>
      <c r="J7" s="12">
        <v>99990</v>
      </c>
      <c r="K7" s="12"/>
      <c r="L7" s="12"/>
      <c r="M7" s="12"/>
      <c r="N7" s="13">
        <f>G7+I7</f>
        <v>99990</v>
      </c>
    </row>
    <row r="8" spans="1:14" x14ac:dyDescent="0.25">
      <c r="A8" s="9"/>
      <c r="B8" s="14" t="s">
        <v>138</v>
      </c>
      <c r="C8" s="10" t="s">
        <v>17</v>
      </c>
      <c r="D8" s="10">
        <v>41096</v>
      </c>
      <c r="E8" s="10">
        <v>41098</v>
      </c>
      <c r="F8" s="11">
        <v>42273</v>
      </c>
      <c r="G8" s="12">
        <v>56400</v>
      </c>
      <c r="H8" s="12"/>
      <c r="I8" s="12"/>
      <c r="J8" s="12"/>
      <c r="K8" s="12">
        <v>56400</v>
      </c>
      <c r="L8" s="12"/>
      <c r="M8" s="12"/>
      <c r="N8" s="13">
        <f t="shared" ref="N8:N10" si="0">G8+I8</f>
        <v>56400</v>
      </c>
    </row>
    <row r="9" spans="1:14" x14ac:dyDescent="0.25">
      <c r="A9" s="9"/>
      <c r="B9" s="14" t="s">
        <v>139</v>
      </c>
      <c r="C9" s="10" t="s">
        <v>17</v>
      </c>
      <c r="D9" s="10">
        <v>41096</v>
      </c>
      <c r="E9" s="10">
        <v>41098</v>
      </c>
      <c r="F9" s="11">
        <v>42274</v>
      </c>
      <c r="G9" s="16">
        <v>59400</v>
      </c>
      <c r="H9" s="16"/>
      <c r="I9" s="17"/>
      <c r="J9" s="16">
        <v>59400</v>
      </c>
      <c r="K9" s="17"/>
      <c r="L9" s="16"/>
      <c r="M9" s="16"/>
      <c r="N9" s="13">
        <f t="shared" si="0"/>
        <v>59400</v>
      </c>
    </row>
    <row r="10" spans="1:14" x14ac:dyDescent="0.25">
      <c r="A10" s="9" t="s">
        <v>123</v>
      </c>
      <c r="B10" s="15" t="s">
        <v>141</v>
      </c>
      <c r="C10" s="15" t="s">
        <v>17</v>
      </c>
      <c r="D10" s="10">
        <v>41096</v>
      </c>
      <c r="E10" s="10">
        <v>41097</v>
      </c>
      <c r="F10" s="11">
        <v>42275</v>
      </c>
      <c r="G10" s="16">
        <v>64845</v>
      </c>
      <c r="H10" s="16"/>
      <c r="I10" s="17"/>
      <c r="J10" s="16"/>
      <c r="K10" s="16">
        <v>32420</v>
      </c>
      <c r="L10" s="16"/>
      <c r="M10" s="16">
        <v>32425</v>
      </c>
      <c r="N10" s="13">
        <f t="shared" si="0"/>
        <v>64845</v>
      </c>
    </row>
    <row r="11" spans="1:14" x14ac:dyDescent="0.25">
      <c r="A11" s="9" t="s">
        <v>142</v>
      </c>
      <c r="B11" s="15" t="s">
        <v>143</v>
      </c>
      <c r="C11" s="15" t="s">
        <v>17</v>
      </c>
      <c r="D11" s="10">
        <v>41096</v>
      </c>
      <c r="E11" s="10">
        <v>41097</v>
      </c>
      <c r="F11" s="11">
        <v>42276</v>
      </c>
      <c r="G11" s="16">
        <v>24750</v>
      </c>
      <c r="H11" s="16"/>
      <c r="I11" s="17"/>
      <c r="J11" s="16"/>
      <c r="K11" s="16">
        <v>24750</v>
      </c>
      <c r="L11" s="16"/>
      <c r="M11" s="16"/>
      <c r="N11" s="13">
        <f>G11+I11</f>
        <v>24750</v>
      </c>
    </row>
    <row r="12" spans="1:14" x14ac:dyDescent="0.25">
      <c r="A12" s="9"/>
      <c r="B12" s="15" t="s">
        <v>27</v>
      </c>
      <c r="C12" s="15"/>
      <c r="D12" s="10"/>
      <c r="E12" s="10"/>
      <c r="F12" s="11">
        <v>42277</v>
      </c>
      <c r="G12" s="16"/>
      <c r="H12" s="16" t="s">
        <v>26</v>
      </c>
      <c r="I12" s="17">
        <v>3300</v>
      </c>
      <c r="J12" s="16">
        <v>3300</v>
      </c>
      <c r="K12" s="16"/>
      <c r="L12" s="16"/>
      <c r="M12" s="16"/>
      <c r="N12" s="13">
        <f>+G12+I12</f>
        <v>3300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341355</v>
      </c>
    </row>
    <row r="32" spans="1:14" x14ac:dyDescent="0.25">
      <c r="A32" s="26" t="s">
        <v>18</v>
      </c>
      <c r="B32" s="7"/>
      <c r="C32" s="27"/>
      <c r="D32" s="28"/>
      <c r="E32" s="28"/>
      <c r="F32" s="29"/>
      <c r="G32" s="16">
        <f>SUM(G6:G31)</f>
        <v>338055</v>
      </c>
      <c r="H32" s="30"/>
      <c r="I32" s="31">
        <f>SUM(I6:I31)</f>
        <v>3300</v>
      </c>
      <c r="J32" s="31">
        <f>SUM(J6:J31)</f>
        <v>162690</v>
      </c>
      <c r="K32" s="31">
        <f>SUM(K6:K31)</f>
        <v>146240</v>
      </c>
      <c r="L32" s="31">
        <f>SUM(L7:L31)</f>
        <v>0</v>
      </c>
      <c r="M32" s="31">
        <f>SUM(M6:M31)</f>
        <v>32425</v>
      </c>
      <c r="N32" s="31">
        <f>SUM(N31)</f>
        <v>341355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63" t="s">
        <v>21</v>
      </c>
      <c r="F34" s="38"/>
      <c r="G34" s="216"/>
      <c r="H34" s="217"/>
      <c r="I34" s="217"/>
      <c r="J34" s="217"/>
      <c r="K34" s="217"/>
      <c r="L34" s="217"/>
      <c r="M34" s="217"/>
      <c r="N34" s="218"/>
    </row>
    <row r="35" spans="1:14" ht="15" customHeight="1" x14ac:dyDescent="0.25">
      <c r="A35" s="7" t="s">
        <v>22</v>
      </c>
      <c r="B35" s="63"/>
      <c r="C35" s="39"/>
      <c r="D35" s="40"/>
      <c r="E35" s="225">
        <v>495</v>
      </c>
      <c r="F35" s="226"/>
      <c r="G35" s="219"/>
      <c r="H35" s="220"/>
      <c r="I35" s="220"/>
      <c r="J35" s="220"/>
      <c r="K35" s="220"/>
      <c r="L35" s="220"/>
      <c r="M35" s="220"/>
      <c r="N35" s="221"/>
    </row>
    <row r="36" spans="1:14" ht="15" customHeight="1" x14ac:dyDescent="0.25">
      <c r="A36" s="7" t="s">
        <v>23</v>
      </c>
      <c r="B36" s="1"/>
      <c r="C36" s="41">
        <v>325</v>
      </c>
      <c r="D36" s="40"/>
      <c r="E36" s="40"/>
      <c r="F36" s="42"/>
      <c r="G36" s="219"/>
      <c r="H36" s="220"/>
      <c r="I36" s="220"/>
      <c r="J36" s="220"/>
      <c r="K36" s="220"/>
      <c r="L36" s="220"/>
      <c r="M36" s="220"/>
      <c r="N36" s="221"/>
    </row>
    <row r="37" spans="1:14" ht="15" customHeight="1" x14ac:dyDescent="0.25">
      <c r="A37" s="1"/>
      <c r="B37" s="1"/>
      <c r="C37" s="43">
        <f>C36*E35</f>
        <v>160875</v>
      </c>
      <c r="D37" s="40"/>
      <c r="E37" s="40"/>
      <c r="F37" s="42"/>
      <c r="G37" s="219"/>
      <c r="H37" s="220"/>
      <c r="I37" s="220"/>
      <c r="J37" s="220"/>
      <c r="K37" s="220"/>
      <c r="L37" s="220"/>
      <c r="M37" s="220"/>
      <c r="N37" s="221"/>
    </row>
    <row r="38" spans="1:14" ht="15" customHeight="1" x14ac:dyDescent="0.25">
      <c r="A38" s="7" t="s">
        <v>24</v>
      </c>
      <c r="B38" s="1"/>
      <c r="C38" s="44">
        <v>1825</v>
      </c>
      <c r="D38" s="40" t="s">
        <v>140</v>
      </c>
      <c r="E38" s="40"/>
      <c r="F38" s="42"/>
      <c r="G38" s="219"/>
      <c r="H38" s="220"/>
      <c r="I38" s="220"/>
      <c r="J38" s="220"/>
      <c r="K38" s="220"/>
      <c r="L38" s="220"/>
      <c r="M38" s="220"/>
      <c r="N38" s="221"/>
    </row>
    <row r="39" spans="1:14" ht="15.75" customHeight="1" thickBot="1" x14ac:dyDescent="0.3">
      <c r="A39" s="227" t="s">
        <v>16</v>
      </c>
      <c r="B39" s="227"/>
      <c r="C39" s="43">
        <f>SUM(C37+C38)</f>
        <v>162700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workbookViewId="0">
      <selection activeCell="B12" sqref="B12"/>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62"/>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61"/>
      <c r="K3" s="213">
        <v>41095</v>
      </c>
      <c r="L3" s="213"/>
      <c r="M3" s="213"/>
      <c r="N3" s="7" t="s">
        <v>39</v>
      </c>
    </row>
    <row r="4" spans="1:14" x14ac:dyDescent="0.25">
      <c r="A4" s="1"/>
      <c r="B4" s="1"/>
      <c r="C4" s="1"/>
      <c r="D4" s="1"/>
      <c r="E4" s="1"/>
      <c r="F4" s="1"/>
      <c r="G4" s="1"/>
      <c r="H4" s="228"/>
      <c r="I4" s="228"/>
      <c r="J4" s="1"/>
      <c r="K4" s="1"/>
      <c r="L4" s="1"/>
      <c r="M4" s="61"/>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119</v>
      </c>
      <c r="B6" s="10" t="s">
        <v>120</v>
      </c>
      <c r="C6" s="10" t="s">
        <v>17</v>
      </c>
      <c r="D6" s="10">
        <v>41095</v>
      </c>
      <c r="E6" s="10">
        <v>41096</v>
      </c>
      <c r="F6" s="11">
        <v>42262</v>
      </c>
      <c r="G6" s="12">
        <v>32670</v>
      </c>
      <c r="H6" s="12"/>
      <c r="I6" s="12"/>
      <c r="J6" s="12"/>
      <c r="K6" s="12">
        <v>32670</v>
      </c>
      <c r="L6" s="12"/>
      <c r="M6" s="12"/>
      <c r="N6" s="13">
        <f>G6+I6</f>
        <v>32670</v>
      </c>
    </row>
    <row r="7" spans="1:14" x14ac:dyDescent="0.25">
      <c r="A7" s="9" t="s">
        <v>121</v>
      </c>
      <c r="B7" s="10" t="s">
        <v>122</v>
      </c>
      <c r="C7" s="10" t="s">
        <v>84</v>
      </c>
      <c r="D7" s="10">
        <v>41094</v>
      </c>
      <c r="E7" s="10">
        <v>41096</v>
      </c>
      <c r="F7" s="11">
        <v>42263</v>
      </c>
      <c r="G7" s="12">
        <v>39000</v>
      </c>
      <c r="H7" s="12"/>
      <c r="I7" s="12"/>
      <c r="J7" s="12"/>
      <c r="K7" s="12">
        <v>39000</v>
      </c>
      <c r="L7" s="12"/>
      <c r="M7" s="12"/>
      <c r="N7" s="13">
        <f>G7+I7</f>
        <v>39000</v>
      </c>
    </row>
    <row r="8" spans="1:14" x14ac:dyDescent="0.25">
      <c r="A8" s="9" t="s">
        <v>123</v>
      </c>
      <c r="B8" s="14" t="s">
        <v>124</v>
      </c>
      <c r="C8" s="10" t="s">
        <v>17</v>
      </c>
      <c r="D8" s="10">
        <v>41095</v>
      </c>
      <c r="E8" s="10">
        <v>41096</v>
      </c>
      <c r="F8" s="11">
        <v>42264</v>
      </c>
      <c r="G8" s="12">
        <v>33165</v>
      </c>
      <c r="H8" s="12"/>
      <c r="I8" s="12"/>
      <c r="J8" s="12"/>
      <c r="K8" s="12">
        <v>33165</v>
      </c>
      <c r="L8" s="12"/>
      <c r="M8" s="12"/>
      <c r="N8" s="13">
        <f t="shared" ref="N8:N10" si="0">G8+I8</f>
        <v>33165</v>
      </c>
    </row>
    <row r="9" spans="1:14" x14ac:dyDescent="0.25">
      <c r="A9" s="9" t="s">
        <v>125</v>
      </c>
      <c r="B9" s="14" t="s">
        <v>126</v>
      </c>
      <c r="C9" s="10" t="s">
        <v>127</v>
      </c>
      <c r="D9" s="10">
        <v>41108</v>
      </c>
      <c r="E9" s="10">
        <v>41109</v>
      </c>
      <c r="F9" s="11">
        <v>42265</v>
      </c>
      <c r="G9" s="16">
        <v>49970.2</v>
      </c>
      <c r="H9" s="16"/>
      <c r="I9" s="17"/>
      <c r="J9" s="16"/>
      <c r="K9" s="17"/>
      <c r="L9" s="16"/>
      <c r="M9" s="16">
        <v>49970.2</v>
      </c>
      <c r="N9" s="13">
        <f t="shared" si="0"/>
        <v>49970.2</v>
      </c>
    </row>
    <row r="10" spans="1:14" x14ac:dyDescent="0.25">
      <c r="A10" s="9" t="s">
        <v>128</v>
      </c>
      <c r="B10" s="15" t="s">
        <v>129</v>
      </c>
      <c r="C10" s="15" t="s">
        <v>17</v>
      </c>
      <c r="D10" s="10">
        <v>41095</v>
      </c>
      <c r="E10" s="10">
        <v>41096</v>
      </c>
      <c r="F10" s="11">
        <v>42266</v>
      </c>
      <c r="G10" s="16">
        <v>39600</v>
      </c>
      <c r="H10" s="16"/>
      <c r="I10" s="17"/>
      <c r="J10" s="16"/>
      <c r="K10" s="16">
        <v>39600</v>
      </c>
      <c r="L10" s="16"/>
      <c r="M10" s="16"/>
      <c r="N10" s="13">
        <f t="shared" si="0"/>
        <v>39600</v>
      </c>
    </row>
    <row r="11" spans="1:14" x14ac:dyDescent="0.25">
      <c r="A11" s="9" t="s">
        <v>49</v>
      </c>
      <c r="B11" s="15" t="s">
        <v>130</v>
      </c>
      <c r="C11" s="15" t="s">
        <v>17</v>
      </c>
      <c r="D11" s="10">
        <v>41095</v>
      </c>
      <c r="E11" s="10">
        <v>41096</v>
      </c>
      <c r="F11" s="11">
        <v>42267</v>
      </c>
      <c r="G11" s="16">
        <v>22255</v>
      </c>
      <c r="H11" s="16"/>
      <c r="I11" s="17"/>
      <c r="J11" s="16"/>
      <c r="K11" s="16">
        <v>22255</v>
      </c>
      <c r="L11" s="16"/>
      <c r="M11" s="16"/>
      <c r="N11" s="13">
        <f>G11+I11</f>
        <v>22255</v>
      </c>
    </row>
    <row r="12" spans="1:14" x14ac:dyDescent="0.25">
      <c r="A12" s="9" t="s">
        <v>131</v>
      </c>
      <c r="B12" s="15" t="s">
        <v>132</v>
      </c>
      <c r="C12" s="15" t="s">
        <v>70</v>
      </c>
      <c r="D12" s="10">
        <v>41095</v>
      </c>
      <c r="E12" s="10">
        <v>41097</v>
      </c>
      <c r="F12" s="11">
        <v>42268</v>
      </c>
      <c r="G12" s="16">
        <v>45540</v>
      </c>
      <c r="H12" s="16"/>
      <c r="I12" s="17"/>
      <c r="J12" s="16"/>
      <c r="K12" s="16"/>
      <c r="L12" s="16"/>
      <c r="M12" s="16">
        <v>45540</v>
      </c>
      <c r="N12" s="13">
        <f>+G12+I12</f>
        <v>45540</v>
      </c>
    </row>
    <row r="13" spans="1:14" x14ac:dyDescent="0.25">
      <c r="A13" s="9"/>
      <c r="B13" s="15" t="s">
        <v>133</v>
      </c>
      <c r="C13" s="15" t="s">
        <v>84</v>
      </c>
      <c r="D13" s="10">
        <v>41095</v>
      </c>
      <c r="E13" s="10">
        <v>41096</v>
      </c>
      <c r="F13" s="11">
        <v>42269</v>
      </c>
      <c r="G13" s="16">
        <v>19500</v>
      </c>
      <c r="H13" s="16"/>
      <c r="I13" s="17"/>
      <c r="J13" s="17">
        <v>19500</v>
      </c>
      <c r="K13" s="16"/>
      <c r="L13" s="16"/>
      <c r="M13" s="16"/>
      <c r="N13" s="13">
        <f t="shared" ref="N13:N28" si="1">+G13+I13</f>
        <v>19500</v>
      </c>
    </row>
    <row r="14" spans="1:14" x14ac:dyDescent="0.25">
      <c r="A14" s="9"/>
      <c r="B14" s="15" t="s">
        <v>27</v>
      </c>
      <c r="C14" s="15"/>
      <c r="D14" s="10"/>
      <c r="E14" s="10"/>
      <c r="F14" s="11">
        <v>42270</v>
      </c>
      <c r="G14" s="16"/>
      <c r="H14" s="16" t="s">
        <v>26</v>
      </c>
      <c r="I14" s="17">
        <v>1000</v>
      </c>
      <c r="J14" s="17">
        <v>1000</v>
      </c>
      <c r="K14" s="16"/>
      <c r="L14" s="16"/>
      <c r="M14" s="18"/>
      <c r="N14" s="13">
        <f t="shared" si="1"/>
        <v>1000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282700.2</v>
      </c>
    </row>
    <row r="32" spans="1:14" x14ac:dyDescent="0.25">
      <c r="A32" s="26" t="s">
        <v>18</v>
      </c>
      <c r="B32" s="7"/>
      <c r="C32" s="27"/>
      <c r="D32" s="28"/>
      <c r="E32" s="28"/>
      <c r="F32" s="29"/>
      <c r="G32" s="16">
        <f>SUM(G6:G31)</f>
        <v>281700.2</v>
      </c>
      <c r="H32" s="30"/>
      <c r="I32" s="31">
        <f>SUM(I6:I31)</f>
        <v>1000</v>
      </c>
      <c r="J32" s="31">
        <f>SUM(J6:J31)</f>
        <v>20500</v>
      </c>
      <c r="K32" s="31">
        <f>SUM(K6:K31)</f>
        <v>166690</v>
      </c>
      <c r="L32" s="31">
        <f>SUM(L7:L31)</f>
        <v>0</v>
      </c>
      <c r="M32" s="31">
        <f>SUM(M6:M31)</f>
        <v>95510.2</v>
      </c>
      <c r="N32" s="31">
        <f>SUM(N31)</f>
        <v>282700.2</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61" t="s">
        <v>21</v>
      </c>
      <c r="F34" s="38"/>
      <c r="G34" s="216"/>
      <c r="H34" s="217"/>
      <c r="I34" s="217"/>
      <c r="J34" s="217"/>
      <c r="K34" s="217"/>
      <c r="L34" s="217"/>
      <c r="M34" s="217"/>
      <c r="N34" s="218"/>
    </row>
    <row r="35" spans="1:14" ht="15" customHeight="1" x14ac:dyDescent="0.25">
      <c r="A35" s="7" t="s">
        <v>22</v>
      </c>
      <c r="B35" s="61"/>
      <c r="C35" s="39"/>
      <c r="D35" s="40"/>
      <c r="E35" s="225">
        <v>495</v>
      </c>
      <c r="F35" s="226"/>
      <c r="G35" s="219"/>
      <c r="H35" s="220"/>
      <c r="I35" s="220"/>
      <c r="J35" s="220"/>
      <c r="K35" s="220"/>
      <c r="L35" s="220"/>
      <c r="M35" s="220"/>
      <c r="N35" s="221"/>
    </row>
    <row r="36" spans="1:14" ht="15" customHeight="1" x14ac:dyDescent="0.25">
      <c r="A36" s="7" t="s">
        <v>23</v>
      </c>
      <c r="B36" s="1"/>
      <c r="C36" s="41">
        <v>3</v>
      </c>
      <c r="D36" s="40"/>
      <c r="E36" s="40"/>
      <c r="F36" s="42"/>
      <c r="G36" s="219"/>
      <c r="H36" s="220"/>
      <c r="I36" s="220"/>
      <c r="J36" s="220"/>
      <c r="K36" s="220"/>
      <c r="L36" s="220"/>
      <c r="M36" s="220"/>
      <c r="N36" s="221"/>
    </row>
    <row r="37" spans="1:14" ht="15" customHeight="1" x14ac:dyDescent="0.25">
      <c r="A37" s="1"/>
      <c r="B37" s="1"/>
      <c r="C37" s="43">
        <f>C36*E35</f>
        <v>1485</v>
      </c>
      <c r="D37" s="40"/>
      <c r="E37" s="40"/>
      <c r="F37" s="42"/>
      <c r="G37" s="219"/>
      <c r="H37" s="220"/>
      <c r="I37" s="220"/>
      <c r="J37" s="220"/>
      <c r="K37" s="220"/>
      <c r="L37" s="220"/>
      <c r="M37" s="220"/>
      <c r="N37" s="221"/>
    </row>
    <row r="38" spans="1:14" ht="15" customHeight="1" x14ac:dyDescent="0.25">
      <c r="A38" s="7" t="s">
        <v>24</v>
      </c>
      <c r="B38" s="1"/>
      <c r="C38" s="44">
        <v>19025</v>
      </c>
      <c r="D38" s="40"/>
      <c r="E38" s="40"/>
      <c r="F38" s="42"/>
      <c r="G38" s="219"/>
      <c r="H38" s="220"/>
      <c r="I38" s="220"/>
      <c r="J38" s="220"/>
      <c r="K38" s="220"/>
      <c r="L38" s="220"/>
      <c r="M38" s="220"/>
      <c r="N38" s="221"/>
    </row>
    <row r="39" spans="1:14" ht="15.75" customHeight="1" thickBot="1" x14ac:dyDescent="0.3">
      <c r="A39" s="227" t="s">
        <v>16</v>
      </c>
      <c r="B39" s="227"/>
      <c r="C39" s="43">
        <f>SUM(C37+C38)</f>
        <v>20510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25" workbookViewId="0">
      <selection activeCell="C35" sqref="C35:C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60"/>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59"/>
      <c r="K3" s="213">
        <v>41095</v>
      </c>
      <c r="L3" s="213"/>
      <c r="M3" s="213"/>
      <c r="N3" s="7" t="s">
        <v>25</v>
      </c>
    </row>
    <row r="4" spans="1:14" x14ac:dyDescent="0.25">
      <c r="A4" s="1"/>
      <c r="B4" s="1"/>
      <c r="C4" s="1"/>
      <c r="D4" s="1"/>
      <c r="E4" s="1"/>
      <c r="F4" s="1"/>
      <c r="G4" s="1"/>
      <c r="H4" s="228"/>
      <c r="I4" s="228"/>
      <c r="J4" s="1"/>
      <c r="K4" s="1"/>
      <c r="L4" s="1"/>
      <c r="M4" s="59"/>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110</v>
      </c>
      <c r="B6" s="10" t="s">
        <v>109</v>
      </c>
      <c r="C6" s="10" t="s">
        <v>17</v>
      </c>
      <c r="D6" s="10">
        <v>41093</v>
      </c>
      <c r="E6" s="10">
        <v>41095</v>
      </c>
      <c r="F6" s="11">
        <v>42255</v>
      </c>
      <c r="G6" s="12">
        <v>57420</v>
      </c>
      <c r="H6" s="12"/>
      <c r="I6" s="12"/>
      <c r="J6" s="12">
        <v>57420</v>
      </c>
      <c r="K6" s="12"/>
      <c r="L6" s="12"/>
      <c r="M6" s="12"/>
      <c r="N6" s="13">
        <f>G6+I6</f>
        <v>57420</v>
      </c>
    </row>
    <row r="7" spans="1:14" x14ac:dyDescent="0.25">
      <c r="A7" s="9"/>
      <c r="B7" s="10" t="s">
        <v>111</v>
      </c>
      <c r="C7" s="10"/>
      <c r="D7" s="10"/>
      <c r="E7" s="10"/>
      <c r="F7" s="11">
        <v>42256</v>
      </c>
      <c r="G7" s="12"/>
      <c r="H7" s="12" t="s">
        <v>112</v>
      </c>
      <c r="I7" s="12">
        <v>44550</v>
      </c>
      <c r="J7" s="12">
        <v>44550</v>
      </c>
      <c r="K7" s="12"/>
      <c r="L7" s="12"/>
      <c r="M7" s="12"/>
      <c r="N7" s="13">
        <f>G7+I7</f>
        <v>44550</v>
      </c>
    </row>
    <row r="8" spans="1:14" x14ac:dyDescent="0.25">
      <c r="A8" s="9"/>
      <c r="B8" s="14" t="s">
        <v>111</v>
      </c>
      <c r="C8" s="10" t="s">
        <v>72</v>
      </c>
      <c r="D8" s="10">
        <v>41095</v>
      </c>
      <c r="E8" s="10">
        <v>41096</v>
      </c>
      <c r="F8" s="11">
        <v>42257</v>
      </c>
      <c r="G8" s="12">
        <v>22463.1</v>
      </c>
      <c r="H8" s="12"/>
      <c r="I8" s="12"/>
      <c r="J8" s="12"/>
      <c r="K8" s="12">
        <v>22463.1</v>
      </c>
      <c r="L8" s="12"/>
      <c r="M8" s="12"/>
      <c r="N8" s="13">
        <f t="shared" ref="N8:N10" si="0">G8+I8</f>
        <v>22463.1</v>
      </c>
    </row>
    <row r="9" spans="1:14" x14ac:dyDescent="0.25">
      <c r="A9" s="9"/>
      <c r="B9" s="14" t="s">
        <v>113</v>
      </c>
      <c r="C9" s="10"/>
      <c r="D9" s="10"/>
      <c r="E9" s="10"/>
      <c r="F9" s="11">
        <v>42258</v>
      </c>
      <c r="G9" s="16"/>
      <c r="H9" s="16" t="s">
        <v>114</v>
      </c>
      <c r="I9" s="17">
        <v>44550</v>
      </c>
      <c r="J9" s="16"/>
      <c r="K9" s="17">
        <v>44550</v>
      </c>
      <c r="L9" s="16"/>
      <c r="M9" s="16"/>
      <c r="N9" s="13">
        <f t="shared" si="0"/>
        <v>44550</v>
      </c>
    </row>
    <row r="10" spans="1:14" x14ac:dyDescent="0.25">
      <c r="A10" s="9"/>
      <c r="B10" s="15" t="s">
        <v>115</v>
      </c>
      <c r="C10" s="15" t="s">
        <v>17</v>
      </c>
      <c r="D10" s="10">
        <v>41095</v>
      </c>
      <c r="E10" s="10">
        <v>41097</v>
      </c>
      <c r="F10" s="11">
        <v>42259</v>
      </c>
      <c r="G10" s="16">
        <v>170280</v>
      </c>
      <c r="H10" s="16"/>
      <c r="I10" s="17"/>
      <c r="J10" s="16">
        <v>83936</v>
      </c>
      <c r="K10" s="16"/>
      <c r="L10" s="16"/>
      <c r="M10" s="16">
        <v>86344</v>
      </c>
      <c r="N10" s="13">
        <f t="shared" si="0"/>
        <v>170280</v>
      </c>
    </row>
    <row r="11" spans="1:14" x14ac:dyDescent="0.25">
      <c r="A11" s="9"/>
      <c r="B11" s="15" t="s">
        <v>116</v>
      </c>
      <c r="C11" s="15" t="s">
        <v>17</v>
      </c>
      <c r="D11" s="10">
        <v>41095</v>
      </c>
      <c r="E11" s="10">
        <v>41096</v>
      </c>
      <c r="F11" s="11">
        <v>42260</v>
      </c>
      <c r="G11" s="16">
        <v>35640</v>
      </c>
      <c r="H11" s="16"/>
      <c r="I11" s="17"/>
      <c r="J11" s="16"/>
      <c r="K11" s="16">
        <v>35640</v>
      </c>
      <c r="L11" s="16"/>
      <c r="M11" s="16"/>
      <c r="N11" s="13">
        <f>G11+I11</f>
        <v>35640</v>
      </c>
    </row>
    <row r="12" spans="1:14" x14ac:dyDescent="0.25">
      <c r="A12" s="9" t="s">
        <v>118</v>
      </c>
      <c r="B12" s="15" t="s">
        <v>117</v>
      </c>
      <c r="C12" s="15" t="s">
        <v>17</v>
      </c>
      <c r="D12" s="10">
        <v>41095</v>
      </c>
      <c r="E12" s="10">
        <v>41096</v>
      </c>
      <c r="F12" s="11">
        <v>42261</v>
      </c>
      <c r="G12" s="16">
        <v>57915</v>
      </c>
      <c r="H12" s="16"/>
      <c r="I12" s="17"/>
      <c r="J12" s="16"/>
      <c r="K12" s="16">
        <v>57915</v>
      </c>
      <c r="L12" s="16"/>
      <c r="M12" s="16"/>
      <c r="N12" s="13">
        <f>+G12+I12</f>
        <v>57915</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432818.1</v>
      </c>
    </row>
    <row r="32" spans="1:14" x14ac:dyDescent="0.25">
      <c r="A32" s="26" t="s">
        <v>18</v>
      </c>
      <c r="B32" s="7"/>
      <c r="C32" s="27"/>
      <c r="D32" s="28"/>
      <c r="E32" s="28"/>
      <c r="F32" s="29"/>
      <c r="G32" s="16">
        <f>SUM(G6:G31)</f>
        <v>343718.1</v>
      </c>
      <c r="H32" s="30"/>
      <c r="I32" s="31">
        <f>SUM(I6:I31)</f>
        <v>89100</v>
      </c>
      <c r="J32" s="31">
        <f>SUM(J6:J31)</f>
        <v>185906</v>
      </c>
      <c r="K32" s="31">
        <f>SUM(K6:K31)</f>
        <v>160568.1</v>
      </c>
      <c r="L32" s="31">
        <f>SUM(L7:L31)</f>
        <v>0</v>
      </c>
      <c r="M32" s="31">
        <f>SUM(M6:M31)</f>
        <v>86344</v>
      </c>
      <c r="N32" s="31">
        <f>SUM(N31)</f>
        <v>432818.1</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59" t="s">
        <v>21</v>
      </c>
      <c r="F34" s="38"/>
      <c r="G34" s="216"/>
      <c r="H34" s="217"/>
      <c r="I34" s="217"/>
      <c r="J34" s="217"/>
      <c r="K34" s="217"/>
      <c r="L34" s="217"/>
      <c r="M34" s="217"/>
      <c r="N34" s="218"/>
    </row>
    <row r="35" spans="1:14" ht="15" customHeight="1" x14ac:dyDescent="0.25">
      <c r="A35" s="7" t="s">
        <v>22</v>
      </c>
      <c r="B35" s="59"/>
      <c r="C35" s="39"/>
      <c r="D35" s="40"/>
      <c r="E35" s="225">
        <v>495</v>
      </c>
      <c r="F35" s="226"/>
      <c r="G35" s="219"/>
      <c r="H35" s="220"/>
      <c r="I35" s="220"/>
      <c r="J35" s="220"/>
      <c r="K35" s="220"/>
      <c r="L35" s="220"/>
      <c r="M35" s="220"/>
      <c r="N35" s="221"/>
    </row>
    <row r="36" spans="1:14" ht="15" customHeight="1" x14ac:dyDescent="0.25">
      <c r="A36" s="7" t="s">
        <v>23</v>
      </c>
      <c r="B36" s="1"/>
      <c r="C36" s="41">
        <v>90</v>
      </c>
      <c r="D36" s="40"/>
      <c r="E36" s="40"/>
      <c r="F36" s="42"/>
      <c r="G36" s="219"/>
      <c r="H36" s="220"/>
      <c r="I36" s="220"/>
      <c r="J36" s="220"/>
      <c r="K36" s="220"/>
      <c r="L36" s="220"/>
      <c r="M36" s="220"/>
      <c r="N36" s="221"/>
    </row>
    <row r="37" spans="1:14" ht="15" customHeight="1" x14ac:dyDescent="0.25">
      <c r="A37" s="1"/>
      <c r="B37" s="1"/>
      <c r="C37" s="43">
        <f>C36*E35</f>
        <v>44550</v>
      </c>
      <c r="D37" s="40"/>
      <c r="E37" s="40"/>
      <c r="F37" s="42"/>
      <c r="G37" s="219"/>
      <c r="H37" s="220"/>
      <c r="I37" s="220"/>
      <c r="J37" s="220"/>
      <c r="K37" s="220"/>
      <c r="L37" s="220"/>
      <c r="M37" s="220"/>
      <c r="N37" s="221"/>
    </row>
    <row r="38" spans="1:14" ht="15" customHeight="1" x14ac:dyDescent="0.25">
      <c r="A38" s="7" t="s">
        <v>24</v>
      </c>
      <c r="B38" s="1"/>
      <c r="C38" s="44">
        <v>141360</v>
      </c>
      <c r="D38" s="40"/>
      <c r="E38" s="40"/>
      <c r="F38" s="42"/>
      <c r="G38" s="219"/>
      <c r="H38" s="220"/>
      <c r="I38" s="220"/>
      <c r="J38" s="220"/>
      <c r="K38" s="220"/>
      <c r="L38" s="220"/>
      <c r="M38" s="220"/>
      <c r="N38" s="221"/>
    </row>
    <row r="39" spans="1:14" ht="15.75" customHeight="1" thickBot="1" x14ac:dyDescent="0.3">
      <c r="A39" s="227" t="s">
        <v>16</v>
      </c>
      <c r="B39" s="227"/>
      <c r="C39" s="43">
        <f>SUM(C37+C38)</f>
        <v>185910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9" workbookViewId="0">
      <selection activeCell="G34" sqref="G34:N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58"/>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57"/>
      <c r="K3" s="213">
        <v>41094</v>
      </c>
      <c r="L3" s="213"/>
      <c r="M3" s="213"/>
      <c r="N3" s="7" t="s">
        <v>39</v>
      </c>
    </row>
    <row r="4" spans="1:14" x14ac:dyDescent="0.25">
      <c r="A4" s="1"/>
      <c r="B4" s="1"/>
      <c r="C4" s="1"/>
      <c r="D4" s="1"/>
      <c r="E4" s="1"/>
      <c r="F4" s="1"/>
      <c r="G4" s="1"/>
      <c r="H4" s="228"/>
      <c r="I4" s="228"/>
      <c r="J4" s="1"/>
      <c r="K4" s="1"/>
      <c r="L4" s="1"/>
      <c r="M4" s="57"/>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94</v>
      </c>
      <c r="C6" s="10" t="s">
        <v>17</v>
      </c>
      <c r="D6" s="10">
        <v>41094</v>
      </c>
      <c r="E6" s="10">
        <v>41095</v>
      </c>
      <c r="F6" s="11">
        <v>42244</v>
      </c>
      <c r="G6" s="12">
        <v>33165</v>
      </c>
      <c r="H6" s="12"/>
      <c r="I6" s="12"/>
      <c r="J6" s="12">
        <v>33165</v>
      </c>
      <c r="K6" s="12"/>
      <c r="L6" s="12"/>
      <c r="M6" s="12"/>
      <c r="N6" s="13">
        <f>G6+I6</f>
        <v>33165</v>
      </c>
    </row>
    <row r="7" spans="1:14" x14ac:dyDescent="0.25">
      <c r="A7" s="9"/>
      <c r="B7" s="10" t="s">
        <v>95</v>
      </c>
      <c r="C7" s="10" t="s">
        <v>17</v>
      </c>
      <c r="D7" s="10">
        <v>41094</v>
      </c>
      <c r="E7" s="10">
        <v>41095</v>
      </c>
      <c r="F7" s="11">
        <v>42245</v>
      </c>
      <c r="G7" s="12">
        <v>57915</v>
      </c>
      <c r="H7" s="12"/>
      <c r="I7" s="12"/>
      <c r="J7" s="12"/>
      <c r="K7" s="12">
        <v>57915</v>
      </c>
      <c r="L7" s="12"/>
      <c r="M7" s="12"/>
      <c r="N7" s="13">
        <f>G7+I7</f>
        <v>57915</v>
      </c>
    </row>
    <row r="8" spans="1:14" x14ac:dyDescent="0.25">
      <c r="A8" s="9"/>
      <c r="B8" s="14" t="s">
        <v>96</v>
      </c>
      <c r="C8" s="10" t="s">
        <v>97</v>
      </c>
      <c r="D8" s="10">
        <v>41094</v>
      </c>
      <c r="E8" s="10">
        <v>41095</v>
      </c>
      <c r="F8" s="11">
        <v>42246</v>
      </c>
      <c r="G8" s="12">
        <v>19500</v>
      </c>
      <c r="H8" s="12"/>
      <c r="I8" s="12"/>
      <c r="J8" s="12"/>
      <c r="K8" s="12">
        <v>19500</v>
      </c>
      <c r="L8" s="12"/>
      <c r="M8" s="12"/>
      <c r="N8" s="13">
        <f t="shared" ref="N8:N10" si="0">G8+I8</f>
        <v>19500</v>
      </c>
    </row>
    <row r="9" spans="1:14" x14ac:dyDescent="0.25">
      <c r="A9" s="9"/>
      <c r="B9" s="14" t="s">
        <v>98</v>
      </c>
      <c r="C9" s="10"/>
      <c r="D9" s="10"/>
      <c r="E9" s="10"/>
      <c r="F9" s="11">
        <v>42247</v>
      </c>
      <c r="G9" s="16"/>
      <c r="H9" s="16" t="s">
        <v>99</v>
      </c>
      <c r="I9" s="17">
        <v>26235</v>
      </c>
      <c r="J9" s="16"/>
      <c r="K9" s="17">
        <v>26235</v>
      </c>
      <c r="L9" s="16"/>
      <c r="M9" s="16"/>
      <c r="N9" s="13">
        <f t="shared" si="0"/>
        <v>26235</v>
      </c>
    </row>
    <row r="10" spans="1:14" x14ac:dyDescent="0.25">
      <c r="A10" s="9"/>
      <c r="B10" s="15" t="s">
        <v>100</v>
      </c>
      <c r="C10" s="15" t="s">
        <v>17</v>
      </c>
      <c r="D10" s="10">
        <v>41094</v>
      </c>
      <c r="E10" s="10">
        <v>41095</v>
      </c>
      <c r="F10" s="11">
        <v>42248</v>
      </c>
      <c r="G10" s="16">
        <v>38610</v>
      </c>
      <c r="H10" s="16"/>
      <c r="I10" s="17"/>
      <c r="J10" s="16"/>
      <c r="K10" s="16">
        <v>38610</v>
      </c>
      <c r="L10" s="16"/>
      <c r="M10" s="16"/>
      <c r="N10" s="13">
        <f t="shared" si="0"/>
        <v>38610</v>
      </c>
    </row>
    <row r="11" spans="1:14" x14ac:dyDescent="0.25">
      <c r="A11" s="9"/>
      <c r="B11" s="15" t="s">
        <v>101</v>
      </c>
      <c r="C11" s="15" t="s">
        <v>102</v>
      </c>
      <c r="D11" s="10">
        <v>41094</v>
      </c>
      <c r="E11" s="10">
        <v>41095</v>
      </c>
      <c r="F11" s="11">
        <v>42249</v>
      </c>
      <c r="G11" s="16">
        <v>18584.07</v>
      </c>
      <c r="H11" s="16"/>
      <c r="I11" s="17"/>
      <c r="J11" s="16">
        <v>18584.07</v>
      </c>
      <c r="K11" s="16"/>
      <c r="L11" s="16"/>
      <c r="M11" s="16"/>
      <c r="N11" s="13">
        <f>G11+I11</f>
        <v>18584.07</v>
      </c>
    </row>
    <row r="12" spans="1:14" x14ac:dyDescent="0.25">
      <c r="A12" s="9"/>
      <c r="B12" s="15" t="s">
        <v>103</v>
      </c>
      <c r="C12" s="15" t="s">
        <v>17</v>
      </c>
      <c r="D12" s="10">
        <v>41094</v>
      </c>
      <c r="E12" s="10">
        <v>41095</v>
      </c>
      <c r="F12" s="11">
        <v>42250</v>
      </c>
      <c r="G12" s="16">
        <v>53000</v>
      </c>
      <c r="H12" s="16"/>
      <c r="I12" s="17"/>
      <c r="J12" s="16"/>
      <c r="K12" s="16">
        <v>53000</v>
      </c>
      <c r="L12" s="16"/>
      <c r="M12" s="16"/>
      <c r="N12" s="13">
        <f>+G12+I12</f>
        <v>53000</v>
      </c>
    </row>
    <row r="13" spans="1:14" x14ac:dyDescent="0.25">
      <c r="A13" s="9"/>
      <c r="B13" s="15" t="s">
        <v>63</v>
      </c>
      <c r="C13" s="15" t="s">
        <v>64</v>
      </c>
      <c r="D13" s="10">
        <v>41094</v>
      </c>
      <c r="E13" s="10">
        <v>41095</v>
      </c>
      <c r="F13" s="11">
        <v>42251</v>
      </c>
      <c r="G13" s="16">
        <v>19500</v>
      </c>
      <c r="H13" s="16"/>
      <c r="I13" s="17"/>
      <c r="J13" s="17"/>
      <c r="K13" s="16">
        <v>19500</v>
      </c>
      <c r="L13" s="16"/>
      <c r="M13" s="16"/>
      <c r="N13" s="13">
        <f t="shared" ref="N13:N28" si="1">+G13+I13</f>
        <v>19500</v>
      </c>
    </row>
    <row r="14" spans="1:14" x14ac:dyDescent="0.25">
      <c r="A14" s="9"/>
      <c r="B14" s="15" t="s">
        <v>104</v>
      </c>
      <c r="C14" s="15"/>
      <c r="D14" s="10"/>
      <c r="E14" s="10"/>
      <c r="F14" s="11">
        <v>42252</v>
      </c>
      <c r="G14" s="16"/>
      <c r="H14" s="16" t="s">
        <v>105</v>
      </c>
      <c r="I14" s="17">
        <v>124740</v>
      </c>
      <c r="J14" s="17">
        <v>124740</v>
      </c>
      <c r="K14" s="16"/>
      <c r="L14" s="16"/>
      <c r="M14" s="18"/>
      <c r="N14" s="13">
        <f t="shared" si="1"/>
        <v>124740</v>
      </c>
    </row>
    <row r="15" spans="1:14" x14ac:dyDescent="0.25">
      <c r="A15" s="9"/>
      <c r="B15" s="15" t="s">
        <v>106</v>
      </c>
      <c r="C15" s="15"/>
      <c r="D15" s="10"/>
      <c r="E15" s="10"/>
      <c r="F15" s="11">
        <v>42253</v>
      </c>
      <c r="G15" s="16"/>
      <c r="H15" s="16" t="s">
        <v>107</v>
      </c>
      <c r="I15" s="17">
        <v>119790</v>
      </c>
      <c r="J15" s="16"/>
      <c r="K15" s="16">
        <v>119790</v>
      </c>
      <c r="L15" s="16"/>
      <c r="M15" s="18"/>
      <c r="N15" s="13">
        <f t="shared" si="1"/>
        <v>119790</v>
      </c>
    </row>
    <row r="16" spans="1:14" x14ac:dyDescent="0.25">
      <c r="A16" s="9"/>
      <c r="B16" s="15" t="s">
        <v>108</v>
      </c>
      <c r="C16" s="15"/>
      <c r="D16" s="10"/>
      <c r="E16" s="10"/>
      <c r="F16" s="11">
        <v>42254</v>
      </c>
      <c r="G16" s="16"/>
      <c r="H16" s="16" t="s">
        <v>26</v>
      </c>
      <c r="I16" s="17">
        <v>1600</v>
      </c>
      <c r="J16" s="16">
        <v>1600</v>
      </c>
      <c r="K16" s="16"/>
      <c r="L16" s="16"/>
      <c r="M16" s="18"/>
      <c r="N16" s="13">
        <f t="shared" si="1"/>
        <v>1600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512639.07</v>
      </c>
    </row>
    <row r="32" spans="1:14" x14ac:dyDescent="0.25">
      <c r="A32" s="26" t="s">
        <v>18</v>
      </c>
      <c r="B32" s="7"/>
      <c r="C32" s="27"/>
      <c r="D32" s="28"/>
      <c r="E32" s="28"/>
      <c r="F32" s="29"/>
      <c r="G32" s="16">
        <f>SUM(G6:G31)</f>
        <v>240274.07</v>
      </c>
      <c r="H32" s="30"/>
      <c r="I32" s="31">
        <f>SUM(I6:I31)</f>
        <v>272365</v>
      </c>
      <c r="J32" s="31">
        <f>SUM(J6:J31)</f>
        <v>178089.07</v>
      </c>
      <c r="K32" s="31">
        <f>SUM(K6:K31)</f>
        <v>334550</v>
      </c>
      <c r="L32" s="31">
        <f>SUM(L7:L31)</f>
        <v>0</v>
      </c>
      <c r="M32" s="31">
        <f>SUM(M6:M31)</f>
        <v>0</v>
      </c>
      <c r="N32" s="31">
        <f>SUM(N31)</f>
        <v>512639.07</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57" t="s">
        <v>21</v>
      </c>
      <c r="F34" s="38"/>
      <c r="G34" s="229" t="s">
        <v>134</v>
      </c>
      <c r="H34" s="230"/>
      <c r="I34" s="230"/>
      <c r="J34" s="230"/>
      <c r="K34" s="230"/>
      <c r="L34" s="230"/>
      <c r="M34" s="230"/>
      <c r="N34" s="231"/>
    </row>
    <row r="35" spans="1:14" ht="15" customHeight="1" x14ac:dyDescent="0.25">
      <c r="A35" s="7" t="s">
        <v>22</v>
      </c>
      <c r="B35" s="57"/>
      <c r="C35" s="39"/>
      <c r="D35" s="40"/>
      <c r="E35" s="225">
        <v>495</v>
      </c>
      <c r="F35" s="226"/>
      <c r="G35" s="232"/>
      <c r="H35" s="233"/>
      <c r="I35" s="233"/>
      <c r="J35" s="233"/>
      <c r="K35" s="233"/>
      <c r="L35" s="233"/>
      <c r="M35" s="233"/>
      <c r="N35" s="234"/>
    </row>
    <row r="36" spans="1:14" ht="15" customHeight="1" x14ac:dyDescent="0.25">
      <c r="A36" s="7" t="s">
        <v>23</v>
      </c>
      <c r="B36" s="1"/>
      <c r="C36" s="41">
        <v>319</v>
      </c>
      <c r="D36" s="40"/>
      <c r="E36" s="40"/>
      <c r="F36" s="42"/>
      <c r="G36" s="232"/>
      <c r="H36" s="233"/>
      <c r="I36" s="233"/>
      <c r="J36" s="233"/>
      <c r="K36" s="233"/>
      <c r="L36" s="233"/>
      <c r="M36" s="233"/>
      <c r="N36" s="234"/>
    </row>
    <row r="37" spans="1:14" ht="15" customHeight="1" x14ac:dyDescent="0.25">
      <c r="A37" s="1"/>
      <c r="B37" s="1"/>
      <c r="C37" s="43">
        <f>C36*E35</f>
        <v>157905</v>
      </c>
      <c r="D37" s="40"/>
      <c r="E37" s="40"/>
      <c r="F37" s="42"/>
      <c r="G37" s="232"/>
      <c r="H37" s="233"/>
      <c r="I37" s="233"/>
      <c r="J37" s="233"/>
      <c r="K37" s="233"/>
      <c r="L37" s="233"/>
      <c r="M37" s="233"/>
      <c r="N37" s="234"/>
    </row>
    <row r="38" spans="1:14" ht="15" customHeight="1" x14ac:dyDescent="0.25">
      <c r="A38" s="7" t="s">
        <v>24</v>
      </c>
      <c r="B38" s="1"/>
      <c r="C38" s="44">
        <v>20200</v>
      </c>
      <c r="D38" s="40"/>
      <c r="E38" s="40"/>
      <c r="F38" s="42"/>
      <c r="G38" s="232"/>
      <c r="H38" s="233"/>
      <c r="I38" s="233"/>
      <c r="J38" s="233"/>
      <c r="K38" s="233"/>
      <c r="L38" s="233"/>
      <c r="M38" s="233"/>
      <c r="N38" s="234"/>
    </row>
    <row r="39" spans="1:14" ht="15.75" customHeight="1" thickBot="1" x14ac:dyDescent="0.3">
      <c r="A39" s="227" t="s">
        <v>16</v>
      </c>
      <c r="B39" s="227"/>
      <c r="C39" s="43">
        <f>SUM(C37+C38)</f>
        <v>178105</v>
      </c>
      <c r="D39" s="40"/>
      <c r="E39" s="40"/>
      <c r="F39" s="42"/>
      <c r="G39" s="235"/>
      <c r="H39" s="236"/>
      <c r="I39" s="236"/>
      <c r="J39" s="236"/>
      <c r="K39" s="236"/>
      <c r="L39" s="236"/>
      <c r="M39" s="236"/>
      <c r="N39" s="237"/>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6" workbookViewId="0">
      <selection activeCell="G34" sqref="G34:N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56"/>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55"/>
      <c r="K3" s="213">
        <v>41094</v>
      </c>
      <c r="L3" s="213"/>
      <c r="M3" s="213"/>
      <c r="N3" s="7" t="s">
        <v>25</v>
      </c>
    </row>
    <row r="4" spans="1:14" x14ac:dyDescent="0.25">
      <c r="A4" s="1"/>
      <c r="B4" s="1"/>
      <c r="C4" s="1"/>
      <c r="D4" s="1"/>
      <c r="E4" s="1"/>
      <c r="F4" s="1"/>
      <c r="G4" s="1"/>
      <c r="H4" s="228"/>
      <c r="I4" s="228"/>
      <c r="J4" s="1"/>
      <c r="K4" s="1"/>
      <c r="L4" s="1"/>
      <c r="M4" s="55"/>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88</v>
      </c>
      <c r="C6" s="10" t="s">
        <v>84</v>
      </c>
      <c r="D6" s="10">
        <v>41093</v>
      </c>
      <c r="E6" s="10">
        <v>41094</v>
      </c>
      <c r="F6" s="11">
        <v>42239</v>
      </c>
      <c r="G6" s="12">
        <v>26000</v>
      </c>
      <c r="H6" s="12"/>
      <c r="I6" s="12"/>
      <c r="J6" s="12"/>
      <c r="K6" s="12">
        <v>26000</v>
      </c>
      <c r="L6" s="12"/>
      <c r="M6" s="12"/>
      <c r="N6" s="13">
        <f>G6+I6</f>
        <v>26000</v>
      </c>
    </row>
    <row r="7" spans="1:14" x14ac:dyDescent="0.25">
      <c r="A7" s="9"/>
      <c r="B7" s="10" t="s">
        <v>89</v>
      </c>
      <c r="C7" s="10" t="s">
        <v>84</v>
      </c>
      <c r="D7" s="10">
        <v>41092</v>
      </c>
      <c r="E7" s="10">
        <v>41094</v>
      </c>
      <c r="F7" s="11">
        <v>42240</v>
      </c>
      <c r="G7" s="12">
        <v>34000</v>
      </c>
      <c r="H7" s="12"/>
      <c r="I7" s="12"/>
      <c r="J7" s="12"/>
      <c r="K7" s="12">
        <v>34000</v>
      </c>
      <c r="L7" s="12"/>
      <c r="M7" s="12"/>
      <c r="N7" s="13">
        <f>G7+I7</f>
        <v>34000</v>
      </c>
    </row>
    <row r="8" spans="1:14" x14ac:dyDescent="0.25">
      <c r="A8" s="9" t="s">
        <v>90</v>
      </c>
      <c r="B8" s="14" t="s">
        <v>91</v>
      </c>
      <c r="C8" s="10" t="s">
        <v>84</v>
      </c>
      <c r="D8" s="10">
        <v>41091</v>
      </c>
      <c r="E8" s="10">
        <v>41094</v>
      </c>
      <c r="F8" s="11">
        <v>42241</v>
      </c>
      <c r="G8" s="12">
        <v>55950</v>
      </c>
      <c r="H8" s="12"/>
      <c r="I8" s="12"/>
      <c r="J8" s="12"/>
      <c r="K8" s="12">
        <v>55950</v>
      </c>
      <c r="L8" s="12"/>
      <c r="M8" s="12"/>
      <c r="N8" s="13">
        <f t="shared" ref="N8:N10" si="0">G8+I8</f>
        <v>55950</v>
      </c>
    </row>
    <row r="9" spans="1:14" x14ac:dyDescent="0.25">
      <c r="A9" s="9" t="s">
        <v>92</v>
      </c>
      <c r="B9" s="14" t="s">
        <v>93</v>
      </c>
      <c r="C9" s="10" t="s">
        <v>17</v>
      </c>
      <c r="D9" s="10">
        <v>41094</v>
      </c>
      <c r="E9" s="10">
        <v>41096</v>
      </c>
      <c r="F9" s="11">
        <v>42242</v>
      </c>
      <c r="G9" s="16">
        <v>113850</v>
      </c>
      <c r="H9" s="16"/>
      <c r="I9" s="17"/>
      <c r="J9" s="16"/>
      <c r="K9" s="17">
        <v>56120</v>
      </c>
      <c r="L9" s="16"/>
      <c r="M9" s="16">
        <v>57730</v>
      </c>
      <c r="N9" s="13">
        <f t="shared" si="0"/>
        <v>113850</v>
      </c>
    </row>
    <row r="10" spans="1:14" x14ac:dyDescent="0.25">
      <c r="A10" s="9"/>
      <c r="B10" s="15" t="s">
        <v>27</v>
      </c>
      <c r="C10" s="15"/>
      <c r="D10" s="10"/>
      <c r="E10" s="10"/>
      <c r="F10" s="11">
        <v>42243</v>
      </c>
      <c r="G10" s="16"/>
      <c r="H10" s="16" t="s">
        <v>26</v>
      </c>
      <c r="I10" s="17">
        <v>1600</v>
      </c>
      <c r="J10" s="16">
        <v>1600</v>
      </c>
      <c r="K10" s="16"/>
      <c r="L10" s="16"/>
      <c r="M10" s="16"/>
      <c r="N10" s="13">
        <f t="shared" si="0"/>
        <v>1600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231400</v>
      </c>
    </row>
    <row r="32" spans="1:14" x14ac:dyDescent="0.25">
      <c r="A32" s="26" t="s">
        <v>18</v>
      </c>
      <c r="B32" s="7"/>
      <c r="C32" s="27"/>
      <c r="D32" s="28"/>
      <c r="E32" s="28"/>
      <c r="F32" s="29"/>
      <c r="G32" s="16">
        <f>SUM(G6:G31)</f>
        <v>229800</v>
      </c>
      <c r="H32" s="30"/>
      <c r="I32" s="31">
        <f>SUM(I6:I31)</f>
        <v>1600</v>
      </c>
      <c r="J32" s="31">
        <f>SUM(J6:J31)</f>
        <v>1600</v>
      </c>
      <c r="K32" s="31">
        <f>SUM(K6:K31)</f>
        <v>172070</v>
      </c>
      <c r="L32" s="31">
        <f>SUM(L7:L31)</f>
        <v>0</v>
      </c>
      <c r="M32" s="31">
        <f>SUM(M6:M31)</f>
        <v>57730</v>
      </c>
      <c r="N32" s="31">
        <f>SUM(N31)</f>
        <v>231400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55" t="s">
        <v>21</v>
      </c>
      <c r="F34" s="38"/>
      <c r="G34" s="229" t="s">
        <v>134</v>
      </c>
      <c r="H34" s="230"/>
      <c r="I34" s="230"/>
      <c r="J34" s="230"/>
      <c r="K34" s="230"/>
      <c r="L34" s="230"/>
      <c r="M34" s="230"/>
      <c r="N34" s="231"/>
    </row>
    <row r="35" spans="1:14" ht="15" customHeight="1" x14ac:dyDescent="0.25">
      <c r="A35" s="7" t="s">
        <v>22</v>
      </c>
      <c r="B35" s="55"/>
      <c r="C35" s="39"/>
      <c r="D35" s="40"/>
      <c r="E35" s="225">
        <v>495</v>
      </c>
      <c r="F35" s="226"/>
      <c r="G35" s="232"/>
      <c r="H35" s="233"/>
      <c r="I35" s="233"/>
      <c r="J35" s="233"/>
      <c r="K35" s="233"/>
      <c r="L35" s="233"/>
      <c r="M35" s="233"/>
      <c r="N35" s="234"/>
    </row>
    <row r="36" spans="1:14" ht="15" customHeight="1" x14ac:dyDescent="0.25">
      <c r="A36" s="7" t="s">
        <v>23</v>
      </c>
      <c r="B36" s="1"/>
      <c r="C36" s="41">
        <v>0</v>
      </c>
      <c r="D36" s="40"/>
      <c r="E36" s="40"/>
      <c r="F36" s="42"/>
      <c r="G36" s="232"/>
      <c r="H36" s="233"/>
      <c r="I36" s="233"/>
      <c r="J36" s="233"/>
      <c r="K36" s="233"/>
      <c r="L36" s="233"/>
      <c r="M36" s="233"/>
      <c r="N36" s="234"/>
    </row>
    <row r="37" spans="1:14" ht="15" customHeight="1" x14ac:dyDescent="0.25">
      <c r="A37" s="1"/>
      <c r="B37" s="1"/>
      <c r="C37" s="43">
        <f>C36*E35</f>
        <v>0</v>
      </c>
      <c r="D37" s="40"/>
      <c r="E37" s="40"/>
      <c r="F37" s="42"/>
      <c r="G37" s="232"/>
      <c r="H37" s="233"/>
      <c r="I37" s="233"/>
      <c r="J37" s="233"/>
      <c r="K37" s="233"/>
      <c r="L37" s="233"/>
      <c r="M37" s="233"/>
      <c r="N37" s="234"/>
    </row>
    <row r="38" spans="1:14" ht="15" customHeight="1" x14ac:dyDescent="0.25">
      <c r="A38" s="7" t="s">
        <v>24</v>
      </c>
      <c r="B38" s="1"/>
      <c r="C38" s="44">
        <v>1600</v>
      </c>
      <c r="D38" s="40"/>
      <c r="E38" s="40"/>
      <c r="F38" s="42"/>
      <c r="G38" s="232"/>
      <c r="H38" s="233"/>
      <c r="I38" s="233"/>
      <c r="J38" s="233"/>
      <c r="K38" s="233"/>
      <c r="L38" s="233"/>
      <c r="M38" s="233"/>
      <c r="N38" s="234"/>
    </row>
    <row r="39" spans="1:14" ht="15.75" customHeight="1" thickBot="1" x14ac:dyDescent="0.3">
      <c r="A39" s="227" t="s">
        <v>16</v>
      </c>
      <c r="B39" s="227"/>
      <c r="C39" s="43">
        <f>SUM(C37+C38)</f>
        <v>1600</v>
      </c>
      <c r="D39" s="40"/>
      <c r="E39" s="40"/>
      <c r="F39" s="42"/>
      <c r="G39" s="235"/>
      <c r="H39" s="236"/>
      <c r="I39" s="236"/>
      <c r="J39" s="236"/>
      <c r="K39" s="236"/>
      <c r="L39" s="236"/>
      <c r="M39" s="236"/>
      <c r="N39" s="237"/>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D38" sqref="D38"/>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54"/>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53"/>
      <c r="K3" s="213">
        <v>41093</v>
      </c>
      <c r="L3" s="213"/>
      <c r="M3" s="213"/>
      <c r="N3" s="7" t="s">
        <v>39</v>
      </c>
    </row>
    <row r="4" spans="1:14" x14ac:dyDescent="0.25">
      <c r="A4" s="1"/>
      <c r="B4" s="1"/>
      <c r="C4" s="1"/>
      <c r="D4" s="1"/>
      <c r="E4" s="1"/>
      <c r="F4" s="1"/>
      <c r="G4" s="1"/>
      <c r="H4" s="228"/>
      <c r="I4" s="228"/>
      <c r="J4" s="1"/>
      <c r="K4" s="1"/>
      <c r="L4" s="1"/>
      <c r="M4" s="53"/>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75</v>
      </c>
      <c r="B6" s="10" t="s">
        <v>76</v>
      </c>
      <c r="C6" s="10" t="s">
        <v>17</v>
      </c>
      <c r="D6" s="10">
        <v>41093</v>
      </c>
      <c r="E6" s="10">
        <v>41096</v>
      </c>
      <c r="F6" s="11">
        <v>42230</v>
      </c>
      <c r="G6" s="12">
        <v>108405</v>
      </c>
      <c r="H6" s="12"/>
      <c r="I6" s="12"/>
      <c r="J6" s="12">
        <v>108405</v>
      </c>
      <c r="K6" s="12"/>
      <c r="L6" s="12"/>
      <c r="M6" s="12"/>
      <c r="N6" s="13">
        <f>G6+I6</f>
        <v>108405</v>
      </c>
    </row>
    <row r="7" spans="1:14" x14ac:dyDescent="0.25">
      <c r="A7" s="9"/>
      <c r="B7" s="10" t="s">
        <v>77</v>
      </c>
      <c r="C7" s="10" t="s">
        <v>17</v>
      </c>
      <c r="D7" s="10">
        <v>41093</v>
      </c>
      <c r="E7" s="10">
        <v>41094</v>
      </c>
      <c r="F7" s="11">
        <v>42231</v>
      </c>
      <c r="G7" s="12">
        <v>11000</v>
      </c>
      <c r="H7" s="12"/>
      <c r="I7" s="12"/>
      <c r="J7" s="12"/>
      <c r="K7" s="12">
        <v>11000</v>
      </c>
      <c r="L7" s="12"/>
      <c r="M7" s="12"/>
      <c r="N7" s="13">
        <f>G7+I7</f>
        <v>11000</v>
      </c>
    </row>
    <row r="8" spans="1:14" x14ac:dyDescent="0.25">
      <c r="A8" s="9"/>
      <c r="B8" s="14" t="s">
        <v>78</v>
      </c>
      <c r="C8" s="10" t="s">
        <v>17</v>
      </c>
      <c r="D8" s="10">
        <v>41093</v>
      </c>
      <c r="E8" s="10">
        <v>41094</v>
      </c>
      <c r="F8" s="11">
        <v>42232</v>
      </c>
      <c r="G8" s="12">
        <v>38610</v>
      </c>
      <c r="H8" s="12"/>
      <c r="I8" s="12"/>
      <c r="J8" s="12"/>
      <c r="K8" s="12">
        <v>38610</v>
      </c>
      <c r="L8" s="12"/>
      <c r="M8" s="12"/>
      <c r="N8" s="13">
        <f t="shared" ref="N8:N10" si="0">G8+I8</f>
        <v>38610</v>
      </c>
    </row>
    <row r="9" spans="1:14" x14ac:dyDescent="0.25">
      <c r="A9" s="9"/>
      <c r="B9" s="14" t="s">
        <v>79</v>
      </c>
      <c r="C9" s="10" t="s">
        <v>17</v>
      </c>
      <c r="D9" s="10">
        <v>41093</v>
      </c>
      <c r="E9" s="10">
        <v>41094</v>
      </c>
      <c r="F9" s="11">
        <v>42233</v>
      </c>
      <c r="G9" s="16">
        <v>22770</v>
      </c>
      <c r="H9" s="16"/>
      <c r="I9" s="17"/>
      <c r="J9" s="16"/>
      <c r="K9" s="17">
        <v>22770</v>
      </c>
      <c r="L9" s="16"/>
      <c r="M9" s="16"/>
      <c r="N9" s="13">
        <f t="shared" si="0"/>
        <v>22770</v>
      </c>
    </row>
    <row r="10" spans="1:14" x14ac:dyDescent="0.25">
      <c r="A10" s="9" t="s">
        <v>80</v>
      </c>
      <c r="B10" s="15" t="s">
        <v>81</v>
      </c>
      <c r="C10" s="15" t="s">
        <v>82</v>
      </c>
      <c r="D10" s="10">
        <v>41085</v>
      </c>
      <c r="E10" s="10">
        <v>41087</v>
      </c>
      <c r="F10" s="11">
        <v>42234</v>
      </c>
      <c r="G10" s="16">
        <v>70690</v>
      </c>
      <c r="H10" s="16"/>
      <c r="I10" s="17"/>
      <c r="J10" s="16"/>
      <c r="K10" s="16"/>
      <c r="L10" s="16"/>
      <c r="M10" s="16">
        <v>70690</v>
      </c>
      <c r="N10" s="13">
        <f t="shared" si="0"/>
        <v>70690</v>
      </c>
    </row>
    <row r="11" spans="1:14" x14ac:dyDescent="0.25">
      <c r="A11" s="9"/>
      <c r="B11" s="15" t="s">
        <v>83</v>
      </c>
      <c r="C11" s="15" t="s">
        <v>84</v>
      </c>
      <c r="D11" s="10">
        <v>41093</v>
      </c>
      <c r="E11" s="10">
        <v>41094</v>
      </c>
      <c r="F11" s="11">
        <v>42235</v>
      </c>
      <c r="G11" s="16">
        <v>17000</v>
      </c>
      <c r="H11" s="16"/>
      <c r="I11" s="17"/>
      <c r="J11" s="16"/>
      <c r="K11" s="16">
        <v>17000</v>
      </c>
      <c r="L11" s="16"/>
      <c r="M11" s="16"/>
      <c r="N11" s="13">
        <f>G11+I11</f>
        <v>17000</v>
      </c>
    </row>
    <row r="12" spans="1:14" x14ac:dyDescent="0.25">
      <c r="A12" s="9"/>
      <c r="B12" s="15" t="s">
        <v>85</v>
      </c>
      <c r="C12" s="15" t="s">
        <v>17</v>
      </c>
      <c r="D12" s="10">
        <v>41093</v>
      </c>
      <c r="E12" s="10">
        <v>41094</v>
      </c>
      <c r="F12" s="11">
        <v>42236</v>
      </c>
      <c r="G12" s="16">
        <v>45540</v>
      </c>
      <c r="H12" s="16"/>
      <c r="I12" s="17"/>
      <c r="J12" s="16"/>
      <c r="K12" s="16">
        <v>45540</v>
      </c>
      <c r="L12" s="16"/>
      <c r="M12" s="16"/>
      <c r="N12" s="13">
        <f>+G12+I12</f>
        <v>45540</v>
      </c>
    </row>
    <row r="13" spans="1:14" x14ac:dyDescent="0.25">
      <c r="A13" s="9" t="s">
        <v>86</v>
      </c>
      <c r="B13" s="15" t="s">
        <v>87</v>
      </c>
      <c r="C13" s="15" t="s">
        <v>84</v>
      </c>
      <c r="D13" s="10">
        <v>41092</v>
      </c>
      <c r="E13" s="10">
        <v>41094</v>
      </c>
      <c r="F13" s="11">
        <v>42237</v>
      </c>
      <c r="G13" s="16">
        <v>51480</v>
      </c>
      <c r="H13" s="16"/>
      <c r="I13" s="17"/>
      <c r="J13" s="17"/>
      <c r="K13" s="16">
        <v>51480</v>
      </c>
      <c r="L13" s="16"/>
      <c r="M13" s="16"/>
      <c r="N13" s="13">
        <f t="shared" ref="N13:N28" si="1">+G13+I13</f>
        <v>51480</v>
      </c>
    </row>
    <row r="14" spans="1:14" x14ac:dyDescent="0.25">
      <c r="A14" s="9"/>
      <c r="B14" s="15" t="s">
        <v>27</v>
      </c>
      <c r="C14" s="15"/>
      <c r="D14" s="10"/>
      <c r="E14" s="10"/>
      <c r="F14" s="11">
        <v>42238</v>
      </c>
      <c r="G14" s="16"/>
      <c r="H14" s="16" t="s">
        <v>26</v>
      </c>
      <c r="I14" s="17">
        <v>2000</v>
      </c>
      <c r="J14" s="17">
        <v>2000</v>
      </c>
      <c r="K14" s="16"/>
      <c r="L14" s="16"/>
      <c r="M14" s="18"/>
      <c r="N14" s="13">
        <f t="shared" si="1"/>
        <v>2000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367495</v>
      </c>
    </row>
    <row r="32" spans="1:14" x14ac:dyDescent="0.25">
      <c r="A32" s="26" t="s">
        <v>18</v>
      </c>
      <c r="B32" s="7"/>
      <c r="C32" s="27"/>
      <c r="D32" s="28"/>
      <c r="E32" s="28"/>
      <c r="F32" s="29"/>
      <c r="G32" s="16">
        <f>SUM(G6:G31)</f>
        <v>365495</v>
      </c>
      <c r="H32" s="30"/>
      <c r="I32" s="31">
        <f>SUM(I6:I31)</f>
        <v>2000</v>
      </c>
      <c r="J32" s="31">
        <f>SUM(J6:J31)</f>
        <v>110405</v>
      </c>
      <c r="K32" s="31">
        <f>SUM(K6:K31)</f>
        <v>186400</v>
      </c>
      <c r="L32" s="31">
        <f>SUM(L7:L31)</f>
        <v>0</v>
      </c>
      <c r="M32" s="31">
        <f>SUM(M6:M31)</f>
        <v>70690</v>
      </c>
      <c r="N32" s="31">
        <f>SUM(N31)</f>
        <v>367495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53" t="s">
        <v>21</v>
      </c>
      <c r="F34" s="38"/>
      <c r="G34" s="216"/>
      <c r="H34" s="217"/>
      <c r="I34" s="217"/>
      <c r="J34" s="217"/>
      <c r="K34" s="217"/>
      <c r="L34" s="217"/>
      <c r="M34" s="217"/>
      <c r="N34" s="218"/>
    </row>
    <row r="35" spans="1:14" ht="15" customHeight="1" x14ac:dyDescent="0.25">
      <c r="A35" s="7" t="s">
        <v>22</v>
      </c>
      <c r="B35" s="53"/>
      <c r="C35" s="39"/>
      <c r="D35" s="40"/>
      <c r="E35" s="225">
        <v>495</v>
      </c>
      <c r="F35" s="226"/>
      <c r="G35" s="219"/>
      <c r="H35" s="220"/>
      <c r="I35" s="220"/>
      <c r="J35" s="220"/>
      <c r="K35" s="220"/>
      <c r="L35" s="220"/>
      <c r="M35" s="220"/>
      <c r="N35" s="221"/>
    </row>
    <row r="36" spans="1:14" ht="15" customHeight="1" x14ac:dyDescent="0.25">
      <c r="A36" s="7" t="s">
        <v>23</v>
      </c>
      <c r="B36" s="1"/>
      <c r="C36" s="41">
        <v>219</v>
      </c>
      <c r="D36" s="40"/>
      <c r="E36" s="40"/>
      <c r="F36" s="42"/>
      <c r="G36" s="219"/>
      <c r="H36" s="220"/>
      <c r="I36" s="220"/>
      <c r="J36" s="220"/>
      <c r="K36" s="220"/>
      <c r="L36" s="220"/>
      <c r="M36" s="220"/>
      <c r="N36" s="221"/>
    </row>
    <row r="37" spans="1:14" ht="15" customHeight="1" x14ac:dyDescent="0.25">
      <c r="A37" s="1"/>
      <c r="B37" s="1"/>
      <c r="C37" s="43">
        <f>C36*E35</f>
        <v>108405</v>
      </c>
      <c r="D37" s="40"/>
      <c r="E37" s="40"/>
      <c r="F37" s="42"/>
      <c r="G37" s="219"/>
      <c r="H37" s="220"/>
      <c r="I37" s="220"/>
      <c r="J37" s="220"/>
      <c r="K37" s="220"/>
      <c r="L37" s="220"/>
      <c r="M37" s="220"/>
      <c r="N37" s="221"/>
    </row>
    <row r="38" spans="1:14" ht="15" customHeight="1" x14ac:dyDescent="0.25">
      <c r="A38" s="7" t="s">
        <v>24</v>
      </c>
      <c r="B38" s="1"/>
      <c r="C38" s="44">
        <v>2000</v>
      </c>
      <c r="D38" s="40"/>
      <c r="E38" s="40"/>
      <c r="F38" s="42"/>
      <c r="G38" s="219"/>
      <c r="H38" s="220"/>
      <c r="I38" s="220"/>
      <c r="J38" s="220"/>
      <c r="K38" s="220"/>
      <c r="L38" s="220"/>
      <c r="M38" s="220"/>
      <c r="N38" s="221"/>
    </row>
    <row r="39" spans="1:14" ht="15.75" customHeight="1" thickBot="1" x14ac:dyDescent="0.3">
      <c r="A39" s="227" t="s">
        <v>16</v>
      </c>
      <c r="B39" s="227"/>
      <c r="C39" s="43">
        <f>SUM(C37+C38)</f>
        <v>110405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6" workbookViewId="0">
      <selection sqref="A1:N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52"/>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51"/>
      <c r="K3" s="213">
        <v>41093</v>
      </c>
      <c r="L3" s="213"/>
      <c r="M3" s="213"/>
      <c r="N3" s="7" t="s">
        <v>66</v>
      </c>
    </row>
    <row r="4" spans="1:14" x14ac:dyDescent="0.25">
      <c r="A4" s="1"/>
      <c r="B4" s="1"/>
      <c r="C4" s="1"/>
      <c r="D4" s="1"/>
      <c r="E4" s="1"/>
      <c r="F4" s="1"/>
      <c r="G4" s="1"/>
      <c r="H4" s="228"/>
      <c r="I4" s="228"/>
      <c r="J4" s="1"/>
      <c r="K4" s="1"/>
      <c r="L4" s="1"/>
      <c r="M4" s="51"/>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67</v>
      </c>
      <c r="B6" s="10" t="s">
        <v>68</v>
      </c>
      <c r="C6" s="10" t="s">
        <v>17</v>
      </c>
      <c r="D6" s="10">
        <v>41093</v>
      </c>
      <c r="E6" s="10">
        <v>41094</v>
      </c>
      <c r="F6" s="11">
        <v>42225</v>
      </c>
      <c r="G6" s="12">
        <v>24750</v>
      </c>
      <c r="H6" s="12"/>
      <c r="I6" s="12"/>
      <c r="J6" s="12"/>
      <c r="K6" s="12">
        <v>24750</v>
      </c>
      <c r="L6" s="12"/>
      <c r="M6" s="12"/>
      <c r="N6" s="13">
        <f>G6+I6</f>
        <v>24750</v>
      </c>
    </row>
    <row r="7" spans="1:14" x14ac:dyDescent="0.25">
      <c r="A7" s="9"/>
      <c r="B7" s="10" t="s">
        <v>69</v>
      </c>
      <c r="C7" s="10" t="s">
        <v>70</v>
      </c>
      <c r="D7" s="10"/>
      <c r="E7" s="10"/>
      <c r="F7" s="11">
        <v>42226</v>
      </c>
      <c r="G7" s="12">
        <v>107910</v>
      </c>
      <c r="H7" s="12"/>
      <c r="I7" s="12"/>
      <c r="J7" s="12"/>
      <c r="K7" s="12"/>
      <c r="L7" s="12"/>
      <c r="M7" s="12">
        <v>107910</v>
      </c>
      <c r="N7" s="13">
        <f>G7+I7</f>
        <v>107910</v>
      </c>
    </row>
    <row r="8" spans="1:14" x14ac:dyDescent="0.25">
      <c r="A8" s="9"/>
      <c r="B8" s="14" t="s">
        <v>71</v>
      </c>
      <c r="C8" s="10" t="s">
        <v>72</v>
      </c>
      <c r="D8" s="10">
        <v>41093</v>
      </c>
      <c r="E8" s="10">
        <v>41095</v>
      </c>
      <c r="F8" s="11">
        <v>42227</v>
      </c>
      <c r="G8" s="12">
        <v>44926.2</v>
      </c>
      <c r="H8" s="12"/>
      <c r="I8" s="12"/>
      <c r="J8" s="12"/>
      <c r="K8" s="12">
        <v>44926.2</v>
      </c>
      <c r="L8" s="12"/>
      <c r="M8" s="12"/>
      <c r="N8" s="13">
        <f t="shared" ref="N8:N10" si="0">G8+I8</f>
        <v>44926.2</v>
      </c>
    </row>
    <row r="9" spans="1:14" x14ac:dyDescent="0.25">
      <c r="A9" s="9"/>
      <c r="B9" s="14" t="s">
        <v>73</v>
      </c>
      <c r="C9" s="10" t="s">
        <v>17</v>
      </c>
      <c r="D9" s="10">
        <v>41092</v>
      </c>
      <c r="E9" s="10">
        <v>41093</v>
      </c>
      <c r="F9" s="11">
        <v>42228</v>
      </c>
      <c r="G9" s="16">
        <v>40590</v>
      </c>
      <c r="H9" s="16"/>
      <c r="I9" s="17"/>
      <c r="J9" s="16">
        <v>40590</v>
      </c>
      <c r="K9" s="17"/>
      <c r="L9" s="16"/>
      <c r="M9" s="16"/>
      <c r="N9" s="13">
        <f t="shared" si="0"/>
        <v>40590</v>
      </c>
    </row>
    <row r="10" spans="1:14" x14ac:dyDescent="0.25">
      <c r="A10" s="9"/>
      <c r="B10" s="15" t="s">
        <v>74</v>
      </c>
      <c r="C10" s="15"/>
      <c r="D10" s="10"/>
      <c r="E10" s="10"/>
      <c r="F10" s="11">
        <v>42229</v>
      </c>
      <c r="G10" s="16"/>
      <c r="H10" s="16" t="s">
        <v>26</v>
      </c>
      <c r="I10" s="17">
        <v>2800</v>
      </c>
      <c r="J10" s="16">
        <v>2800</v>
      </c>
      <c r="K10" s="16"/>
      <c r="L10" s="16"/>
      <c r="M10" s="16"/>
      <c r="N10" s="13">
        <f t="shared" si="0"/>
        <v>2800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220976.2</v>
      </c>
    </row>
    <row r="32" spans="1:14" x14ac:dyDescent="0.25">
      <c r="A32" s="26" t="s">
        <v>18</v>
      </c>
      <c r="B32" s="7"/>
      <c r="C32" s="27"/>
      <c r="D32" s="28"/>
      <c r="E32" s="28"/>
      <c r="F32" s="29"/>
      <c r="G32" s="16">
        <f>SUM(G6:G31)</f>
        <v>218176.2</v>
      </c>
      <c r="H32" s="30"/>
      <c r="I32" s="31">
        <f>SUM(I6:I31)</f>
        <v>2800</v>
      </c>
      <c r="J32" s="31">
        <f>SUM(J6:J31)</f>
        <v>43390</v>
      </c>
      <c r="K32" s="31">
        <f>SUM(K6:K31)</f>
        <v>69676.2</v>
      </c>
      <c r="L32" s="31">
        <f>SUM(L7:L31)</f>
        <v>0</v>
      </c>
      <c r="M32" s="31">
        <f>SUM(M6:M31)</f>
        <v>107910</v>
      </c>
      <c r="N32" s="31">
        <f>SUM(N31)</f>
        <v>220976.2</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51" t="s">
        <v>21</v>
      </c>
      <c r="F34" s="38"/>
      <c r="G34" s="216"/>
      <c r="H34" s="217"/>
      <c r="I34" s="217"/>
      <c r="J34" s="217"/>
      <c r="K34" s="217"/>
      <c r="L34" s="217"/>
      <c r="M34" s="217"/>
      <c r="N34" s="218"/>
    </row>
    <row r="35" spans="1:14" ht="15" customHeight="1" x14ac:dyDescent="0.25">
      <c r="A35" s="7" t="s">
        <v>22</v>
      </c>
      <c r="B35" s="51"/>
      <c r="C35" s="39"/>
      <c r="D35" s="40"/>
      <c r="E35" s="225">
        <v>495</v>
      </c>
      <c r="F35" s="226"/>
      <c r="G35" s="219"/>
      <c r="H35" s="220"/>
      <c r="I35" s="220"/>
      <c r="J35" s="220"/>
      <c r="K35" s="220"/>
      <c r="L35" s="220"/>
      <c r="M35" s="220"/>
      <c r="N35" s="221"/>
    </row>
    <row r="36" spans="1:14" ht="15" customHeight="1" x14ac:dyDescent="0.25">
      <c r="A36" s="7" t="s">
        <v>23</v>
      </c>
      <c r="B36" s="1"/>
      <c r="C36" s="41">
        <v>82</v>
      </c>
      <c r="D36" s="40"/>
      <c r="E36" s="40"/>
      <c r="F36" s="42"/>
      <c r="G36" s="219"/>
      <c r="H36" s="220"/>
      <c r="I36" s="220"/>
      <c r="J36" s="220"/>
      <c r="K36" s="220"/>
      <c r="L36" s="220"/>
      <c r="M36" s="220"/>
      <c r="N36" s="221"/>
    </row>
    <row r="37" spans="1:14" ht="15" customHeight="1" x14ac:dyDescent="0.25">
      <c r="A37" s="1"/>
      <c r="B37" s="1"/>
      <c r="C37" s="43">
        <f>C36*E35</f>
        <v>40590</v>
      </c>
      <c r="D37" s="40"/>
      <c r="E37" s="40"/>
      <c r="F37" s="42"/>
      <c r="G37" s="219"/>
      <c r="H37" s="220"/>
      <c r="I37" s="220"/>
      <c r="J37" s="220"/>
      <c r="K37" s="220"/>
      <c r="L37" s="220"/>
      <c r="M37" s="220"/>
      <c r="N37" s="221"/>
    </row>
    <row r="38" spans="1:14" ht="15" customHeight="1" x14ac:dyDescent="0.25">
      <c r="A38" s="7" t="s">
        <v>24</v>
      </c>
      <c r="B38" s="1"/>
      <c r="C38" s="44">
        <v>2800</v>
      </c>
      <c r="D38" s="40"/>
      <c r="E38" s="40"/>
      <c r="F38" s="42"/>
      <c r="G38" s="219"/>
      <c r="H38" s="220"/>
      <c r="I38" s="220"/>
      <c r="J38" s="220"/>
      <c r="K38" s="220"/>
      <c r="L38" s="220"/>
      <c r="M38" s="220"/>
      <c r="N38" s="221"/>
    </row>
    <row r="39" spans="1:14" ht="15.75" customHeight="1" thickBot="1" x14ac:dyDescent="0.3">
      <c r="A39" s="227" t="s">
        <v>16</v>
      </c>
      <c r="B39" s="227"/>
      <c r="C39" s="43">
        <f>SUM(C37+C38)</f>
        <v>43390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3" workbookViewId="0">
      <selection activeCell="G17" sqref="G17"/>
    </sheetView>
  </sheetViews>
  <sheetFormatPr baseColWidth="10" defaultRowHeight="15" x14ac:dyDescent="0.25"/>
  <cols>
    <col min="1" max="1" width="5.85546875" customWidth="1"/>
    <col min="2" max="2" width="26.140625" customWidth="1"/>
    <col min="3" max="3" width="24" customWidth="1"/>
    <col min="4" max="4" width="9.5703125" customWidth="1"/>
    <col min="5" max="5" width="12.7109375" customWidth="1"/>
    <col min="6" max="6" width="9.85546875" customWidth="1"/>
    <col min="8" max="8" width="12.85546875" customWidth="1"/>
    <col min="9" max="9" width="10.28515625" customWidth="1"/>
    <col min="10" max="10" width="11.42578125" customWidth="1"/>
    <col min="11" max="11" width="10.28515625" customWidth="1"/>
    <col min="12" max="12" width="10" customWidth="1"/>
    <col min="13" max="13" width="9.28515625" customWidth="1"/>
    <col min="14" max="14" width="11" customWidth="1"/>
  </cols>
  <sheetData>
    <row r="1" spans="1:14" x14ac:dyDescent="0.25">
      <c r="A1" s="1"/>
      <c r="B1" s="1" t="s">
        <v>0</v>
      </c>
      <c r="C1" s="207" t="s">
        <v>1</v>
      </c>
      <c r="D1" s="208"/>
      <c r="E1" s="208"/>
      <c r="F1" s="209"/>
      <c r="G1" s="1"/>
      <c r="H1" s="2"/>
      <c r="I1" s="75"/>
      <c r="J1" s="76" t="s">
        <v>2</v>
      </c>
      <c r="K1" s="188"/>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189"/>
      <c r="K3" s="213">
        <v>41119</v>
      </c>
      <c r="L3" s="213"/>
      <c r="M3" s="213"/>
      <c r="N3" s="7" t="s">
        <v>39</v>
      </c>
    </row>
    <row r="4" spans="1:14" x14ac:dyDescent="0.25">
      <c r="A4" s="1"/>
      <c r="B4" s="1"/>
      <c r="C4" s="1"/>
      <c r="D4" s="1"/>
      <c r="E4" s="1"/>
      <c r="F4" s="1"/>
      <c r="G4" s="1"/>
      <c r="H4" s="214"/>
      <c r="I4" s="215"/>
      <c r="J4" s="1"/>
      <c r="K4" s="1"/>
      <c r="L4" s="1"/>
      <c r="M4" s="189"/>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156</v>
      </c>
      <c r="B6" s="10" t="s">
        <v>470</v>
      </c>
      <c r="C6" s="10" t="s">
        <v>17</v>
      </c>
      <c r="D6" s="10">
        <v>41119</v>
      </c>
      <c r="E6" s="10">
        <v>41121</v>
      </c>
      <c r="F6" s="11">
        <v>42585</v>
      </c>
      <c r="G6" s="12">
        <v>51480</v>
      </c>
      <c r="H6" s="12"/>
      <c r="I6" s="12"/>
      <c r="J6" s="12"/>
      <c r="K6" s="12">
        <v>51480</v>
      </c>
      <c r="L6" s="12"/>
      <c r="M6" s="12"/>
      <c r="N6" s="13">
        <f>G6</f>
        <v>51480</v>
      </c>
    </row>
    <row r="7" spans="1:14" x14ac:dyDescent="0.25">
      <c r="A7" s="9" t="s">
        <v>119</v>
      </c>
      <c r="B7" s="10" t="s">
        <v>469</v>
      </c>
      <c r="C7" s="10" t="s">
        <v>17</v>
      </c>
      <c r="D7" s="10">
        <v>41119</v>
      </c>
      <c r="E7" s="10">
        <v>41121</v>
      </c>
      <c r="F7" s="11">
        <v>42586</v>
      </c>
      <c r="G7" s="12">
        <v>51480</v>
      </c>
      <c r="H7" s="12"/>
      <c r="I7" s="12"/>
      <c r="J7" s="12"/>
      <c r="K7" s="12">
        <v>51480</v>
      </c>
      <c r="L7" s="12"/>
      <c r="M7" s="12"/>
      <c r="N7" s="13">
        <f>G7+I7</f>
        <v>51480</v>
      </c>
    </row>
    <row r="8" spans="1:14" x14ac:dyDescent="0.25">
      <c r="A8" s="9" t="s">
        <v>471</v>
      </c>
      <c r="B8" s="10" t="s">
        <v>472</v>
      </c>
      <c r="C8" s="10" t="s">
        <v>17</v>
      </c>
      <c r="D8" s="10">
        <v>41119</v>
      </c>
      <c r="E8" s="10">
        <v>41120</v>
      </c>
      <c r="F8" s="11">
        <v>42587</v>
      </c>
      <c r="G8" s="12">
        <v>33165</v>
      </c>
      <c r="H8" s="12"/>
      <c r="I8" s="12"/>
      <c r="J8" s="12"/>
      <c r="K8" s="12">
        <v>33165</v>
      </c>
      <c r="L8" s="12"/>
      <c r="M8" s="12"/>
      <c r="N8" s="13">
        <f>G8+I8</f>
        <v>33165</v>
      </c>
    </row>
    <row r="9" spans="1:14" x14ac:dyDescent="0.25">
      <c r="A9" s="9"/>
      <c r="B9" s="14" t="s">
        <v>27</v>
      </c>
      <c r="C9" s="10"/>
      <c r="D9" s="10"/>
      <c r="E9" s="10"/>
      <c r="F9" s="11">
        <v>42588</v>
      </c>
      <c r="G9" s="12"/>
      <c r="H9" s="12" t="s">
        <v>26</v>
      </c>
      <c r="I9" s="12">
        <v>3000</v>
      </c>
      <c r="J9" s="12">
        <v>3000</v>
      </c>
      <c r="K9" s="12"/>
      <c r="L9" s="12"/>
      <c r="M9" s="16"/>
      <c r="N9" s="13">
        <f>G9+I9</f>
        <v>3000</v>
      </c>
    </row>
    <row r="10" spans="1:14" x14ac:dyDescent="0.25">
      <c r="A10" s="9"/>
      <c r="B10" s="14"/>
      <c r="C10" s="14"/>
      <c r="D10" s="10"/>
      <c r="E10" s="10"/>
      <c r="F10" s="11"/>
      <c r="G10" s="16"/>
      <c r="H10" s="16"/>
      <c r="I10" s="17"/>
      <c r="J10" s="16"/>
      <c r="K10" s="17"/>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6"/>
      <c r="K13" s="16"/>
      <c r="L13" s="16"/>
      <c r="M13" s="16"/>
      <c r="N13" s="13">
        <f t="shared" ref="N13:N30"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 t="shared" si="0"/>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 t="shared" si="0"/>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f t="shared" si="0"/>
        <v>0</v>
      </c>
    </row>
    <row r="26" spans="1:14" x14ac:dyDescent="0.25">
      <c r="A26" s="19"/>
      <c r="B26" s="15"/>
      <c r="C26" s="15"/>
      <c r="D26" s="10"/>
      <c r="E26" s="10"/>
      <c r="F26" s="20"/>
      <c r="G26" s="16"/>
      <c r="H26" s="21"/>
      <c r="I26" s="22"/>
      <c r="J26" s="16"/>
      <c r="K26" s="23"/>
      <c r="L26" s="16"/>
      <c r="M26" s="18"/>
      <c r="N26" s="13">
        <f t="shared" si="0"/>
        <v>0</v>
      </c>
    </row>
    <row r="27" spans="1:14" x14ac:dyDescent="0.25">
      <c r="A27" s="19"/>
      <c r="B27" s="15"/>
      <c r="C27" s="15"/>
      <c r="D27" s="10"/>
      <c r="E27" s="10"/>
      <c r="F27" s="20"/>
      <c r="G27" s="16"/>
      <c r="H27" s="21"/>
      <c r="I27" s="22"/>
      <c r="J27" s="16"/>
      <c r="K27" s="23"/>
      <c r="L27" s="16"/>
      <c r="M27" s="18"/>
      <c r="N27" s="13">
        <f t="shared" si="0"/>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 t="shared" si="0"/>
        <v>0</v>
      </c>
    </row>
    <row r="30" spans="1:14" x14ac:dyDescent="0.25">
      <c r="A30" s="19"/>
      <c r="B30" s="15"/>
      <c r="C30" s="15"/>
      <c r="D30" s="10"/>
      <c r="E30" s="10"/>
      <c r="F30" s="20"/>
      <c r="G30" s="16"/>
      <c r="H30" s="21"/>
      <c r="I30" s="22"/>
      <c r="J30" s="16"/>
      <c r="K30" s="23"/>
      <c r="L30" s="16"/>
      <c r="M30" s="18"/>
      <c r="N30" s="13">
        <f t="shared" si="0"/>
        <v>0</v>
      </c>
    </row>
    <row r="31" spans="1:14" x14ac:dyDescent="0.25">
      <c r="A31" s="19"/>
      <c r="B31" s="15"/>
      <c r="C31" s="15"/>
      <c r="D31" s="10"/>
      <c r="E31" s="10"/>
      <c r="F31" s="24"/>
      <c r="G31" s="16"/>
      <c r="H31" s="21"/>
      <c r="I31" s="22"/>
      <c r="J31" s="16"/>
      <c r="K31" s="23"/>
      <c r="L31" s="16"/>
      <c r="M31" s="18"/>
      <c r="N31" s="25">
        <f>SUM(N6:N30)</f>
        <v>139125</v>
      </c>
    </row>
    <row r="32" spans="1:14" x14ac:dyDescent="0.25">
      <c r="A32" s="26" t="s">
        <v>18</v>
      </c>
      <c r="B32" s="7"/>
      <c r="C32" s="27"/>
      <c r="D32" s="28"/>
      <c r="E32" s="28"/>
      <c r="F32" s="29"/>
      <c r="G32" s="16">
        <f>SUM(G6:G31)</f>
        <v>136125</v>
      </c>
      <c r="H32" s="30"/>
      <c r="I32" s="31">
        <f>SUM(I6:I31)</f>
        <v>3000</v>
      </c>
      <c r="J32" s="31">
        <f>SUM(J6:J31)</f>
        <v>3000</v>
      </c>
      <c r="K32" s="31">
        <f>SUM(K6:K31)</f>
        <v>136125</v>
      </c>
      <c r="L32" s="31">
        <f>SUM(L6:L30)</f>
        <v>0</v>
      </c>
      <c r="M32" s="31">
        <f>SUM(M6:M31)</f>
        <v>0</v>
      </c>
      <c r="N32" s="31">
        <f>SUM(N31)</f>
        <v>139125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89" t="s">
        <v>21</v>
      </c>
      <c r="F34" s="187"/>
      <c r="G34" s="216"/>
      <c r="H34" s="217"/>
      <c r="I34" s="217"/>
      <c r="J34" s="217"/>
      <c r="K34" s="217"/>
      <c r="L34" s="217"/>
      <c r="M34" s="217"/>
      <c r="N34" s="218"/>
    </row>
    <row r="35" spans="1:14" ht="15" customHeight="1" x14ac:dyDescent="0.25">
      <c r="A35" s="7" t="s">
        <v>22</v>
      </c>
      <c r="B35" s="189"/>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3000</v>
      </c>
      <c r="D38" s="40" t="s">
        <v>140</v>
      </c>
      <c r="E38" s="40"/>
      <c r="F38" s="42"/>
      <c r="G38" s="219"/>
      <c r="H38" s="220"/>
      <c r="I38" s="220"/>
      <c r="J38" s="220"/>
      <c r="K38" s="220"/>
      <c r="L38" s="220"/>
      <c r="M38" s="220"/>
      <c r="N38" s="221"/>
    </row>
    <row r="39" spans="1:14" ht="15.75" customHeight="1" thickBot="1" x14ac:dyDescent="0.3">
      <c r="A39" s="227" t="s">
        <v>16</v>
      </c>
      <c r="B39" s="227"/>
      <c r="C39" s="43">
        <f>SUM(C37+C38)</f>
        <v>3000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50"/>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49"/>
      <c r="K3" s="213">
        <v>41092</v>
      </c>
      <c r="L3" s="213"/>
      <c r="M3" s="213"/>
      <c r="N3" s="7" t="s">
        <v>39</v>
      </c>
    </row>
    <row r="4" spans="1:14" x14ac:dyDescent="0.25">
      <c r="A4" s="1"/>
      <c r="B4" s="1"/>
      <c r="C4" s="1"/>
      <c r="D4" s="1"/>
      <c r="E4" s="1"/>
      <c r="F4" s="1"/>
      <c r="G4" s="1"/>
      <c r="H4" s="228"/>
      <c r="I4" s="228"/>
      <c r="J4" s="1"/>
      <c r="K4" s="1"/>
      <c r="L4" s="1"/>
      <c r="M4" s="49"/>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58</v>
      </c>
      <c r="C6" s="10" t="s">
        <v>17</v>
      </c>
      <c r="D6" s="10">
        <v>41092</v>
      </c>
      <c r="E6" s="10">
        <v>41095</v>
      </c>
      <c r="F6" s="11">
        <v>42218</v>
      </c>
      <c r="G6" s="12">
        <v>68310</v>
      </c>
      <c r="H6" s="12"/>
      <c r="I6" s="12"/>
      <c r="J6" s="12">
        <v>68310</v>
      </c>
      <c r="K6" s="12"/>
      <c r="L6" s="12"/>
      <c r="M6" s="12"/>
      <c r="N6" s="13">
        <f>G6+I6</f>
        <v>68310</v>
      </c>
    </row>
    <row r="7" spans="1:14" x14ac:dyDescent="0.25">
      <c r="A7" s="9"/>
      <c r="B7" s="10" t="s">
        <v>59</v>
      </c>
      <c r="C7" s="10" t="s">
        <v>17</v>
      </c>
      <c r="D7" s="10">
        <v>41092</v>
      </c>
      <c r="E7" s="10">
        <v>41093</v>
      </c>
      <c r="F7" s="11">
        <v>42219</v>
      </c>
      <c r="G7" s="12">
        <v>109890</v>
      </c>
      <c r="H7" s="12"/>
      <c r="I7" s="12"/>
      <c r="J7" s="12"/>
      <c r="K7" s="12">
        <v>109890</v>
      </c>
      <c r="L7" s="12"/>
      <c r="M7" s="12"/>
      <c r="N7" s="13">
        <f>G7+I7</f>
        <v>109890</v>
      </c>
    </row>
    <row r="8" spans="1:14" x14ac:dyDescent="0.25">
      <c r="A8" s="9"/>
      <c r="B8" s="14" t="s">
        <v>60</v>
      </c>
      <c r="C8" s="10" t="s">
        <v>17</v>
      </c>
      <c r="D8" s="10">
        <v>41092</v>
      </c>
      <c r="E8" s="10">
        <v>41093</v>
      </c>
      <c r="F8" s="11">
        <v>42220</v>
      </c>
      <c r="G8" s="12">
        <v>32670</v>
      </c>
      <c r="H8" s="12"/>
      <c r="I8" s="12"/>
      <c r="J8" s="12"/>
      <c r="K8" s="12">
        <v>32670</v>
      </c>
      <c r="L8" s="12"/>
      <c r="M8" s="12"/>
      <c r="N8" s="13">
        <f t="shared" ref="N8:N10" si="0">G8+I8</f>
        <v>32670</v>
      </c>
    </row>
    <row r="9" spans="1:14" x14ac:dyDescent="0.25">
      <c r="A9" s="9"/>
      <c r="B9" s="14" t="s">
        <v>61</v>
      </c>
      <c r="C9" s="10" t="s">
        <v>17</v>
      </c>
      <c r="D9" s="10">
        <v>41092</v>
      </c>
      <c r="E9" s="10">
        <v>41094</v>
      </c>
      <c r="F9" s="11">
        <v>42221</v>
      </c>
      <c r="G9" s="16">
        <v>65340</v>
      </c>
      <c r="H9" s="16"/>
      <c r="I9" s="17"/>
      <c r="J9" s="16"/>
      <c r="K9" s="17">
        <v>65340</v>
      </c>
      <c r="L9" s="16"/>
      <c r="M9" s="16"/>
      <c r="N9" s="13">
        <f t="shared" si="0"/>
        <v>65340</v>
      </c>
    </row>
    <row r="10" spans="1:14" x14ac:dyDescent="0.25">
      <c r="A10" s="9"/>
      <c r="B10" s="15" t="s">
        <v>62</v>
      </c>
      <c r="C10" s="15" t="s">
        <v>17</v>
      </c>
      <c r="D10" s="10">
        <v>41092</v>
      </c>
      <c r="E10" s="10">
        <v>41093</v>
      </c>
      <c r="F10" s="11">
        <v>42222</v>
      </c>
      <c r="G10" s="16">
        <v>45045</v>
      </c>
      <c r="H10" s="16"/>
      <c r="I10" s="17"/>
      <c r="J10" s="16"/>
      <c r="K10" s="16">
        <v>45045</v>
      </c>
      <c r="L10" s="16"/>
      <c r="M10" s="16"/>
      <c r="N10" s="13">
        <f t="shared" si="0"/>
        <v>45045</v>
      </c>
    </row>
    <row r="11" spans="1:14" x14ac:dyDescent="0.25">
      <c r="A11" s="9"/>
      <c r="B11" s="15" t="s">
        <v>63</v>
      </c>
      <c r="C11" s="15" t="s">
        <v>64</v>
      </c>
      <c r="D11" s="10">
        <v>41092</v>
      </c>
      <c r="E11" s="10">
        <v>41093</v>
      </c>
      <c r="F11" s="11">
        <v>42223</v>
      </c>
      <c r="G11" s="16">
        <v>26000</v>
      </c>
      <c r="H11" s="16"/>
      <c r="I11" s="17"/>
      <c r="J11" s="16"/>
      <c r="K11" s="16">
        <v>26000</v>
      </c>
      <c r="L11" s="16"/>
      <c r="M11" s="16"/>
      <c r="N11" s="13">
        <f>G11+I11</f>
        <v>26000</v>
      </c>
    </row>
    <row r="12" spans="1:14" x14ac:dyDescent="0.25">
      <c r="A12" s="9"/>
      <c r="B12" s="15" t="s">
        <v>65</v>
      </c>
      <c r="C12" s="15"/>
      <c r="D12" s="10"/>
      <c r="E12" s="10"/>
      <c r="F12" s="11">
        <v>42224</v>
      </c>
      <c r="G12" s="16"/>
      <c r="H12" s="16" t="s">
        <v>26</v>
      </c>
      <c r="I12" s="17">
        <v>3600</v>
      </c>
      <c r="J12" s="16">
        <v>3600</v>
      </c>
      <c r="K12" s="16"/>
      <c r="L12" s="16"/>
      <c r="M12" s="16"/>
      <c r="N12" s="13">
        <f>+G12+I12</f>
        <v>3600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350855</v>
      </c>
    </row>
    <row r="32" spans="1:14" x14ac:dyDescent="0.25">
      <c r="A32" s="26" t="s">
        <v>18</v>
      </c>
      <c r="B32" s="7"/>
      <c r="C32" s="27"/>
      <c r="D32" s="28"/>
      <c r="E32" s="28"/>
      <c r="F32" s="29"/>
      <c r="G32" s="16">
        <f>SUM(G6:G31)</f>
        <v>347255</v>
      </c>
      <c r="H32" s="30"/>
      <c r="I32" s="31">
        <f>SUM(I6:I31)</f>
        <v>3600</v>
      </c>
      <c r="J32" s="31">
        <f>SUM(J6:J31)</f>
        <v>71910</v>
      </c>
      <c r="K32" s="31">
        <f>SUM(K6:K31)</f>
        <v>278945</v>
      </c>
      <c r="L32" s="31">
        <f>SUM(L7:L31)</f>
        <v>0</v>
      </c>
      <c r="M32" s="31">
        <f>SUM(M6:M31)</f>
        <v>0</v>
      </c>
      <c r="N32" s="31">
        <f>SUM(N31)</f>
        <v>350855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49" t="s">
        <v>21</v>
      </c>
      <c r="F34" s="38"/>
      <c r="G34" s="216"/>
      <c r="H34" s="217"/>
      <c r="I34" s="217"/>
      <c r="J34" s="217"/>
      <c r="K34" s="217"/>
      <c r="L34" s="217"/>
      <c r="M34" s="217"/>
      <c r="N34" s="218"/>
    </row>
    <row r="35" spans="1:14" ht="15" customHeight="1" x14ac:dyDescent="0.25">
      <c r="A35" s="7" t="s">
        <v>22</v>
      </c>
      <c r="B35" s="49"/>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71910</v>
      </c>
      <c r="D38" s="40"/>
      <c r="E38" s="40"/>
      <c r="F38" s="42"/>
      <c r="G38" s="219"/>
      <c r="H38" s="220"/>
      <c r="I38" s="220"/>
      <c r="J38" s="220"/>
      <c r="K38" s="220"/>
      <c r="L38" s="220"/>
      <c r="M38" s="220"/>
      <c r="N38" s="221"/>
    </row>
    <row r="39" spans="1:14" ht="15.75" customHeight="1" thickBot="1" x14ac:dyDescent="0.3">
      <c r="A39" s="227" t="s">
        <v>16</v>
      </c>
      <c r="B39" s="227"/>
      <c r="C39" s="43">
        <f>SUM(C37+C38)</f>
        <v>71910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C35" sqref="C35"/>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47"/>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48"/>
      <c r="K3" s="213">
        <v>41092</v>
      </c>
      <c r="L3" s="213"/>
      <c r="M3" s="213"/>
      <c r="N3" s="7" t="s">
        <v>25</v>
      </c>
    </row>
    <row r="4" spans="1:14" x14ac:dyDescent="0.25">
      <c r="A4" s="1"/>
      <c r="B4" s="1"/>
      <c r="C4" s="1"/>
      <c r="D4" s="1"/>
      <c r="E4" s="1"/>
      <c r="F4" s="1"/>
      <c r="G4" s="1"/>
      <c r="H4" s="228"/>
      <c r="I4" s="228"/>
      <c r="J4" s="1"/>
      <c r="K4" s="1"/>
      <c r="L4" s="1"/>
      <c r="M4" s="48"/>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49</v>
      </c>
      <c r="B6" s="10" t="s">
        <v>50</v>
      </c>
      <c r="C6" s="10" t="s">
        <v>51</v>
      </c>
      <c r="D6" s="10">
        <v>41084</v>
      </c>
      <c r="E6" s="10">
        <v>41086</v>
      </c>
      <c r="F6" s="11">
        <v>42213</v>
      </c>
      <c r="G6" s="12">
        <v>55440</v>
      </c>
      <c r="H6" s="12"/>
      <c r="I6" s="12"/>
      <c r="J6" s="12"/>
      <c r="K6" s="12"/>
      <c r="L6" s="12"/>
      <c r="M6" s="12">
        <v>55440</v>
      </c>
      <c r="N6" s="13">
        <f>G6+I6</f>
        <v>55440</v>
      </c>
    </row>
    <row r="7" spans="1:14" x14ac:dyDescent="0.25">
      <c r="A7" s="9"/>
      <c r="B7" s="10" t="s">
        <v>52</v>
      </c>
      <c r="C7" s="10" t="s">
        <v>53</v>
      </c>
      <c r="D7" s="10">
        <v>41093</v>
      </c>
      <c r="E7" s="10">
        <v>41095</v>
      </c>
      <c r="F7" s="11">
        <v>42214</v>
      </c>
      <c r="G7" s="12">
        <v>48510</v>
      </c>
      <c r="H7" s="12"/>
      <c r="I7" s="12"/>
      <c r="J7" s="12"/>
      <c r="K7" s="12">
        <v>48510</v>
      </c>
      <c r="L7" s="12"/>
      <c r="M7" s="12"/>
      <c r="N7" s="13">
        <f>G7+I7</f>
        <v>48510</v>
      </c>
    </row>
    <row r="8" spans="1:14" x14ac:dyDescent="0.25">
      <c r="A8" s="9"/>
      <c r="B8" s="14" t="s">
        <v>55</v>
      </c>
      <c r="C8" s="10"/>
      <c r="D8" s="10">
        <v>41092</v>
      </c>
      <c r="E8" s="10">
        <v>41094</v>
      </c>
      <c r="F8" s="11">
        <v>42215</v>
      </c>
      <c r="G8" s="12">
        <v>76000</v>
      </c>
      <c r="H8" s="12"/>
      <c r="I8" s="12"/>
      <c r="J8" s="12"/>
      <c r="K8" s="12">
        <v>76000</v>
      </c>
      <c r="L8" s="12"/>
      <c r="M8" s="12"/>
      <c r="N8" s="13">
        <f t="shared" ref="N8:N10" si="0">G8+I8</f>
        <v>76000</v>
      </c>
    </row>
    <row r="9" spans="1:14" x14ac:dyDescent="0.25">
      <c r="A9" s="9"/>
      <c r="B9" s="14" t="s">
        <v>54</v>
      </c>
      <c r="C9" s="10"/>
      <c r="D9" s="10">
        <v>41092</v>
      </c>
      <c r="E9" s="10">
        <v>41093</v>
      </c>
      <c r="F9" s="11">
        <v>42216</v>
      </c>
      <c r="G9" s="16">
        <v>47520</v>
      </c>
      <c r="H9" s="16"/>
      <c r="I9" s="17"/>
      <c r="J9" s="16">
        <v>47520</v>
      </c>
      <c r="K9" s="17"/>
      <c r="L9" s="16"/>
      <c r="M9" s="16"/>
      <c r="N9" s="13">
        <f t="shared" si="0"/>
        <v>47520</v>
      </c>
    </row>
    <row r="10" spans="1:14" x14ac:dyDescent="0.25">
      <c r="A10" s="9"/>
      <c r="B10" s="15" t="s">
        <v>56</v>
      </c>
      <c r="C10" s="15" t="s">
        <v>57</v>
      </c>
      <c r="D10" s="10">
        <v>41091</v>
      </c>
      <c r="E10" s="10">
        <v>41092</v>
      </c>
      <c r="F10" s="11">
        <v>42217</v>
      </c>
      <c r="G10" s="16">
        <v>23290</v>
      </c>
      <c r="H10" s="16"/>
      <c r="I10" s="17"/>
      <c r="J10" s="16"/>
      <c r="K10" s="16">
        <v>23290</v>
      </c>
      <c r="L10" s="16"/>
      <c r="M10" s="16"/>
      <c r="N10" s="13">
        <f t="shared" si="0"/>
        <v>23290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250760</v>
      </c>
    </row>
    <row r="32" spans="1:14" x14ac:dyDescent="0.25">
      <c r="A32" s="26" t="s">
        <v>18</v>
      </c>
      <c r="B32" s="7"/>
      <c r="C32" s="27"/>
      <c r="D32" s="28"/>
      <c r="E32" s="28"/>
      <c r="F32" s="29"/>
      <c r="G32" s="16">
        <f>SUM(G6:G31)</f>
        <v>250760</v>
      </c>
      <c r="H32" s="30"/>
      <c r="I32" s="31">
        <f>SUM(I6:I31)</f>
        <v>0</v>
      </c>
      <c r="J32" s="31">
        <f>SUM(J6:J31)</f>
        <v>47520</v>
      </c>
      <c r="K32" s="31">
        <f>SUM(K6:K31)</f>
        <v>147800</v>
      </c>
      <c r="L32" s="31">
        <f>SUM(L7:L31)</f>
        <v>0</v>
      </c>
      <c r="M32" s="31">
        <f>SUM(M6:M31)</f>
        <v>55440</v>
      </c>
      <c r="N32" s="31">
        <f>SUM(N31)</f>
        <v>250760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48" t="s">
        <v>21</v>
      </c>
      <c r="F34" s="38"/>
      <c r="G34" s="216" t="s">
        <v>48</v>
      </c>
      <c r="H34" s="217"/>
      <c r="I34" s="217"/>
      <c r="J34" s="217"/>
      <c r="K34" s="217"/>
      <c r="L34" s="217"/>
      <c r="M34" s="217"/>
      <c r="N34" s="218"/>
    </row>
    <row r="35" spans="1:14" ht="15" customHeight="1" x14ac:dyDescent="0.25">
      <c r="A35" s="7" t="s">
        <v>22</v>
      </c>
      <c r="B35" s="48"/>
      <c r="C35" s="39"/>
      <c r="D35" s="40"/>
      <c r="E35" s="225">
        <v>495</v>
      </c>
      <c r="F35" s="226"/>
      <c r="G35" s="219"/>
      <c r="H35" s="220"/>
      <c r="I35" s="220"/>
      <c r="J35" s="220"/>
      <c r="K35" s="220"/>
      <c r="L35" s="220"/>
      <c r="M35" s="220"/>
      <c r="N35" s="221"/>
    </row>
    <row r="36" spans="1:14" ht="15" customHeight="1" x14ac:dyDescent="0.25">
      <c r="A36" s="7" t="s">
        <v>23</v>
      </c>
      <c r="B36" s="1"/>
      <c r="C36" s="41">
        <v>96</v>
      </c>
      <c r="D36" s="40"/>
      <c r="E36" s="40"/>
      <c r="F36" s="42"/>
      <c r="G36" s="219"/>
      <c r="H36" s="220"/>
      <c r="I36" s="220"/>
      <c r="J36" s="220"/>
      <c r="K36" s="220"/>
      <c r="L36" s="220"/>
      <c r="M36" s="220"/>
      <c r="N36" s="221"/>
    </row>
    <row r="37" spans="1:14" ht="15" customHeight="1" x14ac:dyDescent="0.25">
      <c r="A37" s="1"/>
      <c r="B37" s="1"/>
      <c r="C37" s="43">
        <f>C36*E35</f>
        <v>47520</v>
      </c>
      <c r="D37" s="40"/>
      <c r="E37" s="40"/>
      <c r="F37" s="42"/>
      <c r="G37" s="219"/>
      <c r="H37" s="220"/>
      <c r="I37" s="220"/>
      <c r="J37" s="220"/>
      <c r="K37" s="220"/>
      <c r="L37" s="220"/>
      <c r="M37" s="220"/>
      <c r="N37" s="221"/>
    </row>
    <row r="38" spans="1:14" ht="15" customHeight="1" x14ac:dyDescent="0.25">
      <c r="A38" s="7" t="s">
        <v>24</v>
      </c>
      <c r="B38" s="1"/>
      <c r="C38" s="44">
        <v>0</v>
      </c>
      <c r="D38" s="40"/>
      <c r="E38" s="40"/>
      <c r="F38" s="42"/>
      <c r="G38" s="219"/>
      <c r="H38" s="220"/>
      <c r="I38" s="220"/>
      <c r="J38" s="220"/>
      <c r="K38" s="220"/>
      <c r="L38" s="220"/>
      <c r="M38" s="220"/>
      <c r="N38" s="221"/>
    </row>
    <row r="39" spans="1:14" ht="15.75" customHeight="1" thickBot="1" x14ac:dyDescent="0.3">
      <c r="A39" s="227" t="s">
        <v>16</v>
      </c>
      <c r="B39" s="227"/>
      <c r="C39" s="43">
        <f>SUM(C37+C38)</f>
        <v>47520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9" workbookViewId="0">
      <selection sqref="A1:N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46"/>
      <c r="L1" s="1"/>
      <c r="M1" s="1"/>
      <c r="N1" s="1"/>
    </row>
    <row r="2" spans="1:14" x14ac:dyDescent="0.25">
      <c r="A2" s="1"/>
      <c r="B2" s="1"/>
      <c r="C2" s="1"/>
      <c r="D2" s="1"/>
      <c r="E2" s="1"/>
      <c r="F2" s="1"/>
      <c r="G2" s="1"/>
      <c r="H2" s="2"/>
      <c r="I2" s="5"/>
      <c r="J2" s="1"/>
      <c r="K2" s="1"/>
      <c r="L2" s="1"/>
      <c r="M2" s="1"/>
      <c r="N2" s="1"/>
    </row>
    <row r="3" spans="1:14" x14ac:dyDescent="0.25">
      <c r="A3" s="6"/>
      <c r="B3" s="210" t="s">
        <v>40</v>
      </c>
      <c r="C3" s="211"/>
      <c r="D3" s="211"/>
      <c r="E3" s="211"/>
      <c r="F3" s="211"/>
      <c r="G3" s="212"/>
      <c r="H3" s="2"/>
      <c r="I3" s="1"/>
      <c r="J3" s="45"/>
      <c r="K3" s="213">
        <v>41091</v>
      </c>
      <c r="L3" s="213"/>
      <c r="M3" s="213"/>
      <c r="N3" s="7" t="s">
        <v>39</v>
      </c>
    </row>
    <row r="4" spans="1:14" x14ac:dyDescent="0.25">
      <c r="A4" s="1"/>
      <c r="B4" s="1"/>
      <c r="C4" s="1"/>
      <c r="D4" s="1"/>
      <c r="E4" s="1"/>
      <c r="F4" s="1"/>
      <c r="G4" s="1"/>
      <c r="H4" s="228"/>
      <c r="I4" s="228"/>
      <c r="J4" s="1"/>
      <c r="K4" s="1"/>
      <c r="L4" s="1"/>
      <c r="M4" s="45"/>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t="s">
        <v>41</v>
      </c>
      <c r="B6" s="10" t="s">
        <v>42</v>
      </c>
      <c r="C6" s="10" t="s">
        <v>43</v>
      </c>
      <c r="D6" s="10">
        <v>41090</v>
      </c>
      <c r="E6" s="10">
        <v>41091</v>
      </c>
      <c r="F6" s="11">
        <v>42209</v>
      </c>
      <c r="G6" s="12">
        <v>24255</v>
      </c>
      <c r="H6" s="12"/>
      <c r="I6" s="12"/>
      <c r="J6" s="12"/>
      <c r="K6" s="12"/>
      <c r="L6" s="12"/>
      <c r="M6" s="12">
        <v>24255</v>
      </c>
      <c r="N6" s="13">
        <f>G6+I6</f>
        <v>24255</v>
      </c>
    </row>
    <row r="7" spans="1:14" x14ac:dyDescent="0.25">
      <c r="A7" s="9" t="s">
        <v>44</v>
      </c>
      <c r="B7" s="10" t="s">
        <v>45</v>
      </c>
      <c r="C7" s="10"/>
      <c r="D7" s="10"/>
      <c r="E7" s="10"/>
      <c r="F7" s="11">
        <v>42210</v>
      </c>
      <c r="G7" s="12"/>
      <c r="H7" s="12" t="s">
        <v>46</v>
      </c>
      <c r="I7" s="12">
        <v>304425</v>
      </c>
      <c r="J7" s="12"/>
      <c r="K7" s="12">
        <v>304425</v>
      </c>
      <c r="L7" s="12"/>
      <c r="M7" s="12"/>
      <c r="N7" s="13">
        <f>G7+I7</f>
        <v>304425</v>
      </c>
    </row>
    <row r="8" spans="1:14" x14ac:dyDescent="0.25">
      <c r="A8" s="9"/>
      <c r="B8" s="14" t="s">
        <v>45</v>
      </c>
      <c r="C8" s="10"/>
      <c r="D8" s="10"/>
      <c r="E8" s="10"/>
      <c r="F8" s="11">
        <v>42211</v>
      </c>
      <c r="G8" s="12"/>
      <c r="H8" s="12" t="s">
        <v>26</v>
      </c>
      <c r="I8" s="12">
        <v>1300</v>
      </c>
      <c r="J8" s="12">
        <v>1300</v>
      </c>
      <c r="K8" s="12"/>
      <c r="L8" s="12"/>
      <c r="M8" s="12"/>
      <c r="N8" s="13">
        <f t="shared" ref="N8:N10" si="0">G8+I8</f>
        <v>1300</v>
      </c>
    </row>
    <row r="9" spans="1:14" x14ac:dyDescent="0.25">
      <c r="A9" s="9"/>
      <c r="B9" s="15"/>
      <c r="C9" s="15"/>
      <c r="D9" s="10"/>
      <c r="E9" s="10"/>
      <c r="F9" s="11"/>
      <c r="G9" s="16"/>
      <c r="H9" s="16"/>
      <c r="I9" s="17"/>
      <c r="J9" s="16"/>
      <c r="K9" s="17"/>
      <c r="L9" s="16"/>
      <c r="M9" s="16"/>
      <c r="N9" s="13">
        <f t="shared" si="0"/>
        <v>0</v>
      </c>
    </row>
    <row r="10" spans="1:14" x14ac:dyDescent="0.25">
      <c r="A10" s="9"/>
      <c r="B10" s="15"/>
      <c r="C10" s="15"/>
      <c r="D10" s="10"/>
      <c r="E10" s="10"/>
      <c r="F10" s="11"/>
      <c r="G10" s="16"/>
      <c r="H10" s="16"/>
      <c r="I10" s="17"/>
      <c r="J10" s="16"/>
      <c r="K10" s="16"/>
      <c r="L10" s="16"/>
      <c r="M10" s="16"/>
      <c r="N10" s="13">
        <f t="shared" si="0"/>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329980</v>
      </c>
    </row>
    <row r="32" spans="1:14" x14ac:dyDescent="0.25">
      <c r="A32" s="26" t="s">
        <v>18</v>
      </c>
      <c r="B32" s="7"/>
      <c r="C32" s="27"/>
      <c r="D32" s="28"/>
      <c r="E32" s="28"/>
      <c r="F32" s="29"/>
      <c r="G32" s="16">
        <f>SUM(G6:G31)</f>
        <v>24255</v>
      </c>
      <c r="H32" s="30"/>
      <c r="I32" s="31">
        <f>SUM(I6:I31)</f>
        <v>305725</v>
      </c>
      <c r="J32" s="31">
        <f>SUM(J6:J31)</f>
        <v>1300</v>
      </c>
      <c r="K32" s="31">
        <f>SUM(K6:K31)</f>
        <v>304425</v>
      </c>
      <c r="L32" s="31">
        <f>SUM(L7:L31)</f>
        <v>0</v>
      </c>
      <c r="M32" s="31">
        <f>SUM(M6:M31)</f>
        <v>24255</v>
      </c>
      <c r="N32" s="31">
        <f>SUM(N31)</f>
        <v>329980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45" t="s">
        <v>21</v>
      </c>
      <c r="F34" s="38"/>
      <c r="G34" s="216"/>
      <c r="H34" s="217"/>
      <c r="I34" s="217"/>
      <c r="J34" s="217"/>
      <c r="K34" s="217"/>
      <c r="L34" s="217"/>
      <c r="M34" s="217"/>
      <c r="N34" s="218"/>
    </row>
    <row r="35" spans="1:14" ht="15" customHeight="1" x14ac:dyDescent="0.25">
      <c r="A35" s="7" t="s">
        <v>22</v>
      </c>
      <c r="B35" s="45"/>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1300</v>
      </c>
      <c r="D38" s="40"/>
      <c r="E38" s="40"/>
      <c r="F38" s="42"/>
      <c r="G38" s="219"/>
      <c r="H38" s="220"/>
      <c r="I38" s="220"/>
      <c r="J38" s="220"/>
      <c r="K38" s="220"/>
      <c r="L38" s="220"/>
      <c r="M38" s="220"/>
      <c r="N38" s="221"/>
    </row>
    <row r="39" spans="1:14" ht="15.75" customHeight="1" thickBot="1" x14ac:dyDescent="0.3">
      <c r="A39" s="227" t="s">
        <v>16</v>
      </c>
      <c r="B39" s="227"/>
      <c r="C39" s="43">
        <f>SUM(C37+C38)</f>
        <v>1300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5" orientation="landscape" horizontalDpi="200" verticalDpi="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N39"/>
  <sheetViews>
    <sheetView topLeftCell="A16" workbookViewId="0">
      <selection activeCell="C39" sqref="C39"/>
    </sheetView>
  </sheetViews>
  <sheetFormatPr baseColWidth="10" defaultRowHeight="15" x14ac:dyDescent="0.25"/>
  <cols>
    <col min="1" max="1" width="8" customWidth="1"/>
    <col min="2" max="2" width="23.85546875" customWidth="1"/>
    <col min="3" max="3" width="20.140625" customWidth="1"/>
    <col min="4" max="4" width="9.5703125" customWidth="1"/>
    <col min="5" max="5" width="12.7109375" customWidth="1"/>
    <col min="6" max="6" width="9.85546875" customWidth="1"/>
    <col min="8" max="8" width="11.42578125" customWidth="1"/>
    <col min="11" max="11" width="10.28515625" customWidth="1"/>
    <col min="13" max="13" width="10.7109375" customWidth="1"/>
    <col min="14" max="14" width="11" customWidth="1"/>
  </cols>
  <sheetData>
    <row r="1" spans="1:14" x14ac:dyDescent="0.25">
      <c r="A1" s="1"/>
      <c r="B1" s="1" t="s">
        <v>0</v>
      </c>
      <c r="C1" s="207" t="s">
        <v>1</v>
      </c>
      <c r="D1" s="208"/>
      <c r="E1" s="208"/>
      <c r="F1" s="209"/>
      <c r="G1" s="1"/>
      <c r="H1" s="2"/>
      <c r="I1" s="1"/>
      <c r="J1" s="3" t="s">
        <v>2</v>
      </c>
      <c r="K1" s="4"/>
      <c r="L1" s="1"/>
      <c r="M1" s="1"/>
      <c r="N1" s="1"/>
    </row>
    <row r="2" spans="1:14" x14ac:dyDescent="0.25">
      <c r="A2" s="1"/>
      <c r="B2" s="1"/>
      <c r="C2" s="1"/>
      <c r="D2" s="1"/>
      <c r="E2" s="1"/>
      <c r="F2" s="1"/>
      <c r="G2" s="1"/>
      <c r="H2" s="2"/>
      <c r="I2" s="5"/>
      <c r="J2" s="1"/>
      <c r="K2" s="1"/>
      <c r="L2" s="1"/>
      <c r="M2" s="1"/>
      <c r="N2" s="1"/>
    </row>
    <row r="3" spans="1:14" x14ac:dyDescent="0.25">
      <c r="A3" s="6"/>
      <c r="B3" s="210" t="s">
        <v>30</v>
      </c>
      <c r="C3" s="211"/>
      <c r="D3" s="211"/>
      <c r="E3" s="211"/>
      <c r="F3" s="211"/>
      <c r="G3" s="212"/>
      <c r="H3" s="2"/>
      <c r="I3" s="1"/>
      <c r="J3" s="8"/>
      <c r="K3" s="213">
        <v>41091</v>
      </c>
      <c r="L3" s="213"/>
      <c r="M3" s="213"/>
      <c r="N3" s="7" t="s">
        <v>25</v>
      </c>
    </row>
    <row r="4" spans="1:14" x14ac:dyDescent="0.25">
      <c r="A4" s="1"/>
      <c r="B4" s="1"/>
      <c r="C4" s="1"/>
      <c r="D4" s="1"/>
      <c r="E4" s="1"/>
      <c r="F4" s="1"/>
      <c r="G4" s="1"/>
      <c r="H4" s="228"/>
      <c r="I4" s="228"/>
      <c r="J4" s="1"/>
      <c r="K4" s="1"/>
      <c r="L4" s="1"/>
      <c r="M4" s="8"/>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33</v>
      </c>
      <c r="C6" s="10" t="s">
        <v>17</v>
      </c>
      <c r="D6" s="10">
        <v>41091</v>
      </c>
      <c r="E6" s="10">
        <v>41092</v>
      </c>
      <c r="F6" s="11">
        <v>42202</v>
      </c>
      <c r="G6" s="12">
        <v>21000</v>
      </c>
      <c r="H6" s="12"/>
      <c r="I6" s="12"/>
      <c r="J6" s="12">
        <v>21000</v>
      </c>
      <c r="K6" s="12"/>
      <c r="L6" s="12"/>
      <c r="M6" s="12"/>
      <c r="N6" s="13">
        <f>G6+I6</f>
        <v>21000</v>
      </c>
    </row>
    <row r="7" spans="1:14" x14ac:dyDescent="0.25">
      <c r="A7" s="9"/>
      <c r="B7" s="10" t="s">
        <v>34</v>
      </c>
      <c r="C7" s="10" t="s">
        <v>17</v>
      </c>
      <c r="D7" s="10">
        <v>41091</v>
      </c>
      <c r="E7" s="10">
        <v>41092</v>
      </c>
      <c r="F7" s="11">
        <v>42203</v>
      </c>
      <c r="G7" s="12">
        <v>24750</v>
      </c>
      <c r="H7" s="12"/>
      <c r="I7" s="12"/>
      <c r="J7" s="12">
        <v>24750</v>
      </c>
      <c r="K7" s="12"/>
      <c r="L7" s="12"/>
      <c r="M7" s="12"/>
      <c r="N7" s="13">
        <f>G7+I7</f>
        <v>24750</v>
      </c>
    </row>
    <row r="8" spans="1:14" x14ac:dyDescent="0.25">
      <c r="A8" s="9" t="s">
        <v>31</v>
      </c>
      <c r="B8" s="14" t="s">
        <v>35</v>
      </c>
      <c r="C8" s="10" t="s">
        <v>17</v>
      </c>
      <c r="D8" s="10">
        <v>41090</v>
      </c>
      <c r="E8" s="10">
        <v>41092</v>
      </c>
      <c r="F8" s="11">
        <v>42204</v>
      </c>
      <c r="G8" s="12">
        <v>40590</v>
      </c>
      <c r="H8" s="12"/>
      <c r="I8" s="12"/>
      <c r="J8" s="12"/>
      <c r="K8" s="12">
        <v>40590</v>
      </c>
      <c r="L8" s="12"/>
      <c r="M8" s="12"/>
      <c r="N8" s="13">
        <f t="shared" ref="N8:N10" si="0">G8+I8</f>
        <v>40590</v>
      </c>
    </row>
    <row r="9" spans="1:14" x14ac:dyDescent="0.25">
      <c r="A9" s="9" t="s">
        <v>32</v>
      </c>
      <c r="B9" s="15" t="s">
        <v>36</v>
      </c>
      <c r="C9" s="15" t="s">
        <v>17</v>
      </c>
      <c r="D9" s="10">
        <v>41090</v>
      </c>
      <c r="E9" s="10">
        <v>41092</v>
      </c>
      <c r="F9" s="11">
        <v>42205</v>
      </c>
      <c r="G9" s="16">
        <v>40590</v>
      </c>
      <c r="H9" s="16"/>
      <c r="I9" s="17"/>
      <c r="J9" s="16">
        <v>40590</v>
      </c>
      <c r="K9" s="17"/>
      <c r="L9" s="16"/>
      <c r="M9" s="16"/>
      <c r="N9" s="13">
        <f t="shared" si="0"/>
        <v>40590</v>
      </c>
    </row>
    <row r="10" spans="1:14" x14ac:dyDescent="0.25">
      <c r="A10" s="9" t="s">
        <v>29</v>
      </c>
      <c r="B10" s="15" t="s">
        <v>37</v>
      </c>
      <c r="C10" s="15" t="s">
        <v>17</v>
      </c>
      <c r="D10" s="10">
        <v>41091</v>
      </c>
      <c r="E10" s="10">
        <v>41092</v>
      </c>
      <c r="F10" s="11">
        <v>42206</v>
      </c>
      <c r="G10" s="16">
        <v>21285</v>
      </c>
      <c r="H10" s="16"/>
      <c r="I10" s="17"/>
      <c r="J10" s="16">
        <v>21285</v>
      </c>
      <c r="K10" s="16"/>
      <c r="L10" s="16"/>
      <c r="M10" s="16"/>
      <c r="N10" s="13">
        <f t="shared" si="0"/>
        <v>21285</v>
      </c>
    </row>
    <row r="11" spans="1:14" x14ac:dyDescent="0.25">
      <c r="A11" s="9" t="s">
        <v>28</v>
      </c>
      <c r="B11" s="15" t="s">
        <v>38</v>
      </c>
      <c r="C11" s="15" t="s">
        <v>17</v>
      </c>
      <c r="D11" s="10">
        <v>41091</v>
      </c>
      <c r="E11" s="10">
        <v>41093</v>
      </c>
      <c r="F11" s="11">
        <v>42207</v>
      </c>
      <c r="G11" s="16">
        <v>42570</v>
      </c>
      <c r="H11" s="16"/>
      <c r="I11" s="17"/>
      <c r="J11" s="16">
        <v>42570</v>
      </c>
      <c r="K11" s="16"/>
      <c r="L11" s="16"/>
      <c r="M11" s="16"/>
      <c r="N11" s="13">
        <f>G11+I11</f>
        <v>42570</v>
      </c>
    </row>
    <row r="12" spans="1:14" x14ac:dyDescent="0.25">
      <c r="A12" s="9"/>
      <c r="B12" s="15" t="s">
        <v>27</v>
      </c>
      <c r="C12" s="15"/>
      <c r="D12" s="10"/>
      <c r="E12" s="10"/>
      <c r="F12" s="11">
        <v>42208</v>
      </c>
      <c r="G12" s="16"/>
      <c r="H12" s="16" t="s">
        <v>26</v>
      </c>
      <c r="I12" s="17">
        <v>3000</v>
      </c>
      <c r="J12" s="16">
        <v>3000</v>
      </c>
      <c r="K12" s="16"/>
      <c r="L12" s="16"/>
      <c r="M12" s="16"/>
      <c r="N12" s="13">
        <f>+G12+I12</f>
        <v>3000</v>
      </c>
    </row>
    <row r="13" spans="1:14" x14ac:dyDescent="0.25">
      <c r="A13" s="9"/>
      <c r="B13" s="15"/>
      <c r="C13" s="15"/>
      <c r="D13" s="10"/>
      <c r="E13" s="10"/>
      <c r="F13" s="11"/>
      <c r="G13" s="16"/>
      <c r="H13" s="16"/>
      <c r="I13" s="17"/>
      <c r="J13" s="17"/>
      <c r="K13" s="16"/>
      <c r="L13" s="16"/>
      <c r="M13" s="16"/>
      <c r="N13" s="13">
        <f t="shared" ref="N13:N28" si="1">+G13+I13</f>
        <v>0</v>
      </c>
    </row>
    <row r="14" spans="1:14" x14ac:dyDescent="0.25">
      <c r="A14" s="9"/>
      <c r="B14" s="15"/>
      <c r="C14" s="15"/>
      <c r="D14" s="10"/>
      <c r="E14" s="10"/>
      <c r="F14" s="11"/>
      <c r="G14" s="16"/>
      <c r="H14" s="16"/>
      <c r="I14" s="17"/>
      <c r="J14" s="17"/>
      <c r="K14" s="16"/>
      <c r="L14" s="16"/>
      <c r="M14" s="18"/>
      <c r="N14" s="13">
        <f t="shared" si="1"/>
        <v>0</v>
      </c>
    </row>
    <row r="15" spans="1:14" x14ac:dyDescent="0.25">
      <c r="A15" s="9"/>
      <c r="B15" s="15"/>
      <c r="C15" s="15"/>
      <c r="D15" s="10"/>
      <c r="E15" s="10"/>
      <c r="F15" s="11"/>
      <c r="G15" s="16"/>
      <c r="H15" s="16"/>
      <c r="I15" s="17"/>
      <c r="J15" s="16"/>
      <c r="K15" s="16"/>
      <c r="L15" s="16"/>
      <c r="M15" s="18"/>
      <c r="N15" s="13">
        <f t="shared" si="1"/>
        <v>0</v>
      </c>
    </row>
    <row r="16" spans="1:14" x14ac:dyDescent="0.25">
      <c r="A16" s="9"/>
      <c r="B16" s="15"/>
      <c r="C16" s="15"/>
      <c r="D16" s="10"/>
      <c r="E16" s="10"/>
      <c r="F16" s="11"/>
      <c r="G16" s="16"/>
      <c r="H16" s="16"/>
      <c r="I16" s="17"/>
      <c r="J16" s="16"/>
      <c r="K16" s="16"/>
      <c r="L16" s="16"/>
      <c r="M16" s="18"/>
      <c r="N16" s="13">
        <f t="shared" si="1"/>
        <v>0</v>
      </c>
    </row>
    <row r="17" spans="1:14" x14ac:dyDescent="0.25">
      <c r="A17" s="19"/>
      <c r="B17" s="15"/>
      <c r="C17" s="15"/>
      <c r="D17" s="10"/>
      <c r="E17" s="10"/>
      <c r="F17" s="20"/>
      <c r="G17" s="16"/>
      <c r="H17" s="21"/>
      <c r="I17" s="22"/>
      <c r="J17" s="16"/>
      <c r="K17" s="23"/>
      <c r="L17" s="16"/>
      <c r="M17" s="18"/>
      <c r="N17" s="13">
        <f t="shared" si="1"/>
        <v>0</v>
      </c>
    </row>
    <row r="18" spans="1:14" x14ac:dyDescent="0.25">
      <c r="A18" s="19"/>
      <c r="B18" s="15"/>
      <c r="C18" s="15"/>
      <c r="D18" s="10"/>
      <c r="E18" s="10"/>
      <c r="F18" s="20"/>
      <c r="G18" s="16"/>
      <c r="H18" s="21"/>
      <c r="I18" s="22"/>
      <c r="J18" s="16"/>
      <c r="K18" s="23"/>
      <c r="L18" s="16"/>
      <c r="M18" s="18"/>
      <c r="N18" s="13">
        <f t="shared" si="1"/>
        <v>0</v>
      </c>
    </row>
    <row r="19" spans="1:14" x14ac:dyDescent="0.25">
      <c r="A19" s="19"/>
      <c r="B19" s="15"/>
      <c r="C19" s="15"/>
      <c r="D19" s="10"/>
      <c r="E19" s="10"/>
      <c r="F19" s="20"/>
      <c r="G19" s="16"/>
      <c r="H19" s="21"/>
      <c r="I19" s="22"/>
      <c r="J19" s="16"/>
      <c r="K19" s="23"/>
      <c r="L19" s="16"/>
      <c r="M19" s="18"/>
      <c r="N19" s="13">
        <f t="shared" si="1"/>
        <v>0</v>
      </c>
    </row>
    <row r="20" spans="1:14" x14ac:dyDescent="0.25">
      <c r="A20" s="19"/>
      <c r="B20" s="15"/>
      <c r="C20" s="15"/>
      <c r="D20" s="10"/>
      <c r="E20" s="10"/>
      <c r="F20" s="20"/>
      <c r="G20" s="16"/>
      <c r="H20" s="21"/>
      <c r="I20" s="22"/>
      <c r="J20" s="16"/>
      <c r="K20" s="23"/>
      <c r="L20" s="16"/>
      <c r="M20" s="18"/>
      <c r="N20" s="13">
        <f t="shared" si="1"/>
        <v>0</v>
      </c>
    </row>
    <row r="21" spans="1:14" x14ac:dyDescent="0.25">
      <c r="A21" s="19"/>
      <c r="B21" s="15"/>
      <c r="C21" s="15"/>
      <c r="D21" s="10"/>
      <c r="E21" s="10"/>
      <c r="F21" s="20"/>
      <c r="G21" s="16"/>
      <c r="H21" s="21"/>
      <c r="I21" s="22"/>
      <c r="J21" s="16"/>
      <c r="K21" s="23"/>
      <c r="L21" s="16"/>
      <c r="M21" s="18"/>
      <c r="N21" s="13">
        <f t="shared" si="1"/>
        <v>0</v>
      </c>
    </row>
    <row r="22" spans="1:14" x14ac:dyDescent="0.25">
      <c r="A22" s="19"/>
      <c r="B22" s="15"/>
      <c r="C22" s="15"/>
      <c r="D22" s="10"/>
      <c r="E22" s="10"/>
      <c r="F22" s="20"/>
      <c r="G22" s="16"/>
      <c r="H22" s="21"/>
      <c r="I22" s="22"/>
      <c r="J22" s="16"/>
      <c r="K22" s="23"/>
      <c r="L22" s="16"/>
      <c r="M22" s="18"/>
      <c r="N22" s="13">
        <v>0</v>
      </c>
    </row>
    <row r="23" spans="1:14" x14ac:dyDescent="0.25">
      <c r="A23" s="19"/>
      <c r="B23" s="15"/>
      <c r="C23" s="15"/>
      <c r="D23" s="10"/>
      <c r="E23" s="10"/>
      <c r="F23" s="20"/>
      <c r="G23" s="16"/>
      <c r="H23" s="21"/>
      <c r="I23" s="22"/>
      <c r="J23" s="16"/>
      <c r="K23" s="23"/>
      <c r="L23" s="16"/>
      <c r="M23" s="18"/>
      <c r="N23" s="13">
        <f t="shared" si="1"/>
        <v>0</v>
      </c>
    </row>
    <row r="24" spans="1:14" x14ac:dyDescent="0.25">
      <c r="A24" s="19"/>
      <c r="B24" s="15"/>
      <c r="C24" s="15"/>
      <c r="D24" s="10"/>
      <c r="E24" s="10"/>
      <c r="F24" s="20"/>
      <c r="G24" s="16"/>
      <c r="H24" s="21"/>
      <c r="I24" s="22"/>
      <c r="J24" s="16"/>
      <c r="K24" s="23"/>
      <c r="L24" s="16"/>
      <c r="M24" s="18"/>
      <c r="N24" s="13">
        <f t="shared" si="1"/>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1"/>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193785</v>
      </c>
    </row>
    <row r="32" spans="1:14" x14ac:dyDescent="0.25">
      <c r="A32" s="26" t="s">
        <v>18</v>
      </c>
      <c r="B32" s="7"/>
      <c r="C32" s="27"/>
      <c r="D32" s="28"/>
      <c r="E32" s="28"/>
      <c r="F32" s="29"/>
      <c r="G32" s="16">
        <f>SUM(G6:G31)</f>
        <v>190785</v>
      </c>
      <c r="H32" s="30"/>
      <c r="I32" s="31">
        <f>SUM(I6:I31)</f>
        <v>3000</v>
      </c>
      <c r="J32" s="31">
        <f>SUM(J6:J31)</f>
        <v>153195</v>
      </c>
      <c r="K32" s="31">
        <f>SUM(K6:K31)</f>
        <v>40590</v>
      </c>
      <c r="L32" s="31">
        <f>SUM(L7:L31)</f>
        <v>0</v>
      </c>
      <c r="M32" s="31">
        <f>SUM(M6:M31)</f>
        <v>0</v>
      </c>
      <c r="N32" s="31">
        <f>SUM(N31)</f>
        <v>193785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8" t="s">
        <v>21</v>
      </c>
      <c r="F34" s="38"/>
      <c r="G34" s="216"/>
      <c r="H34" s="217"/>
      <c r="I34" s="217"/>
      <c r="J34" s="217"/>
      <c r="K34" s="217"/>
      <c r="L34" s="217"/>
      <c r="M34" s="217"/>
      <c r="N34" s="218"/>
    </row>
    <row r="35" spans="1:14" ht="15" customHeight="1" x14ac:dyDescent="0.25">
      <c r="A35" s="7" t="s">
        <v>22</v>
      </c>
      <c r="B35" s="8"/>
      <c r="C35" s="39"/>
      <c r="D35" s="40"/>
      <c r="E35" s="225">
        <v>495</v>
      </c>
      <c r="F35" s="226"/>
      <c r="G35" s="219"/>
      <c r="H35" s="220"/>
      <c r="I35" s="220"/>
      <c r="J35" s="220"/>
      <c r="K35" s="220"/>
      <c r="L35" s="220"/>
      <c r="M35" s="220"/>
      <c r="N35" s="221"/>
    </row>
    <row r="36" spans="1:14" ht="15" customHeight="1" x14ac:dyDescent="0.25">
      <c r="A36" s="7" t="s">
        <v>23</v>
      </c>
      <c r="B36" s="1"/>
      <c r="C36" s="41">
        <v>236</v>
      </c>
      <c r="D36" s="40"/>
      <c r="E36" s="40"/>
      <c r="F36" s="42"/>
      <c r="G36" s="219"/>
      <c r="H36" s="220"/>
      <c r="I36" s="220"/>
      <c r="J36" s="220"/>
      <c r="K36" s="220"/>
      <c r="L36" s="220"/>
      <c r="M36" s="220"/>
      <c r="N36" s="221"/>
    </row>
    <row r="37" spans="1:14" ht="15" customHeight="1" x14ac:dyDescent="0.25">
      <c r="A37" s="1"/>
      <c r="B37" s="1"/>
      <c r="C37" s="43">
        <f>C36*E35</f>
        <v>116820</v>
      </c>
      <c r="D37" s="40"/>
      <c r="E37" s="40"/>
      <c r="F37" s="42"/>
      <c r="G37" s="219"/>
      <c r="H37" s="220"/>
      <c r="I37" s="220"/>
      <c r="J37" s="220"/>
      <c r="K37" s="220"/>
      <c r="L37" s="220"/>
      <c r="M37" s="220"/>
      <c r="N37" s="221"/>
    </row>
    <row r="38" spans="1:14" ht="15" customHeight="1" x14ac:dyDescent="0.25">
      <c r="A38" s="7" t="s">
        <v>24</v>
      </c>
      <c r="B38" s="1"/>
      <c r="C38" s="44">
        <v>36375</v>
      </c>
      <c r="D38" s="40"/>
      <c r="E38" s="40"/>
      <c r="F38" s="42"/>
      <c r="G38" s="219"/>
      <c r="H38" s="220"/>
      <c r="I38" s="220"/>
      <c r="J38" s="220"/>
      <c r="K38" s="220"/>
      <c r="L38" s="220"/>
      <c r="M38" s="220"/>
      <c r="N38" s="221"/>
    </row>
    <row r="39" spans="1:14" ht="15.75" customHeight="1" thickBot="1" x14ac:dyDescent="0.3">
      <c r="A39" s="227" t="s">
        <v>16</v>
      </c>
      <c r="B39" s="227"/>
      <c r="C39" s="43">
        <f>SUM(C37+C38)</f>
        <v>153195</v>
      </c>
      <c r="D39" s="40"/>
      <c r="E39" s="40"/>
      <c r="F39" s="42"/>
      <c r="G39" s="222"/>
      <c r="H39" s="223"/>
      <c r="I39" s="223"/>
      <c r="J39" s="223"/>
      <c r="K39" s="223"/>
      <c r="L39" s="223"/>
      <c r="M39" s="223"/>
      <c r="N39" s="224"/>
    </row>
  </sheetData>
  <mergeCells count="7">
    <mergeCell ref="A39:B39"/>
    <mergeCell ref="B3:G3"/>
    <mergeCell ref="C1:F1"/>
    <mergeCell ref="K3:M3"/>
    <mergeCell ref="H4:I4"/>
    <mergeCell ref="G34:N39"/>
    <mergeCell ref="E35:F35"/>
  </mergeCells>
  <pageMargins left="0.7" right="0.7" top="0.75" bottom="0.75" header="0.3" footer="0.3"/>
  <pageSetup paperSize="9" scale="75" orientation="landscape"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B38" sqref="B38"/>
    </sheetView>
  </sheetViews>
  <sheetFormatPr baseColWidth="10" defaultRowHeight="15" x14ac:dyDescent="0.25"/>
  <cols>
    <col min="1" max="1" width="5.85546875" customWidth="1"/>
    <col min="2" max="2" width="26.140625" customWidth="1"/>
    <col min="3" max="3" width="24" customWidth="1"/>
    <col min="4" max="4" width="9.5703125" customWidth="1"/>
    <col min="5" max="5" width="12.7109375" customWidth="1"/>
    <col min="6" max="6" width="9.85546875" customWidth="1"/>
    <col min="8" max="8" width="12.85546875" customWidth="1"/>
    <col min="9" max="9" width="10.28515625" customWidth="1"/>
    <col min="10" max="10" width="11.42578125" customWidth="1"/>
    <col min="11" max="11" width="10.28515625" customWidth="1"/>
    <col min="12" max="12" width="10" customWidth="1"/>
    <col min="13" max="13" width="9.28515625" customWidth="1"/>
    <col min="14" max="14" width="11" customWidth="1"/>
  </cols>
  <sheetData>
    <row r="1" spans="1:14" x14ac:dyDescent="0.25">
      <c r="A1" s="1"/>
      <c r="B1" s="1" t="s">
        <v>0</v>
      </c>
      <c r="C1" s="207" t="s">
        <v>1</v>
      </c>
      <c r="D1" s="208"/>
      <c r="E1" s="208"/>
      <c r="F1" s="209"/>
      <c r="G1" s="1"/>
      <c r="H1" s="2"/>
      <c r="I1" s="75"/>
      <c r="J1" s="76" t="s">
        <v>2</v>
      </c>
      <c r="K1" s="185"/>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186"/>
      <c r="K3" s="213">
        <v>41119</v>
      </c>
      <c r="L3" s="213"/>
      <c r="M3" s="213"/>
      <c r="N3" s="7" t="s">
        <v>25</v>
      </c>
    </row>
    <row r="4" spans="1:14" x14ac:dyDescent="0.25">
      <c r="A4" s="1"/>
      <c r="B4" s="1"/>
      <c r="C4" s="1"/>
      <c r="D4" s="1"/>
      <c r="E4" s="1"/>
      <c r="F4" s="1"/>
      <c r="G4" s="1"/>
      <c r="H4" s="214"/>
      <c r="I4" s="215"/>
      <c r="J4" s="1"/>
      <c r="K4" s="1"/>
      <c r="L4" s="1"/>
      <c r="M4" s="186"/>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154</v>
      </c>
      <c r="C6" s="10"/>
      <c r="D6" s="10"/>
      <c r="E6" s="10"/>
      <c r="F6" s="11">
        <v>42584</v>
      </c>
      <c r="G6" s="12"/>
      <c r="H6" s="12" t="s">
        <v>26</v>
      </c>
      <c r="I6" s="12">
        <v>3000</v>
      </c>
      <c r="J6" s="12">
        <v>3000</v>
      </c>
      <c r="K6" s="12"/>
      <c r="L6" s="12"/>
      <c r="M6" s="12"/>
      <c r="N6" s="13">
        <v>3000</v>
      </c>
    </row>
    <row r="7" spans="1:14" x14ac:dyDescent="0.25">
      <c r="A7" s="9"/>
      <c r="B7" s="10"/>
      <c r="C7" s="10"/>
      <c r="D7" s="10"/>
      <c r="E7" s="10"/>
      <c r="F7" s="11"/>
      <c r="G7" s="12"/>
      <c r="H7" s="12"/>
      <c r="I7" s="12"/>
      <c r="J7" s="12"/>
      <c r="K7" s="12"/>
      <c r="L7" s="12"/>
      <c r="M7" s="12"/>
      <c r="N7" s="13">
        <f>G7+I7</f>
        <v>0</v>
      </c>
    </row>
    <row r="8" spans="1:14" x14ac:dyDescent="0.25">
      <c r="A8" s="9"/>
      <c r="B8" s="10"/>
      <c r="C8" s="10"/>
      <c r="D8" s="10"/>
      <c r="E8" s="10"/>
      <c r="F8" s="11"/>
      <c r="G8" s="12"/>
      <c r="H8" s="12"/>
      <c r="I8" s="12"/>
      <c r="J8" s="12"/>
      <c r="K8" s="12"/>
      <c r="L8" s="12"/>
      <c r="M8" s="12"/>
      <c r="N8" s="13">
        <f>G8+I8</f>
        <v>0</v>
      </c>
    </row>
    <row r="9" spans="1:14" x14ac:dyDescent="0.25">
      <c r="A9" s="9"/>
      <c r="B9" s="14"/>
      <c r="C9" s="10"/>
      <c r="D9" s="10"/>
      <c r="E9" s="10"/>
      <c r="F9" s="11"/>
      <c r="G9" s="12"/>
      <c r="H9" s="12"/>
      <c r="I9" s="12"/>
      <c r="J9" s="12"/>
      <c r="K9" s="12"/>
      <c r="L9" s="12"/>
      <c r="M9" s="16"/>
      <c r="N9" s="13">
        <f>G9+I9</f>
        <v>0</v>
      </c>
    </row>
    <row r="10" spans="1:14" x14ac:dyDescent="0.25">
      <c r="A10" s="9"/>
      <c r="B10" s="14"/>
      <c r="C10" s="14"/>
      <c r="D10" s="10"/>
      <c r="E10" s="10"/>
      <c r="F10" s="11"/>
      <c r="G10" s="16"/>
      <c r="H10" s="16"/>
      <c r="I10" s="17"/>
      <c r="J10" s="16"/>
      <c r="K10" s="17"/>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6"/>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3000</v>
      </c>
    </row>
    <row r="32" spans="1:14" x14ac:dyDescent="0.25">
      <c r="A32" s="26" t="s">
        <v>18</v>
      </c>
      <c r="B32" s="7"/>
      <c r="C32" s="27"/>
      <c r="D32" s="28"/>
      <c r="E32" s="28"/>
      <c r="F32" s="29"/>
      <c r="G32" s="16">
        <f>SUM(G6:G31)</f>
        <v>0</v>
      </c>
      <c r="H32" s="30"/>
      <c r="I32" s="31">
        <f>SUM(I6:I31)</f>
        <v>3000</v>
      </c>
      <c r="J32" s="31">
        <f>SUM(J6:J31)</f>
        <v>3000</v>
      </c>
      <c r="K32" s="31">
        <f>SUM(K6:K31)</f>
        <v>0</v>
      </c>
      <c r="L32" s="31">
        <f>SUM(L6:L30)</f>
        <v>0</v>
      </c>
      <c r="M32" s="31">
        <f>SUM(M6:M31)</f>
        <v>0</v>
      </c>
      <c r="N32" s="31">
        <f>SUM(N31)</f>
        <v>3000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86" t="s">
        <v>21</v>
      </c>
      <c r="F34" s="184"/>
      <c r="G34" s="216"/>
      <c r="H34" s="217"/>
      <c r="I34" s="217"/>
      <c r="J34" s="217"/>
      <c r="K34" s="217"/>
      <c r="L34" s="217"/>
      <c r="M34" s="217"/>
      <c r="N34" s="218"/>
    </row>
    <row r="35" spans="1:14" ht="15" customHeight="1" x14ac:dyDescent="0.25">
      <c r="A35" s="7" t="s">
        <v>22</v>
      </c>
      <c r="B35" s="186"/>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3000</v>
      </c>
      <c r="D38" s="40" t="s">
        <v>140</v>
      </c>
      <c r="E38" s="40"/>
      <c r="F38" s="42"/>
      <c r="G38" s="219"/>
      <c r="H38" s="220"/>
      <c r="I38" s="220"/>
      <c r="J38" s="220"/>
      <c r="K38" s="220"/>
      <c r="L38" s="220"/>
      <c r="M38" s="220"/>
      <c r="N38" s="221"/>
    </row>
    <row r="39" spans="1:14" ht="15.75" customHeight="1" thickBot="1" x14ac:dyDescent="0.3">
      <c r="A39" s="227" t="s">
        <v>16</v>
      </c>
      <c r="B39" s="227"/>
      <c r="C39" s="43">
        <f>SUM(C37+C38)</f>
        <v>3000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39"/>
    </sheetView>
  </sheetViews>
  <sheetFormatPr baseColWidth="10" defaultRowHeight="15" x14ac:dyDescent="0.25"/>
  <cols>
    <col min="1" max="1" width="5.85546875" customWidth="1"/>
    <col min="2" max="2" width="26.140625" customWidth="1"/>
    <col min="3" max="3" width="24" customWidth="1"/>
    <col min="4" max="4" width="9.5703125" customWidth="1"/>
    <col min="5" max="5" width="12.7109375" customWidth="1"/>
    <col min="6" max="6" width="9.85546875" customWidth="1"/>
    <col min="8" max="8" width="12.85546875" customWidth="1"/>
    <col min="9" max="9" width="10.28515625" customWidth="1"/>
    <col min="10" max="10" width="11.42578125" customWidth="1"/>
    <col min="11" max="11" width="10.28515625" customWidth="1"/>
    <col min="12" max="12" width="10" customWidth="1"/>
    <col min="13" max="13" width="9.28515625" customWidth="1"/>
    <col min="14" max="14" width="11" customWidth="1"/>
  </cols>
  <sheetData>
    <row r="1" spans="1:14" x14ac:dyDescent="0.25">
      <c r="A1" s="1"/>
      <c r="B1" s="1" t="s">
        <v>0</v>
      </c>
      <c r="C1" s="207" t="s">
        <v>1</v>
      </c>
      <c r="D1" s="208"/>
      <c r="E1" s="208"/>
      <c r="F1" s="209"/>
      <c r="G1" s="1"/>
      <c r="H1" s="2"/>
      <c r="I1" s="75"/>
      <c r="J1" s="76" t="s">
        <v>2</v>
      </c>
      <c r="K1" s="182"/>
      <c r="L1" s="1"/>
      <c r="M1" s="1"/>
      <c r="N1" s="1"/>
    </row>
    <row r="2" spans="1:14" x14ac:dyDescent="0.25">
      <c r="A2" s="1"/>
      <c r="B2" s="1"/>
      <c r="C2" s="1"/>
      <c r="D2" s="1"/>
      <c r="E2" s="1"/>
      <c r="F2" s="1"/>
      <c r="G2" s="1"/>
      <c r="H2" s="2"/>
      <c r="I2" s="5"/>
      <c r="J2" s="1"/>
      <c r="K2" s="1"/>
      <c r="L2" s="1"/>
      <c r="M2" s="1"/>
      <c r="N2" s="1"/>
    </row>
    <row r="3" spans="1:14" x14ac:dyDescent="0.25">
      <c r="A3" s="6"/>
      <c r="B3" s="210" t="s">
        <v>47</v>
      </c>
      <c r="C3" s="211"/>
      <c r="D3" s="211"/>
      <c r="E3" s="211"/>
      <c r="F3" s="211"/>
      <c r="G3" s="212"/>
      <c r="H3" s="2"/>
      <c r="I3" s="1"/>
      <c r="J3" s="183"/>
      <c r="K3" s="213">
        <v>41118</v>
      </c>
      <c r="L3" s="213"/>
      <c r="M3" s="213"/>
      <c r="N3" s="7" t="s">
        <v>39</v>
      </c>
    </row>
    <row r="4" spans="1:14" x14ac:dyDescent="0.25">
      <c r="A4" s="1"/>
      <c r="B4" s="1"/>
      <c r="C4" s="1"/>
      <c r="D4" s="1"/>
      <c r="E4" s="1"/>
      <c r="F4" s="1"/>
      <c r="G4" s="1"/>
      <c r="H4" s="214"/>
      <c r="I4" s="215"/>
      <c r="J4" s="1"/>
      <c r="K4" s="1"/>
      <c r="L4" s="1"/>
      <c r="M4" s="183"/>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466</v>
      </c>
      <c r="C6" s="10" t="s">
        <v>467</v>
      </c>
      <c r="D6" s="10">
        <v>41124</v>
      </c>
      <c r="E6" s="10">
        <v>41126</v>
      </c>
      <c r="F6" s="11">
        <v>42581</v>
      </c>
      <c r="G6" s="12">
        <v>89100</v>
      </c>
      <c r="H6" s="12"/>
      <c r="I6" s="12"/>
      <c r="J6" s="12"/>
      <c r="K6" s="12"/>
      <c r="L6" s="12"/>
      <c r="M6" s="12">
        <v>89100</v>
      </c>
      <c r="N6" s="13">
        <f>G6</f>
        <v>89100</v>
      </c>
    </row>
    <row r="7" spans="1:14" x14ac:dyDescent="0.25">
      <c r="A7" s="9"/>
      <c r="B7" s="10" t="s">
        <v>468</v>
      </c>
      <c r="C7" s="10" t="s">
        <v>17</v>
      </c>
      <c r="D7" s="10">
        <v>41118</v>
      </c>
      <c r="E7" s="10">
        <v>41119</v>
      </c>
      <c r="F7" s="11">
        <v>42582</v>
      </c>
      <c r="G7" s="12">
        <v>24255</v>
      </c>
      <c r="H7" s="12"/>
      <c r="I7" s="12"/>
      <c r="J7" s="12"/>
      <c r="K7" s="12">
        <v>24255</v>
      </c>
      <c r="L7" s="12"/>
      <c r="M7" s="12"/>
      <c r="N7" s="13">
        <f>G7+I7</f>
        <v>24255</v>
      </c>
    </row>
    <row r="8" spans="1:14" x14ac:dyDescent="0.25">
      <c r="A8" s="9"/>
      <c r="B8" s="10" t="s">
        <v>154</v>
      </c>
      <c r="C8" s="10"/>
      <c r="D8" s="10"/>
      <c r="E8" s="10"/>
      <c r="F8" s="11">
        <v>42583</v>
      </c>
      <c r="G8" s="12"/>
      <c r="H8" s="12" t="s">
        <v>26</v>
      </c>
      <c r="I8" s="12">
        <v>2400</v>
      </c>
      <c r="J8" s="12">
        <v>2400</v>
      </c>
      <c r="K8" s="12"/>
      <c r="L8" s="12"/>
      <c r="M8" s="12"/>
      <c r="N8" s="13">
        <f>G8+I8</f>
        <v>2400</v>
      </c>
    </row>
    <row r="9" spans="1:14" x14ac:dyDescent="0.25">
      <c r="A9" s="9"/>
      <c r="B9" s="14"/>
      <c r="C9" s="10"/>
      <c r="D9" s="10"/>
      <c r="E9" s="10"/>
      <c r="F9" s="11"/>
      <c r="G9" s="12"/>
      <c r="H9" s="12"/>
      <c r="I9" s="12"/>
      <c r="J9" s="12"/>
      <c r="K9" s="12"/>
      <c r="L9" s="12"/>
      <c r="M9" s="16"/>
      <c r="N9" s="13">
        <f>G9+I9</f>
        <v>0</v>
      </c>
    </row>
    <row r="10" spans="1:14" x14ac:dyDescent="0.25">
      <c r="A10" s="9"/>
      <c r="B10" s="14"/>
      <c r="C10" s="14"/>
      <c r="D10" s="10"/>
      <c r="E10" s="10"/>
      <c r="F10" s="11"/>
      <c r="G10" s="16"/>
      <c r="H10" s="16"/>
      <c r="I10" s="17"/>
      <c r="J10" s="16"/>
      <c r="K10" s="17"/>
      <c r="L10" s="16"/>
      <c r="M10" s="16"/>
      <c r="N10" s="13">
        <f>G10+I10</f>
        <v>0</v>
      </c>
    </row>
    <row r="11" spans="1:14" x14ac:dyDescent="0.25">
      <c r="A11" s="9"/>
      <c r="B11" s="15"/>
      <c r="C11" s="15"/>
      <c r="D11" s="10"/>
      <c r="E11" s="10"/>
      <c r="F11" s="11"/>
      <c r="G11" s="16"/>
      <c r="H11" s="16"/>
      <c r="I11" s="17"/>
      <c r="J11" s="16"/>
      <c r="K11" s="16"/>
      <c r="L11" s="16"/>
      <c r="M11" s="16"/>
      <c r="N11" s="13">
        <f>G11+I11</f>
        <v>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6"/>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115755</v>
      </c>
    </row>
    <row r="32" spans="1:14" x14ac:dyDescent="0.25">
      <c r="A32" s="26" t="s">
        <v>18</v>
      </c>
      <c r="B32" s="7"/>
      <c r="C32" s="27"/>
      <c r="D32" s="28"/>
      <c r="E32" s="28"/>
      <c r="F32" s="29"/>
      <c r="G32" s="16">
        <f>SUM(G6:G31)</f>
        <v>113355</v>
      </c>
      <c r="H32" s="30"/>
      <c r="I32" s="31">
        <f>SUM(I6:I31)</f>
        <v>2400</v>
      </c>
      <c r="J32" s="31">
        <f>SUM(J6:J31)</f>
        <v>2400</v>
      </c>
      <c r="K32" s="31">
        <f>SUM(K6:K31)</f>
        <v>24255</v>
      </c>
      <c r="L32" s="31">
        <f>SUM(L6:L30)</f>
        <v>0</v>
      </c>
      <c r="M32" s="31">
        <f>SUM(M6:M31)</f>
        <v>89100</v>
      </c>
      <c r="N32" s="31">
        <f>SUM(N31)</f>
        <v>115755</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83" t="s">
        <v>21</v>
      </c>
      <c r="F34" s="181"/>
      <c r="G34" s="216"/>
      <c r="H34" s="217"/>
      <c r="I34" s="217"/>
      <c r="J34" s="217"/>
      <c r="K34" s="217"/>
      <c r="L34" s="217"/>
      <c r="M34" s="217"/>
      <c r="N34" s="218"/>
    </row>
    <row r="35" spans="1:14" ht="15" customHeight="1" x14ac:dyDescent="0.25">
      <c r="A35" s="7" t="s">
        <v>22</v>
      </c>
      <c r="B35" s="183"/>
      <c r="C35" s="39"/>
      <c r="D35" s="40"/>
      <c r="E35" s="225">
        <v>495</v>
      </c>
      <c r="F35" s="226"/>
      <c r="G35" s="219"/>
      <c r="H35" s="220"/>
      <c r="I35" s="220"/>
      <c r="J35" s="220"/>
      <c r="K35" s="220"/>
      <c r="L35" s="220"/>
      <c r="M35" s="220"/>
      <c r="N35" s="221"/>
    </row>
    <row r="36" spans="1:14" ht="15" customHeight="1" x14ac:dyDescent="0.25">
      <c r="A36" s="7" t="s">
        <v>23</v>
      </c>
      <c r="B36" s="1"/>
      <c r="C36" s="41">
        <v>0</v>
      </c>
      <c r="D36" s="40"/>
      <c r="E36" s="40"/>
      <c r="F36" s="42"/>
      <c r="G36" s="219"/>
      <c r="H36" s="220"/>
      <c r="I36" s="220"/>
      <c r="J36" s="220"/>
      <c r="K36" s="220"/>
      <c r="L36" s="220"/>
      <c r="M36" s="220"/>
      <c r="N36" s="221"/>
    </row>
    <row r="37" spans="1:14" ht="15" customHeight="1" x14ac:dyDescent="0.25">
      <c r="A37" s="1"/>
      <c r="B37" s="1"/>
      <c r="C37" s="43">
        <f>C36*E35</f>
        <v>0</v>
      </c>
      <c r="D37" s="40"/>
      <c r="E37" s="40"/>
      <c r="F37" s="42"/>
      <c r="G37" s="219"/>
      <c r="H37" s="220"/>
      <c r="I37" s="220"/>
      <c r="J37" s="220"/>
      <c r="K37" s="220"/>
      <c r="L37" s="220"/>
      <c r="M37" s="220"/>
      <c r="N37" s="221"/>
    </row>
    <row r="38" spans="1:14" ht="15" customHeight="1" x14ac:dyDescent="0.25">
      <c r="A38" s="7" t="s">
        <v>24</v>
      </c>
      <c r="B38" s="1"/>
      <c r="C38" s="44">
        <v>2400</v>
      </c>
      <c r="D38" s="40" t="s">
        <v>140</v>
      </c>
      <c r="E38" s="40"/>
      <c r="F38" s="42"/>
      <c r="G38" s="219"/>
      <c r="H38" s="220"/>
      <c r="I38" s="220"/>
      <c r="J38" s="220"/>
      <c r="K38" s="220"/>
      <c r="L38" s="220"/>
      <c r="M38" s="220"/>
      <c r="N38" s="221"/>
    </row>
    <row r="39" spans="1:14" ht="15.75" customHeight="1" thickBot="1" x14ac:dyDescent="0.3">
      <c r="A39" s="227" t="s">
        <v>16</v>
      </c>
      <c r="B39" s="227"/>
      <c r="C39" s="43">
        <f>SUM(C37+C38)</f>
        <v>2400</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13" workbookViewId="0">
      <selection activeCell="G34" sqref="G34:N39"/>
    </sheetView>
  </sheetViews>
  <sheetFormatPr baseColWidth="10" defaultRowHeight="15" x14ac:dyDescent="0.25"/>
  <cols>
    <col min="1" max="1" width="5.85546875" customWidth="1"/>
    <col min="2" max="2" width="26.140625" customWidth="1"/>
    <col min="3" max="3" width="24" customWidth="1"/>
    <col min="4" max="4" width="9.5703125" customWidth="1"/>
    <col min="5" max="5" width="12.7109375" customWidth="1"/>
    <col min="6" max="6" width="9.85546875" customWidth="1"/>
    <col min="8" max="8" width="12.85546875" customWidth="1"/>
    <col min="9" max="9" width="10.28515625" customWidth="1"/>
    <col min="10" max="10" width="11.42578125" customWidth="1"/>
    <col min="11" max="11" width="10.28515625" customWidth="1"/>
    <col min="12" max="12" width="10" customWidth="1"/>
    <col min="13" max="13" width="9.28515625" customWidth="1"/>
    <col min="14" max="14" width="11" customWidth="1"/>
  </cols>
  <sheetData>
    <row r="1" spans="1:14" x14ac:dyDescent="0.25">
      <c r="A1" s="1"/>
      <c r="B1" s="1" t="s">
        <v>0</v>
      </c>
      <c r="C1" s="207" t="s">
        <v>1</v>
      </c>
      <c r="D1" s="208"/>
      <c r="E1" s="208"/>
      <c r="F1" s="209"/>
      <c r="G1" s="1"/>
      <c r="H1" s="2"/>
      <c r="I1" s="75"/>
      <c r="J1" s="76" t="s">
        <v>2</v>
      </c>
      <c r="K1" s="179"/>
      <c r="L1" s="1"/>
      <c r="M1" s="1"/>
      <c r="N1" s="1"/>
    </row>
    <row r="2" spans="1:14" x14ac:dyDescent="0.25">
      <c r="A2" s="1"/>
      <c r="B2" s="1"/>
      <c r="C2" s="1"/>
      <c r="D2" s="1"/>
      <c r="E2" s="1"/>
      <c r="F2" s="1"/>
      <c r="G2" s="1"/>
      <c r="H2" s="2"/>
      <c r="I2" s="5"/>
      <c r="J2" s="1"/>
      <c r="K2" s="1"/>
      <c r="L2" s="1"/>
      <c r="M2" s="1"/>
      <c r="N2" s="1"/>
    </row>
    <row r="3" spans="1:14" x14ac:dyDescent="0.25">
      <c r="A3" s="6"/>
      <c r="B3" s="210" t="s">
        <v>235</v>
      </c>
      <c r="C3" s="211"/>
      <c r="D3" s="211"/>
      <c r="E3" s="211"/>
      <c r="F3" s="211"/>
      <c r="G3" s="212"/>
      <c r="H3" s="2"/>
      <c r="I3" s="1"/>
      <c r="J3" s="180"/>
      <c r="K3" s="213">
        <v>41118</v>
      </c>
      <c r="L3" s="213"/>
      <c r="M3" s="213"/>
      <c r="N3" s="7" t="s">
        <v>25</v>
      </c>
    </row>
    <row r="4" spans="1:14" x14ac:dyDescent="0.25">
      <c r="A4" s="1"/>
      <c r="B4" s="1"/>
      <c r="C4" s="1"/>
      <c r="D4" s="1"/>
      <c r="E4" s="1"/>
      <c r="F4" s="1"/>
      <c r="G4" s="1"/>
      <c r="H4" s="214"/>
      <c r="I4" s="215"/>
      <c r="J4" s="1"/>
      <c r="K4" s="1"/>
      <c r="L4" s="1"/>
      <c r="M4" s="180"/>
      <c r="N4" s="1"/>
    </row>
    <row r="5" spans="1:14" x14ac:dyDescent="0.25">
      <c r="A5" s="7" t="s">
        <v>3</v>
      </c>
      <c r="B5" s="7" t="s">
        <v>4</v>
      </c>
      <c r="C5" s="7" t="s">
        <v>5</v>
      </c>
      <c r="D5" s="7" t="s">
        <v>6</v>
      </c>
      <c r="E5" s="7" t="s">
        <v>7</v>
      </c>
      <c r="F5" s="7" t="s">
        <v>8</v>
      </c>
      <c r="G5" s="7" t="s">
        <v>9</v>
      </c>
      <c r="H5" s="7" t="s">
        <v>10</v>
      </c>
      <c r="I5" s="7" t="s">
        <v>11</v>
      </c>
      <c r="J5" s="7" t="s">
        <v>12</v>
      </c>
      <c r="K5" s="7" t="s">
        <v>13</v>
      </c>
      <c r="L5" s="7" t="s">
        <v>14</v>
      </c>
      <c r="M5" s="7" t="s">
        <v>15</v>
      </c>
      <c r="N5" s="7" t="s">
        <v>16</v>
      </c>
    </row>
    <row r="6" spans="1:14" x14ac:dyDescent="0.25">
      <c r="A6" s="9"/>
      <c r="B6" s="10" t="s">
        <v>460</v>
      </c>
      <c r="C6" s="10" t="s">
        <v>17</v>
      </c>
      <c r="D6" s="10">
        <v>41118</v>
      </c>
      <c r="E6" s="10">
        <v>41119</v>
      </c>
      <c r="F6" s="11">
        <v>42575</v>
      </c>
      <c r="G6" s="12">
        <v>26235</v>
      </c>
      <c r="H6" s="12"/>
      <c r="I6" s="12"/>
      <c r="J6" s="12"/>
      <c r="K6" s="12">
        <v>26235</v>
      </c>
      <c r="L6" s="12"/>
      <c r="M6" s="12"/>
      <c r="N6" s="13">
        <f>G6</f>
        <v>26235</v>
      </c>
    </row>
    <row r="7" spans="1:14" x14ac:dyDescent="0.25">
      <c r="A7" s="9"/>
      <c r="B7" s="10" t="s">
        <v>460</v>
      </c>
      <c r="C7" s="10" t="s">
        <v>17</v>
      </c>
      <c r="D7" s="10"/>
      <c r="E7" s="10"/>
      <c r="F7" s="11">
        <v>42576</v>
      </c>
      <c r="G7" s="12"/>
      <c r="H7" s="12" t="s">
        <v>461</v>
      </c>
      <c r="I7" s="12">
        <v>24750</v>
      </c>
      <c r="J7" s="12"/>
      <c r="K7" s="12">
        <v>24750</v>
      </c>
      <c r="L7" s="12"/>
      <c r="M7" s="12"/>
      <c r="N7" s="13">
        <f>G7+I7</f>
        <v>24750</v>
      </c>
    </row>
    <row r="8" spans="1:14" x14ac:dyDescent="0.25">
      <c r="A8" s="9"/>
      <c r="B8" s="10" t="s">
        <v>462</v>
      </c>
      <c r="C8" s="10" t="s">
        <v>17</v>
      </c>
      <c r="D8" s="10">
        <v>41118</v>
      </c>
      <c r="E8" s="10">
        <v>41119</v>
      </c>
      <c r="F8" s="11">
        <v>42577</v>
      </c>
      <c r="G8" s="12">
        <v>26235</v>
      </c>
      <c r="H8" s="12"/>
      <c r="I8" s="12"/>
      <c r="J8" s="12">
        <v>26235</v>
      </c>
      <c r="K8" s="12"/>
      <c r="L8" s="12"/>
      <c r="M8" s="12"/>
      <c r="N8" s="13">
        <f>G8+I8</f>
        <v>26235</v>
      </c>
    </row>
    <row r="9" spans="1:14" x14ac:dyDescent="0.25">
      <c r="A9" s="9"/>
      <c r="B9" s="14" t="s">
        <v>463</v>
      </c>
      <c r="C9" s="10" t="s">
        <v>17</v>
      </c>
      <c r="D9" s="10">
        <v>41118</v>
      </c>
      <c r="E9" s="10">
        <v>41119</v>
      </c>
      <c r="F9" s="11">
        <v>42578</v>
      </c>
      <c r="G9" s="12">
        <v>24750</v>
      </c>
      <c r="H9" s="12"/>
      <c r="I9" s="12"/>
      <c r="J9" s="12"/>
      <c r="K9" s="12">
        <v>24750</v>
      </c>
      <c r="L9" s="12"/>
      <c r="M9" s="16"/>
      <c r="N9" s="13">
        <f>G9+I9</f>
        <v>24750</v>
      </c>
    </row>
    <row r="10" spans="1:14" x14ac:dyDescent="0.25">
      <c r="A10" s="9"/>
      <c r="B10" s="14" t="s">
        <v>462</v>
      </c>
      <c r="C10" s="14" t="s">
        <v>17</v>
      </c>
      <c r="D10" s="10"/>
      <c r="E10" s="10"/>
      <c r="F10" s="11">
        <v>42579</v>
      </c>
      <c r="G10" s="16"/>
      <c r="H10" s="16" t="s">
        <v>464</v>
      </c>
      <c r="I10" s="17">
        <v>85140</v>
      </c>
      <c r="J10" s="16">
        <v>85140</v>
      </c>
      <c r="K10" s="17"/>
      <c r="L10" s="16"/>
      <c r="M10" s="16"/>
      <c r="N10" s="13">
        <f>G10+I10</f>
        <v>85140</v>
      </c>
    </row>
    <row r="11" spans="1:14" x14ac:dyDescent="0.25">
      <c r="A11" s="9"/>
      <c r="B11" s="15" t="s">
        <v>465</v>
      </c>
      <c r="C11" s="15" t="s">
        <v>17</v>
      </c>
      <c r="D11" s="10"/>
      <c r="E11" s="10"/>
      <c r="F11" s="11">
        <v>42580</v>
      </c>
      <c r="G11" s="16"/>
      <c r="H11" s="16" t="s">
        <v>26</v>
      </c>
      <c r="I11" s="17">
        <v>2100</v>
      </c>
      <c r="J11" s="16">
        <v>2100</v>
      </c>
      <c r="K11" s="16"/>
      <c r="L11" s="16"/>
      <c r="M11" s="16"/>
      <c r="N11" s="13">
        <f>G11+I11</f>
        <v>2100</v>
      </c>
    </row>
    <row r="12" spans="1:14" x14ac:dyDescent="0.25">
      <c r="A12" s="9"/>
      <c r="B12" s="15"/>
      <c r="C12" s="15"/>
      <c r="D12" s="10"/>
      <c r="E12" s="10"/>
      <c r="F12" s="11"/>
      <c r="G12" s="16"/>
      <c r="H12" s="16"/>
      <c r="I12" s="17"/>
      <c r="J12" s="16"/>
      <c r="K12" s="16"/>
      <c r="L12" s="16"/>
      <c r="M12" s="16"/>
      <c r="N12" s="13">
        <f>+G12+I12</f>
        <v>0</v>
      </c>
    </row>
    <row r="13" spans="1:14" x14ac:dyDescent="0.25">
      <c r="A13" s="9"/>
      <c r="B13" s="15"/>
      <c r="C13" s="15"/>
      <c r="D13" s="10"/>
      <c r="E13" s="10"/>
      <c r="F13" s="11"/>
      <c r="G13" s="16"/>
      <c r="H13" s="16"/>
      <c r="I13" s="17"/>
      <c r="J13" s="16"/>
      <c r="K13" s="16"/>
      <c r="L13" s="16"/>
      <c r="M13" s="16"/>
      <c r="N13" s="13">
        <f t="shared" ref="N13:N28" si="0">+G13+I13</f>
        <v>0</v>
      </c>
    </row>
    <row r="14" spans="1:14" x14ac:dyDescent="0.25">
      <c r="A14" s="9"/>
      <c r="B14" s="15"/>
      <c r="C14" s="15"/>
      <c r="D14" s="10"/>
      <c r="E14" s="10"/>
      <c r="F14" s="11"/>
      <c r="G14" s="16"/>
      <c r="H14" s="16"/>
      <c r="I14" s="17"/>
      <c r="J14" s="17"/>
      <c r="K14" s="16"/>
      <c r="L14" s="16"/>
      <c r="M14" s="18"/>
      <c r="N14" s="13">
        <f t="shared" si="0"/>
        <v>0</v>
      </c>
    </row>
    <row r="15" spans="1:14" x14ac:dyDescent="0.25">
      <c r="A15" s="9"/>
      <c r="B15" s="15"/>
      <c r="C15" s="15"/>
      <c r="D15" s="10"/>
      <c r="E15" s="10"/>
      <c r="F15" s="11"/>
      <c r="G15" s="16"/>
      <c r="H15" s="16"/>
      <c r="I15" s="17"/>
      <c r="J15" s="16"/>
      <c r="K15" s="16"/>
      <c r="L15" s="16"/>
      <c r="M15" s="18"/>
      <c r="N15" s="13">
        <f>G15</f>
        <v>0</v>
      </c>
    </row>
    <row r="16" spans="1:14" x14ac:dyDescent="0.25">
      <c r="A16" s="9"/>
      <c r="B16" s="15"/>
      <c r="C16" s="15"/>
      <c r="D16" s="10"/>
      <c r="E16" s="10"/>
      <c r="F16" s="20"/>
      <c r="G16" s="16"/>
      <c r="H16" s="21"/>
      <c r="I16" s="22"/>
      <c r="J16" s="16"/>
      <c r="K16" s="23"/>
      <c r="L16" s="16"/>
      <c r="M16" s="18"/>
      <c r="N16" s="13">
        <f t="shared" si="0"/>
        <v>0</v>
      </c>
    </row>
    <row r="17" spans="1:14" x14ac:dyDescent="0.25">
      <c r="A17" s="19"/>
      <c r="B17" s="15"/>
      <c r="C17" s="15"/>
      <c r="D17" s="10"/>
      <c r="E17" s="10"/>
      <c r="F17" s="20"/>
      <c r="G17" s="16"/>
      <c r="H17" s="23"/>
      <c r="I17" s="22"/>
      <c r="J17" s="16"/>
      <c r="K17" s="23"/>
      <c r="L17" s="16"/>
      <c r="M17" s="18"/>
      <c r="N17" s="13">
        <f t="shared" si="0"/>
        <v>0</v>
      </c>
    </row>
    <row r="18" spans="1:14" x14ac:dyDescent="0.25">
      <c r="A18" s="19"/>
      <c r="B18" s="15"/>
      <c r="C18" s="15"/>
      <c r="D18" s="10"/>
      <c r="E18" s="10"/>
      <c r="F18" s="20"/>
      <c r="G18" s="16"/>
      <c r="H18" s="21"/>
      <c r="I18" s="22"/>
      <c r="J18" s="16"/>
      <c r="K18" s="23"/>
      <c r="L18" s="16"/>
      <c r="M18" s="18"/>
      <c r="N18" s="13">
        <f t="shared" si="0"/>
        <v>0</v>
      </c>
    </row>
    <row r="19" spans="1:14" x14ac:dyDescent="0.25">
      <c r="A19" s="19"/>
      <c r="B19" s="15"/>
      <c r="C19" s="15"/>
      <c r="D19" s="10"/>
      <c r="E19" s="10"/>
      <c r="F19" s="20"/>
      <c r="G19" s="16"/>
      <c r="H19" s="23"/>
      <c r="I19" s="22"/>
      <c r="J19" s="16"/>
      <c r="K19" s="23"/>
      <c r="L19" s="16"/>
      <c r="M19" s="18"/>
      <c r="N19" s="13">
        <f t="shared" si="0"/>
        <v>0</v>
      </c>
    </row>
    <row r="20" spans="1:14" x14ac:dyDescent="0.25">
      <c r="A20" s="19"/>
      <c r="B20" s="15"/>
      <c r="C20" s="15"/>
      <c r="D20" s="10"/>
      <c r="E20" s="10"/>
      <c r="F20" s="20"/>
      <c r="G20" s="16"/>
      <c r="H20" s="21"/>
      <c r="I20" s="22"/>
      <c r="J20" s="16"/>
      <c r="K20" s="23"/>
      <c r="L20" s="16"/>
      <c r="M20" s="18"/>
      <c r="N20" s="13">
        <f t="shared" si="0"/>
        <v>0</v>
      </c>
    </row>
    <row r="21" spans="1:14" x14ac:dyDescent="0.25">
      <c r="A21" s="19"/>
      <c r="B21" s="15"/>
      <c r="C21" s="15"/>
      <c r="D21" s="10"/>
      <c r="E21" s="10"/>
      <c r="F21" s="20"/>
      <c r="G21" s="16"/>
      <c r="H21" s="21"/>
      <c r="I21" s="22"/>
      <c r="J21" s="16"/>
      <c r="K21" s="23"/>
      <c r="L21" s="16"/>
      <c r="M21" s="18"/>
      <c r="N21" s="13">
        <f t="shared" si="0"/>
        <v>0</v>
      </c>
    </row>
    <row r="22" spans="1:14" x14ac:dyDescent="0.25">
      <c r="A22" s="19"/>
      <c r="B22" s="15"/>
      <c r="C22" s="15"/>
      <c r="D22" s="10"/>
      <c r="E22" s="10"/>
      <c r="F22" s="20"/>
      <c r="G22" s="16"/>
      <c r="H22" s="23"/>
      <c r="I22" s="22"/>
      <c r="J22" s="16"/>
      <c r="K22" s="23"/>
      <c r="L22" s="16"/>
      <c r="M22" s="18"/>
      <c r="N22" s="13">
        <f>I22</f>
        <v>0</v>
      </c>
    </row>
    <row r="23" spans="1:14" x14ac:dyDescent="0.25">
      <c r="A23" s="19"/>
      <c r="B23" s="15"/>
      <c r="C23" s="15"/>
      <c r="D23" s="10"/>
      <c r="E23" s="10"/>
      <c r="F23" s="20"/>
      <c r="G23" s="16"/>
      <c r="H23" s="21"/>
      <c r="I23" s="22"/>
      <c r="J23" s="16"/>
      <c r="K23" s="23"/>
      <c r="L23" s="16"/>
      <c r="M23" s="18"/>
      <c r="N23" s="13">
        <f t="shared" si="0"/>
        <v>0</v>
      </c>
    </row>
    <row r="24" spans="1:14" x14ac:dyDescent="0.25">
      <c r="A24" s="19"/>
      <c r="B24" s="15"/>
      <c r="C24" s="15"/>
      <c r="D24" s="10"/>
      <c r="E24" s="10"/>
      <c r="F24" s="20"/>
      <c r="G24" s="16"/>
      <c r="H24" s="21"/>
      <c r="I24" s="22"/>
      <c r="J24" s="16"/>
      <c r="K24" s="23"/>
      <c r="L24" s="16"/>
      <c r="M24" s="18"/>
      <c r="N24" s="13">
        <f t="shared" si="0"/>
        <v>0</v>
      </c>
    </row>
    <row r="25" spans="1:14" x14ac:dyDescent="0.25">
      <c r="A25" s="19"/>
      <c r="B25" s="15"/>
      <c r="C25" s="15"/>
      <c r="D25" s="10"/>
      <c r="E25" s="10"/>
      <c r="F25" s="20"/>
      <c r="G25" s="16"/>
      <c r="H25" s="21"/>
      <c r="I25" s="22"/>
      <c r="J25" s="16"/>
      <c r="K25" s="23"/>
      <c r="L25" s="16"/>
      <c r="M25" s="18"/>
      <c r="N25" s="13">
        <v>0</v>
      </c>
    </row>
    <row r="26" spans="1:14" x14ac:dyDescent="0.25">
      <c r="A26" s="19"/>
      <c r="B26" s="15"/>
      <c r="C26" s="15"/>
      <c r="D26" s="10"/>
      <c r="E26" s="10"/>
      <c r="F26" s="20"/>
      <c r="G26" s="16"/>
      <c r="H26" s="21"/>
      <c r="I26" s="22"/>
      <c r="J26" s="16"/>
      <c r="K26" s="23"/>
      <c r="L26" s="16"/>
      <c r="M26" s="18"/>
      <c r="N26" s="13">
        <v>0</v>
      </c>
    </row>
    <row r="27" spans="1:14" x14ac:dyDescent="0.25">
      <c r="A27" s="19"/>
      <c r="B27" s="15"/>
      <c r="C27" s="15"/>
      <c r="D27" s="10"/>
      <c r="E27" s="10"/>
      <c r="F27" s="20"/>
      <c r="G27" s="16"/>
      <c r="H27" s="21"/>
      <c r="I27" s="22"/>
      <c r="J27" s="16"/>
      <c r="K27" s="23"/>
      <c r="L27" s="16"/>
      <c r="M27" s="18"/>
      <c r="N27" s="13">
        <v>0</v>
      </c>
    </row>
    <row r="28" spans="1:14" x14ac:dyDescent="0.25">
      <c r="A28" s="19"/>
      <c r="B28" s="15"/>
      <c r="C28" s="15"/>
      <c r="D28" s="10"/>
      <c r="E28" s="10"/>
      <c r="F28" s="20"/>
      <c r="G28" s="16"/>
      <c r="H28" s="21"/>
      <c r="I28" s="22"/>
      <c r="J28" s="16"/>
      <c r="K28" s="23"/>
      <c r="L28" s="16"/>
      <c r="M28" s="18"/>
      <c r="N28" s="13">
        <f t="shared" si="0"/>
        <v>0</v>
      </c>
    </row>
    <row r="29" spans="1:14" x14ac:dyDescent="0.25">
      <c r="A29" s="19"/>
      <c r="B29" s="15"/>
      <c r="C29" s="15"/>
      <c r="D29" s="10"/>
      <c r="E29" s="10"/>
      <c r="F29" s="20"/>
      <c r="G29" s="16"/>
      <c r="H29" s="21"/>
      <c r="I29" s="22"/>
      <c r="J29" s="22"/>
      <c r="K29" s="23"/>
      <c r="L29" s="16"/>
      <c r="M29" s="18"/>
      <c r="N29" s="13">
        <f>+G29+I29</f>
        <v>0</v>
      </c>
    </row>
    <row r="30" spans="1:14" x14ac:dyDescent="0.25">
      <c r="A30" s="19"/>
      <c r="B30" s="15"/>
      <c r="C30" s="15"/>
      <c r="D30" s="10"/>
      <c r="E30" s="10"/>
      <c r="F30" s="20"/>
      <c r="G30" s="16"/>
      <c r="H30" s="21"/>
      <c r="I30" s="22"/>
      <c r="J30" s="16"/>
      <c r="K30" s="23"/>
      <c r="L30" s="16"/>
      <c r="M30" s="18"/>
      <c r="N30" s="13">
        <f>G30+I30</f>
        <v>0</v>
      </c>
    </row>
    <row r="31" spans="1:14" x14ac:dyDescent="0.25">
      <c r="A31" s="19"/>
      <c r="B31" s="15"/>
      <c r="C31" s="15"/>
      <c r="D31" s="10"/>
      <c r="E31" s="10"/>
      <c r="F31" s="24"/>
      <c r="G31" s="16"/>
      <c r="H31" s="21"/>
      <c r="I31" s="22"/>
      <c r="J31" s="16"/>
      <c r="K31" s="23"/>
      <c r="L31" s="16"/>
      <c r="M31" s="18"/>
      <c r="N31" s="25">
        <f>SUM(N6:N30)</f>
        <v>189210</v>
      </c>
    </row>
    <row r="32" spans="1:14" x14ac:dyDescent="0.25">
      <c r="A32" s="26" t="s">
        <v>18</v>
      </c>
      <c r="B32" s="7"/>
      <c r="C32" s="27"/>
      <c r="D32" s="28"/>
      <c r="E32" s="28"/>
      <c r="F32" s="29"/>
      <c r="G32" s="16">
        <f>SUM(G6:G31)</f>
        <v>77220</v>
      </c>
      <c r="H32" s="30"/>
      <c r="I32" s="31">
        <f>SUM(I6:I31)</f>
        <v>111990</v>
      </c>
      <c r="J32" s="31">
        <f>SUM(J6:J31)</f>
        <v>113475</v>
      </c>
      <c r="K32" s="31">
        <f>SUM(K6:K31)</f>
        <v>75735</v>
      </c>
      <c r="L32" s="31">
        <f>SUM(L6:L30)</f>
        <v>0</v>
      </c>
      <c r="M32" s="31">
        <f>SUM(M6:M31)</f>
        <v>0</v>
      </c>
      <c r="N32" s="31">
        <f>SUM(N31)</f>
        <v>189210</v>
      </c>
    </row>
    <row r="33" spans="1:14" ht="15.75" thickBot="1" x14ac:dyDescent="0.3">
      <c r="A33" s="1"/>
      <c r="B33" s="1"/>
      <c r="C33" s="1"/>
      <c r="D33" s="32"/>
      <c r="E33" s="1"/>
      <c r="F33" s="1"/>
      <c r="G33" s="33"/>
      <c r="H33" s="34" t="s">
        <v>19</v>
      </c>
      <c r="I33" s="35"/>
      <c r="J33" s="36"/>
      <c r="K33" s="37"/>
      <c r="L33" s="36"/>
      <c r="M33" s="36"/>
      <c r="N33" s="33"/>
    </row>
    <row r="34" spans="1:14" ht="17.25" customHeight="1" x14ac:dyDescent="0.25">
      <c r="A34" s="7" t="s">
        <v>20</v>
      </c>
      <c r="B34" s="7"/>
      <c r="C34" s="1"/>
      <c r="D34" s="32"/>
      <c r="E34" s="180" t="s">
        <v>21</v>
      </c>
      <c r="F34" s="178"/>
      <c r="G34" s="216"/>
      <c r="H34" s="217"/>
      <c r="I34" s="217"/>
      <c r="J34" s="217"/>
      <c r="K34" s="217"/>
      <c r="L34" s="217"/>
      <c r="M34" s="217"/>
      <c r="N34" s="218"/>
    </row>
    <row r="35" spans="1:14" ht="15" customHeight="1" x14ac:dyDescent="0.25">
      <c r="A35" s="7" t="s">
        <v>22</v>
      </c>
      <c r="B35" s="180"/>
      <c r="C35" s="39"/>
      <c r="D35" s="40"/>
      <c r="E35" s="225">
        <v>495</v>
      </c>
      <c r="F35" s="226"/>
      <c r="G35" s="219"/>
      <c r="H35" s="220"/>
      <c r="I35" s="220"/>
      <c r="J35" s="220"/>
      <c r="K35" s="220"/>
      <c r="L35" s="220"/>
      <c r="M35" s="220"/>
      <c r="N35" s="221"/>
    </row>
    <row r="36" spans="1:14" ht="15" customHeight="1" x14ac:dyDescent="0.25">
      <c r="A36" s="7" t="s">
        <v>23</v>
      </c>
      <c r="B36" s="1"/>
      <c r="C36" s="41">
        <v>10</v>
      </c>
      <c r="D36" s="40"/>
      <c r="E36" s="40"/>
      <c r="F36" s="42"/>
      <c r="G36" s="219"/>
      <c r="H36" s="220"/>
      <c r="I36" s="220"/>
      <c r="J36" s="220"/>
      <c r="K36" s="220"/>
      <c r="L36" s="220"/>
      <c r="M36" s="220"/>
      <c r="N36" s="221"/>
    </row>
    <row r="37" spans="1:14" ht="15" customHeight="1" x14ac:dyDescent="0.25">
      <c r="A37" s="1"/>
      <c r="B37" s="1"/>
      <c r="C37" s="43">
        <f>C36*E35</f>
        <v>4950</v>
      </c>
      <c r="D37" s="40"/>
      <c r="E37" s="40"/>
      <c r="F37" s="42"/>
      <c r="G37" s="219"/>
      <c r="H37" s="220"/>
      <c r="I37" s="220"/>
      <c r="J37" s="220"/>
      <c r="K37" s="220"/>
      <c r="L37" s="220"/>
      <c r="M37" s="220"/>
      <c r="N37" s="221"/>
    </row>
    <row r="38" spans="1:14" ht="15" customHeight="1" x14ac:dyDescent="0.25">
      <c r="A38" s="7" t="s">
        <v>24</v>
      </c>
      <c r="B38" s="1"/>
      <c r="C38" s="44">
        <v>108525</v>
      </c>
      <c r="D38" s="40" t="s">
        <v>140</v>
      </c>
      <c r="E38" s="40"/>
      <c r="F38" s="42"/>
      <c r="G38" s="219"/>
      <c r="H38" s="220"/>
      <c r="I38" s="220"/>
      <c r="J38" s="220"/>
      <c r="K38" s="220"/>
      <c r="L38" s="220"/>
      <c r="M38" s="220"/>
      <c r="N38" s="221"/>
    </row>
    <row r="39" spans="1:14" ht="15.75" customHeight="1" thickBot="1" x14ac:dyDescent="0.3">
      <c r="A39" s="227" t="s">
        <v>16</v>
      </c>
      <c r="B39" s="227"/>
      <c r="C39" s="43">
        <f>SUM(C37+C38)</f>
        <v>113475</v>
      </c>
      <c r="D39" s="40"/>
      <c r="E39" s="40"/>
      <c r="F39" s="42"/>
      <c r="G39" s="222"/>
      <c r="H39" s="223"/>
      <c r="I39" s="223"/>
      <c r="J39" s="223"/>
      <c r="K39" s="223"/>
      <c r="L39" s="223"/>
      <c r="M39" s="223"/>
      <c r="N39" s="224"/>
    </row>
  </sheetData>
  <mergeCells count="7">
    <mergeCell ref="C1:F1"/>
    <mergeCell ref="B3:G3"/>
    <mergeCell ref="K3:M3"/>
    <mergeCell ref="H4:I4"/>
    <mergeCell ref="G34:N39"/>
    <mergeCell ref="E35:F35"/>
    <mergeCell ref="A39:B39"/>
  </mergeCells>
  <pageMargins left="0.7" right="0.7" top="0.75" bottom="0.75" header="0.3" footer="0.3"/>
  <pageSetup paperSize="9" scale="70"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63</vt:i4>
      </vt:variant>
      <vt:variant>
        <vt:lpstr>Rangos con nombre</vt:lpstr>
      </vt:variant>
      <vt:variant>
        <vt:i4>63</vt:i4>
      </vt:variant>
    </vt:vector>
  </HeadingPairs>
  <TitlesOfParts>
    <vt:vector size="126" baseType="lpstr">
      <vt:lpstr>AGOSTO 16 AM</vt:lpstr>
      <vt:lpstr>AGOSTO 15 PM</vt:lpstr>
      <vt:lpstr>JULIO 31 PM</vt:lpstr>
      <vt:lpstr>JULIO 31 AM</vt:lpstr>
      <vt:lpstr>JULIO 30 PM</vt:lpstr>
      <vt:lpstr>JULIO 29 PM</vt:lpstr>
      <vt:lpstr>JULIO 29 AM</vt:lpstr>
      <vt:lpstr>JULIO 28 PM</vt:lpstr>
      <vt:lpstr>JULIO 28 AM </vt:lpstr>
      <vt:lpstr>JULIO 27 PM</vt:lpstr>
      <vt:lpstr>JULIO 27 AM</vt:lpstr>
      <vt:lpstr>JULIO 26 PM</vt:lpstr>
      <vt:lpstr>JULIO 26 AM</vt:lpstr>
      <vt:lpstr>JULIO 25 PM</vt:lpstr>
      <vt:lpstr>JULIO 25 AM</vt:lpstr>
      <vt:lpstr>JULIO 24 PM</vt:lpstr>
      <vt:lpstr>JULIO 24 AM</vt:lpstr>
      <vt:lpstr>JULIO 23 PM</vt:lpstr>
      <vt:lpstr>JULIO 23 AM </vt:lpstr>
      <vt:lpstr>JULIO 22 PM</vt:lpstr>
      <vt:lpstr>JULIO 22 AM</vt:lpstr>
      <vt:lpstr>JULIO 21 PM</vt:lpstr>
      <vt:lpstr>JULIO 21 AM</vt:lpstr>
      <vt:lpstr>JULIO 20 PM</vt:lpstr>
      <vt:lpstr>JULIO 20 AM </vt:lpstr>
      <vt:lpstr>JULIO 19 PM</vt:lpstr>
      <vt:lpstr>JULIO 19 AM</vt:lpstr>
      <vt:lpstr>JULIO 18 PM</vt:lpstr>
      <vt:lpstr>JULIO 18</vt:lpstr>
      <vt:lpstr>JULIO 17 PM</vt:lpstr>
      <vt:lpstr>JULIO 17 AM</vt:lpstr>
      <vt:lpstr>JULIO 16 PM</vt:lpstr>
      <vt:lpstr>JULIO 16 AM</vt:lpstr>
      <vt:lpstr>JULIO 15 PM</vt:lpstr>
      <vt:lpstr>JULIO 15 AM</vt:lpstr>
      <vt:lpstr>JULIO 14 PM</vt:lpstr>
      <vt:lpstr>JULIO 14 AM</vt:lpstr>
      <vt:lpstr>JULIO 13 PM</vt:lpstr>
      <vt:lpstr>JULIO 13 AM</vt:lpstr>
      <vt:lpstr>JULIO 12 PM</vt:lpstr>
      <vt:lpstr>JULIO 12 AM</vt:lpstr>
      <vt:lpstr>JULIO 11 PM</vt:lpstr>
      <vt:lpstr>JULIO 11 AM</vt:lpstr>
      <vt:lpstr>JULIO 10 PM</vt:lpstr>
      <vt:lpstr>JULIO 10 AM</vt:lpstr>
      <vt:lpstr>JULIO 09 PM</vt:lpstr>
      <vt:lpstr>JULIO 09 AM</vt:lpstr>
      <vt:lpstr>JULIO 08 PM</vt:lpstr>
      <vt:lpstr>JULIO 08 AM</vt:lpstr>
      <vt:lpstr>JULIO 07 PM</vt:lpstr>
      <vt:lpstr>07 JULIO AM</vt:lpstr>
      <vt:lpstr>06 JULIO PM</vt:lpstr>
      <vt:lpstr>06 julio am</vt:lpstr>
      <vt:lpstr>JULIO 05 PM</vt:lpstr>
      <vt:lpstr>JULIO 05 AM</vt:lpstr>
      <vt:lpstr>JULIO 04 PM</vt:lpstr>
      <vt:lpstr>JULIO 04 AM</vt:lpstr>
      <vt:lpstr>JULIO 03 PM</vt:lpstr>
      <vt:lpstr>JULIO 03 AM</vt:lpstr>
      <vt:lpstr>JULIO 02 PM</vt:lpstr>
      <vt:lpstr>JULIO 02 AM</vt:lpstr>
      <vt:lpstr>JULIO 01 PM</vt:lpstr>
      <vt:lpstr>JULIO 01 AM</vt:lpstr>
      <vt:lpstr>'06 julio am'!Área_de_impresión</vt:lpstr>
      <vt:lpstr>'06 JULIO PM'!Área_de_impresión</vt:lpstr>
      <vt:lpstr>'07 JULIO AM'!Área_de_impresión</vt:lpstr>
      <vt:lpstr>'AGOSTO 15 PM'!Área_de_impresión</vt:lpstr>
      <vt:lpstr>'AGOSTO 16 AM'!Área_de_impresión</vt:lpstr>
      <vt:lpstr>'JULIO 01 AM'!Área_de_impresión</vt:lpstr>
      <vt:lpstr>'JULIO 01 PM'!Área_de_impresión</vt:lpstr>
      <vt:lpstr>'JULIO 02 AM'!Área_de_impresión</vt:lpstr>
      <vt:lpstr>'JULIO 02 PM'!Área_de_impresión</vt:lpstr>
      <vt:lpstr>'JULIO 03 AM'!Área_de_impresión</vt:lpstr>
      <vt:lpstr>'JULIO 03 PM'!Área_de_impresión</vt:lpstr>
      <vt:lpstr>'JULIO 04 AM'!Área_de_impresión</vt:lpstr>
      <vt:lpstr>'JULIO 04 PM'!Área_de_impresión</vt:lpstr>
      <vt:lpstr>'JULIO 05 AM'!Área_de_impresión</vt:lpstr>
      <vt:lpstr>'JULIO 05 PM'!Área_de_impresión</vt:lpstr>
      <vt:lpstr>'JULIO 07 PM'!Área_de_impresión</vt:lpstr>
      <vt:lpstr>'JULIO 08 AM'!Área_de_impresión</vt:lpstr>
      <vt:lpstr>'JULIO 08 PM'!Área_de_impresión</vt:lpstr>
      <vt:lpstr>'JULIO 09 AM'!Área_de_impresión</vt:lpstr>
      <vt:lpstr>'JULIO 09 PM'!Área_de_impresión</vt:lpstr>
      <vt:lpstr>'JULIO 10 AM'!Área_de_impresión</vt:lpstr>
      <vt:lpstr>'JULIO 10 PM'!Área_de_impresión</vt:lpstr>
      <vt:lpstr>'JULIO 11 AM'!Área_de_impresión</vt:lpstr>
      <vt:lpstr>'JULIO 11 PM'!Área_de_impresión</vt:lpstr>
      <vt:lpstr>'JULIO 12 AM'!Área_de_impresión</vt:lpstr>
      <vt:lpstr>'JULIO 12 PM'!Área_de_impresión</vt:lpstr>
      <vt:lpstr>'JULIO 13 AM'!Área_de_impresión</vt:lpstr>
      <vt:lpstr>'JULIO 13 PM'!Área_de_impresión</vt:lpstr>
      <vt:lpstr>'JULIO 14 AM'!Área_de_impresión</vt:lpstr>
      <vt:lpstr>'JULIO 14 PM'!Área_de_impresión</vt:lpstr>
      <vt:lpstr>'JULIO 15 AM'!Área_de_impresión</vt:lpstr>
      <vt:lpstr>'JULIO 15 PM'!Área_de_impresión</vt:lpstr>
      <vt:lpstr>'JULIO 16 AM'!Área_de_impresión</vt:lpstr>
      <vt:lpstr>'JULIO 16 PM'!Área_de_impresión</vt:lpstr>
      <vt:lpstr>'JULIO 17 AM'!Área_de_impresión</vt:lpstr>
      <vt:lpstr>'JULIO 17 PM'!Área_de_impresión</vt:lpstr>
      <vt:lpstr>'JULIO 18'!Área_de_impresión</vt:lpstr>
      <vt:lpstr>'JULIO 18 PM'!Área_de_impresión</vt:lpstr>
      <vt:lpstr>'JULIO 19 AM'!Área_de_impresión</vt:lpstr>
      <vt:lpstr>'JULIO 19 PM'!Área_de_impresión</vt:lpstr>
      <vt:lpstr>'JULIO 20 AM '!Área_de_impresión</vt:lpstr>
      <vt:lpstr>'JULIO 20 PM'!Área_de_impresión</vt:lpstr>
      <vt:lpstr>'JULIO 21 AM'!Área_de_impresión</vt:lpstr>
      <vt:lpstr>'JULIO 21 PM'!Área_de_impresión</vt:lpstr>
      <vt:lpstr>'JULIO 22 AM'!Área_de_impresión</vt:lpstr>
      <vt:lpstr>'JULIO 22 PM'!Área_de_impresión</vt:lpstr>
      <vt:lpstr>'JULIO 23 AM '!Área_de_impresión</vt:lpstr>
      <vt:lpstr>'JULIO 23 PM'!Área_de_impresión</vt:lpstr>
      <vt:lpstr>'JULIO 24 AM'!Área_de_impresión</vt:lpstr>
      <vt:lpstr>'JULIO 24 PM'!Área_de_impresión</vt:lpstr>
      <vt:lpstr>'JULIO 25 AM'!Área_de_impresión</vt:lpstr>
      <vt:lpstr>'JULIO 25 PM'!Área_de_impresión</vt:lpstr>
      <vt:lpstr>'JULIO 26 AM'!Área_de_impresión</vt:lpstr>
      <vt:lpstr>'JULIO 26 PM'!Área_de_impresión</vt:lpstr>
      <vt:lpstr>'JULIO 27 AM'!Área_de_impresión</vt:lpstr>
      <vt:lpstr>'JULIO 27 PM'!Área_de_impresión</vt:lpstr>
      <vt:lpstr>'JULIO 28 AM '!Área_de_impresión</vt:lpstr>
      <vt:lpstr>'JULIO 28 PM'!Área_de_impresión</vt:lpstr>
      <vt:lpstr>'JULIO 29 AM'!Área_de_impresión</vt:lpstr>
      <vt:lpstr>'JULIO 29 PM'!Área_de_impresión</vt:lpstr>
      <vt:lpstr>'JULIO 30 PM'!Área_de_impresión</vt:lpstr>
      <vt:lpstr>'JULIO 31 AM'!Área_de_impresión</vt:lpstr>
      <vt:lpstr>'JULIO 31 PM'!Área_de_impresión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2013-01-28T21:26:55Z</dcterms:modified>
</cp:coreProperties>
</file>