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/>
  </bookViews>
  <sheets>
    <sheet name="JUNIO 30 PM" sheetId="59" r:id="rId1"/>
    <sheet name="JUNIO 30 AM" sheetId="58" r:id="rId2"/>
    <sheet name="JUNIO 29 PM" sheetId="57" r:id="rId3"/>
    <sheet name="JUNIO 29 am" sheetId="56" r:id="rId4"/>
    <sheet name="JUNIO 28 PM" sheetId="55" r:id="rId5"/>
    <sheet name="JUNIO 28 AM " sheetId="54" r:id="rId6"/>
    <sheet name="JUNIO 27 PM" sheetId="53" r:id="rId7"/>
    <sheet name="JUNIO 27 AM" sheetId="52" r:id="rId8"/>
    <sheet name="JUNIO 26 PM" sheetId="51" r:id="rId9"/>
    <sheet name="JUNIO 26 AM " sheetId="50" r:id="rId10"/>
    <sheet name="JUNIO 25 PM " sheetId="49" r:id="rId11"/>
    <sheet name="JUNIO 25 AM" sheetId="48" r:id="rId12"/>
    <sheet name="JUNIO 24 PM" sheetId="47" r:id="rId13"/>
    <sheet name="JUNIO 24 AM" sheetId="46" r:id="rId14"/>
    <sheet name="JUNIO 23 PM" sheetId="45" r:id="rId15"/>
    <sheet name="JUNIO 23 AM" sheetId="44" r:id="rId16"/>
    <sheet name="JUNIO 22 PM" sheetId="43" r:id="rId17"/>
    <sheet name="JUNIO 22 AM" sheetId="42" r:id="rId18"/>
    <sheet name="JUNIO 21 PM" sheetId="41" r:id="rId19"/>
    <sheet name="JUNIO 21 AM" sheetId="40" r:id="rId20"/>
    <sheet name="JUNIO 20 PM" sheetId="39" r:id="rId21"/>
    <sheet name="JUNIO 20 AM" sheetId="38" r:id="rId22"/>
    <sheet name="JUNIO 19 PM" sheetId="37" r:id="rId23"/>
    <sheet name="JUNIO 19 AM" sheetId="36" r:id="rId24"/>
    <sheet name="JUNIO 18 PM" sheetId="35" r:id="rId25"/>
    <sheet name="18 AM" sheetId="34" r:id="rId26"/>
    <sheet name="JUNIO 17 PM" sheetId="33" r:id="rId27"/>
    <sheet name="JUNIO 17 AM" sheetId="32" r:id="rId28"/>
    <sheet name="JUNIO 16 PM" sheetId="31" r:id="rId29"/>
    <sheet name="JUNIO 16 AM" sheetId="30" r:id="rId30"/>
    <sheet name="JUNIO 15 PM" sheetId="29" r:id="rId31"/>
    <sheet name="JUNIO 15 AM" sheetId="28" r:id="rId32"/>
    <sheet name="JUNIO 14 PM" sheetId="27" r:id="rId33"/>
    <sheet name="JUNIO 14 AM " sheetId="26" r:id="rId34"/>
    <sheet name="JUNIO 13 PM" sheetId="25" r:id="rId35"/>
    <sheet name="JUNIO 12 AM" sheetId="24" r:id="rId36"/>
    <sheet name="JUNIO 12 PM" sheetId="23" r:id="rId37"/>
    <sheet name="JUNIO 12 AM " sheetId="22" r:id="rId38"/>
    <sheet name="JUNIO 11 PM" sheetId="21" r:id="rId39"/>
    <sheet name="JUNIO 11 AM" sheetId="20" r:id="rId40"/>
    <sheet name="JUNIO 10 PM" sheetId="19" r:id="rId41"/>
    <sheet name="JUNIO 10 AM" sheetId="18" r:id="rId42"/>
    <sheet name="JUNIO 09 PM" sheetId="17" r:id="rId43"/>
    <sheet name="JUNIO 09 AM " sheetId="16" r:id="rId44"/>
    <sheet name="JUNIO 08 PM" sheetId="15" r:id="rId45"/>
    <sheet name="JUNIO 07 PM" sheetId="14" r:id="rId46"/>
    <sheet name="JUNIO 07 am" sheetId="13" r:id="rId47"/>
    <sheet name="JUNIO 06 PM" sheetId="12" r:id="rId48"/>
    <sheet name="JUNIO 06 AM" sheetId="11" r:id="rId49"/>
    <sheet name="JUNIO 05 PM " sheetId="10" r:id="rId50"/>
    <sheet name="JUNIO 05 AM" sheetId="9" r:id="rId51"/>
    <sheet name="JUNIO 04 PM" sheetId="7" r:id="rId52"/>
    <sheet name="JUNIO 04 am" sheetId="8" r:id="rId53"/>
    <sheet name="JUNIO 03 PM" sheetId="6" r:id="rId54"/>
    <sheet name="JUNIO 03 AM" sheetId="5" r:id="rId55"/>
    <sheet name="JUNIO 02 PM" sheetId="4" r:id="rId56"/>
    <sheet name="JUNIO 02 AM " sheetId="3" r:id="rId57"/>
    <sheet name="JUNIO 01 PM" sheetId="2" r:id="rId58"/>
    <sheet name="JUNIO 01 AM" sheetId="1" r:id="rId59"/>
  </sheets>
  <definedNames>
    <definedName name="_xlnm.Print_Area" localSheetId="25">'18 AM'!$A$1:$N$39</definedName>
    <definedName name="_xlnm.Print_Area" localSheetId="58">'JUNIO 01 AM'!$A$1:$N$39</definedName>
    <definedName name="_xlnm.Print_Area" localSheetId="57">'JUNIO 01 PM'!$A$1:$N$39</definedName>
    <definedName name="_xlnm.Print_Area" localSheetId="56">'JUNIO 02 AM '!$A$1:$N$39</definedName>
    <definedName name="_xlnm.Print_Area" localSheetId="55">'JUNIO 02 PM'!$A$1:$N$39</definedName>
    <definedName name="_xlnm.Print_Area" localSheetId="54">'JUNIO 03 AM'!$A$1:$N$39</definedName>
    <definedName name="_xlnm.Print_Area" localSheetId="53">'JUNIO 03 PM'!$A$1:$N$39</definedName>
    <definedName name="_xlnm.Print_Area" localSheetId="52">'JUNIO 04 am'!$A$1:$N$39</definedName>
    <definedName name="_xlnm.Print_Area" localSheetId="51">'JUNIO 04 PM'!$A$1:$N$39</definedName>
    <definedName name="_xlnm.Print_Area" localSheetId="50">'JUNIO 05 AM'!$A$1:$N$39</definedName>
    <definedName name="_xlnm.Print_Area" localSheetId="49">'JUNIO 05 PM '!$A$1:$N$39</definedName>
    <definedName name="_xlnm.Print_Area" localSheetId="48">'JUNIO 06 AM'!$A$1:$N$39</definedName>
    <definedName name="_xlnm.Print_Area" localSheetId="47">'JUNIO 06 PM'!$A$1:$N$39</definedName>
    <definedName name="_xlnm.Print_Area" localSheetId="46">'JUNIO 07 am'!$A$1:$N$39</definedName>
    <definedName name="_xlnm.Print_Area" localSheetId="45">'JUNIO 07 PM'!$A$1:$N$39</definedName>
    <definedName name="_xlnm.Print_Area" localSheetId="44">'JUNIO 08 PM'!$A$1:$N$39</definedName>
    <definedName name="_xlnm.Print_Area" localSheetId="43">'JUNIO 09 AM '!$A$1:$N$39</definedName>
    <definedName name="_xlnm.Print_Area" localSheetId="42">'JUNIO 09 PM'!$A$1:$N$39</definedName>
    <definedName name="_xlnm.Print_Area" localSheetId="41">'JUNIO 10 AM'!$A$1:$N$39</definedName>
    <definedName name="_xlnm.Print_Area" localSheetId="40">'JUNIO 10 PM'!$A$1:$N$40</definedName>
    <definedName name="_xlnm.Print_Area" localSheetId="39">'JUNIO 11 AM'!$A$1:$N$40</definedName>
    <definedName name="_xlnm.Print_Area" localSheetId="38">'JUNIO 11 PM'!$A$1:$N$39</definedName>
    <definedName name="_xlnm.Print_Area" localSheetId="35">'JUNIO 12 AM'!$A$1:$N$39</definedName>
    <definedName name="_xlnm.Print_Area" localSheetId="37">'JUNIO 12 AM '!$A$1:$N$39</definedName>
    <definedName name="_xlnm.Print_Area" localSheetId="36">'JUNIO 12 PM'!$A$1:$N$39</definedName>
    <definedName name="_xlnm.Print_Area" localSheetId="34">'JUNIO 13 PM'!$A$1:$N$39</definedName>
    <definedName name="_xlnm.Print_Area" localSheetId="33">'JUNIO 14 AM '!$A$1:$N$39</definedName>
    <definedName name="_xlnm.Print_Area" localSheetId="32">'JUNIO 14 PM'!$A$1:$N$39</definedName>
    <definedName name="_xlnm.Print_Area" localSheetId="31">'JUNIO 15 AM'!$A$1:$N$39</definedName>
    <definedName name="_xlnm.Print_Area" localSheetId="30">'JUNIO 15 PM'!$A$1:$N$39</definedName>
    <definedName name="_xlnm.Print_Area" localSheetId="29">'JUNIO 16 AM'!$A$1:$N$39</definedName>
    <definedName name="_xlnm.Print_Area" localSheetId="28">'JUNIO 16 PM'!$A$1:$N$39</definedName>
    <definedName name="_xlnm.Print_Area" localSheetId="27">'JUNIO 17 AM'!$A$1:$N$39</definedName>
    <definedName name="_xlnm.Print_Area" localSheetId="26">'JUNIO 17 PM'!$A$1:$N$39</definedName>
    <definedName name="_xlnm.Print_Area" localSheetId="24">'JUNIO 18 PM'!$A$1:$N$39</definedName>
    <definedName name="_xlnm.Print_Area" localSheetId="23">'JUNIO 19 AM'!$A$1:$N$39</definedName>
    <definedName name="_xlnm.Print_Area" localSheetId="22">'JUNIO 19 PM'!$A$1:$N$39</definedName>
    <definedName name="_xlnm.Print_Area" localSheetId="21">'JUNIO 20 AM'!$A$1:$N$39</definedName>
    <definedName name="_xlnm.Print_Area" localSheetId="20">'JUNIO 20 PM'!$A$1:$N$39</definedName>
    <definedName name="_xlnm.Print_Area" localSheetId="19">'JUNIO 21 AM'!$A$1:$N$39</definedName>
    <definedName name="_xlnm.Print_Area" localSheetId="18">'JUNIO 21 PM'!$A$1:$N$39</definedName>
    <definedName name="_xlnm.Print_Area" localSheetId="17">'JUNIO 22 AM'!$A$1:$N$39</definedName>
    <definedName name="_xlnm.Print_Area" localSheetId="16">'JUNIO 22 PM'!$A$1:$N$39</definedName>
    <definedName name="_xlnm.Print_Area" localSheetId="15">'JUNIO 23 AM'!$A$1:$N$39</definedName>
    <definedName name="_xlnm.Print_Area" localSheetId="14">'JUNIO 23 PM'!$A$1:$N$39</definedName>
    <definedName name="_xlnm.Print_Area" localSheetId="13">'JUNIO 24 AM'!$A$1:$N$39</definedName>
    <definedName name="_xlnm.Print_Area" localSheetId="12">'JUNIO 24 PM'!$A$1:$N$39</definedName>
    <definedName name="_xlnm.Print_Area" localSheetId="11">'JUNIO 25 AM'!$A$1:$N$39</definedName>
    <definedName name="_xlnm.Print_Area" localSheetId="10">'JUNIO 25 PM '!$A$1:$N$39</definedName>
    <definedName name="_xlnm.Print_Area" localSheetId="9">'JUNIO 26 AM '!$A$1:$N$39</definedName>
    <definedName name="_xlnm.Print_Area" localSheetId="8">'JUNIO 26 PM'!$A$1:$N$39</definedName>
    <definedName name="_xlnm.Print_Area" localSheetId="7">'JUNIO 27 AM'!$A$1:$N$39</definedName>
    <definedName name="_xlnm.Print_Area" localSheetId="6">'JUNIO 27 PM'!$A$1:$N$39</definedName>
    <definedName name="_xlnm.Print_Area" localSheetId="5">'JUNIO 28 AM '!$A$1:$N$39</definedName>
    <definedName name="_xlnm.Print_Area" localSheetId="4">'JUNIO 28 PM'!$A$1:$N$39</definedName>
    <definedName name="_xlnm.Print_Area" localSheetId="3">'JUNIO 29 am'!$A$1:$N$39</definedName>
    <definedName name="_xlnm.Print_Area" localSheetId="2">'JUNIO 29 PM'!$A$1:$N$39</definedName>
    <definedName name="_xlnm.Print_Area" localSheetId="1">'JUNIO 30 AM'!$A$1:$N$39</definedName>
    <definedName name="_xlnm.Print_Area" localSheetId="0">'JUNIO 30 PM'!$A$1:$N$39</definedName>
  </definedNames>
  <calcPr calcId="124519"/>
</workbook>
</file>

<file path=xl/calcChain.xml><?xml version="1.0" encoding="utf-8"?>
<calcChain xmlns="http://schemas.openxmlformats.org/spreadsheetml/2006/main">
  <c r="C37" i="59"/>
  <c r="C39" s="1"/>
  <c r="M32"/>
  <c r="L32"/>
  <c r="K32"/>
  <c r="J32"/>
  <c r="N32" s="1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8"/>
  <c r="C39" s="1"/>
  <c r="M32"/>
  <c r="L32"/>
  <c r="K32"/>
  <c r="J32"/>
  <c r="N32" s="1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7"/>
  <c r="C39" s="1"/>
  <c r="M32"/>
  <c r="L32"/>
  <c r="K32"/>
  <c r="J32"/>
  <c r="N32" s="1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N32" i="56"/>
  <c r="J32"/>
  <c r="N31"/>
  <c r="N6"/>
  <c r="N32" i="42"/>
  <c r="C37" i="56"/>
  <c r="C39" s="1"/>
  <c r="M32"/>
  <c r="L32"/>
  <c r="K32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32" i="53"/>
  <c r="O32" i="54"/>
  <c r="O32" i="55"/>
  <c r="C37"/>
  <c r="C39" s="1"/>
  <c r="M32"/>
  <c r="L32"/>
  <c r="K32"/>
  <c r="J32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54"/>
  <c r="C39" s="1"/>
  <c r="M32"/>
  <c r="L32"/>
  <c r="K32"/>
  <c r="J32"/>
  <c r="I32"/>
  <c r="G32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N31" i="53"/>
  <c r="G32"/>
  <c r="I32"/>
  <c r="J32"/>
  <c r="K32"/>
  <c r="L32"/>
  <c r="N21"/>
  <c r="N26"/>
  <c r="N25"/>
  <c r="N24"/>
  <c r="C37"/>
  <c r="C39" s="1"/>
  <c r="M32"/>
  <c r="N29"/>
  <c r="N28"/>
  <c r="N27"/>
  <c r="N23"/>
  <c r="N22"/>
  <c r="N20"/>
  <c r="N19"/>
  <c r="N18"/>
  <c r="N17"/>
  <c r="N16"/>
  <c r="N15"/>
  <c r="N14"/>
  <c r="N13"/>
  <c r="N12"/>
  <c r="N11"/>
  <c r="N10"/>
  <c r="N9"/>
  <c r="N8"/>
  <c r="N7"/>
  <c r="N6"/>
  <c r="C37" i="5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5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5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C37" i="4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2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L32" i="24"/>
  <c r="C37"/>
  <c r="C39" s="1"/>
  <c r="M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L32" i="22"/>
  <c r="C37" i="2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2"/>
  <c r="C39" s="1"/>
  <c r="M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8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</calcChain>
</file>

<file path=xl/sharedStrings.xml><?xml version="1.0" encoding="utf-8"?>
<sst xmlns="http://schemas.openxmlformats.org/spreadsheetml/2006/main" count="2347" uniqueCount="423">
  <si>
    <t xml:space="preserve"> </t>
  </si>
  <si>
    <t xml:space="preserve">        HOTEL SAN BOSCO DE LA FORTUNA S.A</t>
  </si>
  <si>
    <t>CIERRE DIARIO CAJA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</si>
  <si>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</si>
  <si>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</si>
  <si>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</si>
  <si>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</si>
  <si>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</si>
  <si>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</si>
  <si>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</si>
  <si>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</si>
  <si>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</si>
  <si>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</si>
  <si>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</si>
  <si>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</si>
  <si>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</si>
  <si>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</si>
  <si>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</si>
  <si>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</si>
  <si>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</si>
  <si>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</si>
  <si>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</si>
  <si>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</si>
  <si>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</si>
  <si>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</si>
  <si>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</si>
  <si>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CORPORATIVO</t>
  </si>
  <si>
    <t>12</t>
  </si>
  <si>
    <t>AGROCOMERCIAL DE GRECIA</t>
  </si>
  <si>
    <t xml:space="preserve">                        ENCARGADO DE RECEPCION: DIANA - JOSIMAR</t>
  </si>
  <si>
    <t>26</t>
  </si>
  <si>
    <t>OGANEM ROJO LIMITADA</t>
  </si>
  <si>
    <t>RICHARD</t>
  </si>
  <si>
    <t>RENNA</t>
  </si>
  <si>
    <t>PM</t>
  </si>
  <si>
    <t xml:space="preserve">                        ENCARGADO DE RECEPCION: ALLAN</t>
  </si>
  <si>
    <t>24</t>
  </si>
  <si>
    <t>DINA MORDAA</t>
  </si>
  <si>
    <t>TROPICAL ADVENTURE</t>
  </si>
  <si>
    <t>ALLAN</t>
  </si>
  <si>
    <t>BEBIDAS</t>
  </si>
  <si>
    <t xml:space="preserve">                        ENCARGADO DE RECEPCION: JOSE</t>
  </si>
  <si>
    <t>ANDREW</t>
  </si>
  <si>
    <t>KAREN ALVARADO</t>
  </si>
  <si>
    <t>EZEQUIEL</t>
  </si>
  <si>
    <t>SANDRA TERAN</t>
  </si>
  <si>
    <t>V=5212</t>
  </si>
  <si>
    <t>VICTOR CARRANZA</t>
  </si>
  <si>
    <t>27</t>
  </si>
  <si>
    <t>34</t>
  </si>
  <si>
    <t>ROBERT WALKER</t>
  </si>
  <si>
    <t>CARLOS FLAMINI</t>
  </si>
  <si>
    <t>V=5213</t>
  </si>
  <si>
    <t>22</t>
  </si>
  <si>
    <t>DARIO ARAMBURO</t>
  </si>
  <si>
    <t>WKT</t>
  </si>
  <si>
    <t xml:space="preserve">                        ENCARGADO DE RECEPCION: DANIEL C. </t>
  </si>
  <si>
    <t>STEVEN SELZER</t>
  </si>
  <si>
    <t>V=5214</t>
  </si>
  <si>
    <t>JELGER AL</t>
  </si>
  <si>
    <t>SOF</t>
  </si>
  <si>
    <t>KAROLINA</t>
  </si>
  <si>
    <t xml:space="preserve">                        ENCARGADO DE RECEPCION: DIANA. </t>
  </si>
  <si>
    <t>19</t>
  </si>
  <si>
    <t>UNIVERSIDAD EARTH</t>
  </si>
  <si>
    <t>JEFFREY RUMBURG</t>
  </si>
  <si>
    <t>DIANA</t>
  </si>
  <si>
    <t>YAMI CURLING</t>
  </si>
  <si>
    <t>18</t>
  </si>
  <si>
    <t>DOW AGROSCIENCES</t>
  </si>
  <si>
    <t xml:space="preserve">                        ENCARGADO DE RECEPCION: jose</t>
  </si>
  <si>
    <t>am</t>
  </si>
  <si>
    <t>2</t>
  </si>
  <si>
    <t>STEFANIE GRIFE</t>
  </si>
  <si>
    <t>GECKO TRAIL</t>
  </si>
  <si>
    <t>14</t>
  </si>
  <si>
    <t xml:space="preserve">SUTEL </t>
  </si>
  <si>
    <t>32</t>
  </si>
  <si>
    <t>SCHAUB HERWIG</t>
  </si>
  <si>
    <t>JANET ELLIS</t>
  </si>
  <si>
    <t>DESAFIO MONTEVERDE</t>
  </si>
  <si>
    <t xml:space="preserve">                        ENCARGADO DE RECEPCION: DANIEL. </t>
  </si>
  <si>
    <t xml:space="preserve">PM </t>
  </si>
  <si>
    <t>REBECA</t>
  </si>
  <si>
    <t>SELECT CR</t>
  </si>
  <si>
    <t>VARIAS</t>
  </si>
  <si>
    <t>CARLOS</t>
  </si>
  <si>
    <t>HENKEL</t>
  </si>
  <si>
    <t>JULIO</t>
  </si>
  <si>
    <t>AD CONSULTORES COMERCIALES S.A.</t>
  </si>
  <si>
    <t>JOHNNY</t>
  </si>
  <si>
    <t>CAFÉ BRITT</t>
  </si>
  <si>
    <t>JEREMY</t>
  </si>
  <si>
    <t>COCA COLA FEMSA</t>
  </si>
  <si>
    <t>FACTURA # 41907 NULA, ERROR EN EL MONTO-DANIEL</t>
  </si>
  <si>
    <t>JOSELIN</t>
  </si>
  <si>
    <t>16</t>
  </si>
  <si>
    <t>CARLOS REYES</t>
  </si>
  <si>
    <t>CO-CAFÉ REY</t>
  </si>
  <si>
    <t>25</t>
  </si>
  <si>
    <t>LUIS VASQUES</t>
  </si>
  <si>
    <t>CO-INVERSIONES KALZARTE</t>
  </si>
  <si>
    <t>HERWING SCHAUB</t>
  </si>
  <si>
    <t xml:space="preserve">FACTURA # 41916, 41917,41920 NULAS POR HERROR DE MONTO C. cierre del datafono salio incompleto porque se acabo el papel en el momento.                 </t>
  </si>
  <si>
    <t xml:space="preserve">                        ENCARGADO DE RECEPCION: DIANA</t>
  </si>
  <si>
    <t>13</t>
  </si>
  <si>
    <t>AZARIAS BARRANTES DELGADO</t>
  </si>
  <si>
    <t>10-11</t>
  </si>
  <si>
    <t>6-7</t>
  </si>
  <si>
    <t>BESSA</t>
  </si>
  <si>
    <t>9</t>
  </si>
  <si>
    <t>CNFL S.A</t>
  </si>
  <si>
    <t>ILUMINACIÓN TECNO LITE</t>
  </si>
  <si>
    <t>14-15-16</t>
  </si>
  <si>
    <t xml:space="preserve">                        ENCARGADO DE RECEPCION: JPOSIMAR</t>
  </si>
  <si>
    <t xml:space="preserve">JANET ELLIS </t>
  </si>
  <si>
    <t>DESAFIO M</t>
  </si>
  <si>
    <t>HOOIJIMA</t>
  </si>
  <si>
    <t>HERWING</t>
  </si>
  <si>
    <t>CHERI LYON</t>
  </si>
  <si>
    <t>CR PARADISE</t>
  </si>
  <si>
    <t>JOSIMAR</t>
  </si>
  <si>
    <t>BEBIDA</t>
  </si>
  <si>
    <t>8-9</t>
  </si>
  <si>
    <t>INDUSTRIAS NACIONALES</t>
  </si>
  <si>
    <t>16-17</t>
  </si>
  <si>
    <t>PRISCILA ROJAS</t>
  </si>
  <si>
    <t>DESAYUNO</t>
  </si>
  <si>
    <t>CINDY LEVINSON</t>
  </si>
  <si>
    <t>ELISERVICIOS AEROBEL</t>
  </si>
  <si>
    <t>STEPHEN HEAGAN</t>
  </si>
  <si>
    <t>BONSALL</t>
  </si>
  <si>
    <t>17</t>
  </si>
  <si>
    <t>ALEXANDER CHINCHILLA</t>
  </si>
  <si>
    <t>ELIECER SALAZAR</t>
  </si>
  <si>
    <t>04</t>
  </si>
  <si>
    <t xml:space="preserve">AM </t>
  </si>
  <si>
    <t>FRANCISCO ROJAS</t>
  </si>
  <si>
    <t>SUPISCINA</t>
  </si>
  <si>
    <t>CO</t>
  </si>
  <si>
    <t>SONIA CAMACHO</t>
  </si>
  <si>
    <t>EDWIN SALAS</t>
  </si>
  <si>
    <t xml:space="preserve">TOYCOS </t>
  </si>
  <si>
    <t>ZAIDA</t>
  </si>
  <si>
    <t>EMANUEL</t>
  </si>
  <si>
    <t>CARMEN ALVARADO</t>
  </si>
  <si>
    <t>FLORA CHAVEZ</t>
  </si>
  <si>
    <t>ERIN MASSA</t>
  </si>
  <si>
    <t>WKC</t>
  </si>
  <si>
    <t>GUSTAVO</t>
  </si>
  <si>
    <t>TRAVEL EXCELLENCE</t>
  </si>
  <si>
    <t>FELIPE HERRERA</t>
  </si>
  <si>
    <t>FERNANDA GARCIA</t>
  </si>
  <si>
    <t xml:space="preserve">                        ENCARGADO DE RECEPCION: DANIEL</t>
  </si>
  <si>
    <t>GRACE</t>
  </si>
  <si>
    <t>GUIDO</t>
  </si>
  <si>
    <t>DOGUI DE ALAJUELA S.A.</t>
  </si>
  <si>
    <t xml:space="preserve">CARLOS CUESTAS </t>
  </si>
  <si>
    <t>SUSAN ROJAS</t>
  </si>
  <si>
    <t>CARMENCITA</t>
  </si>
  <si>
    <t>03</t>
  </si>
  <si>
    <t>KELLY SEILER VOCKE</t>
  </si>
  <si>
    <t>DELSA SOLIS ROJAS</t>
  </si>
  <si>
    <t>4</t>
  </si>
  <si>
    <t>RICHARD WILLIAMS</t>
  </si>
  <si>
    <t>NO SE FACTURÓ NADA.</t>
  </si>
  <si>
    <t>HUGO HIDALGO</t>
  </si>
  <si>
    <t>EMINENT LOGISTICS</t>
  </si>
  <si>
    <t>05</t>
  </si>
  <si>
    <t>BRIAN VAETH</t>
  </si>
  <si>
    <t xml:space="preserve">                        ENCARGADO DE RECEPCION: JOSE </t>
  </si>
  <si>
    <t>GRACIA VIOLETA</t>
  </si>
  <si>
    <t>EXPEDICIONES TRPICALES</t>
  </si>
  <si>
    <t>ELAINE</t>
  </si>
  <si>
    <t>KUIK</t>
  </si>
  <si>
    <t>EXPEDIA</t>
  </si>
  <si>
    <t>MC CURRY</t>
  </si>
  <si>
    <t>FLAMINI</t>
  </si>
  <si>
    <t>VSF</t>
  </si>
  <si>
    <t>PATRICIA</t>
  </si>
  <si>
    <t xml:space="preserve">AVENTURAS DE CR </t>
  </si>
  <si>
    <t>DISCOVERY TRAVEL</t>
  </si>
  <si>
    <t>ROBERTO</t>
  </si>
  <si>
    <t>SUNSET TOURS</t>
  </si>
  <si>
    <t>CR TRAILS</t>
  </si>
  <si>
    <t>ARMANDO ARIAS</t>
  </si>
  <si>
    <t>DESAFIO</t>
  </si>
  <si>
    <t>CHARLOTTE UNIVERSITY</t>
  </si>
  <si>
    <t xml:space="preserve">                        ENCARGADO DE RECEPCION: JOSIMAR</t>
  </si>
  <si>
    <t>JOYCA</t>
  </si>
  <si>
    <t>KRISTE COLTON</t>
  </si>
  <si>
    <t xml:space="preserve">FACT NULAS:  41989-41990-41991-41992-41993 </t>
  </si>
  <si>
    <t>DELVIS</t>
  </si>
  <si>
    <t>ICE</t>
  </si>
  <si>
    <t>HAROLD</t>
  </si>
  <si>
    <t>ANA</t>
  </si>
  <si>
    <t>INA</t>
  </si>
  <si>
    <t>SOFIA</t>
  </si>
  <si>
    <t>CR RESOURCE CRR SA</t>
  </si>
  <si>
    <t>TOM RAINIERI</t>
  </si>
  <si>
    <t>HENRY</t>
  </si>
  <si>
    <t>YOSER</t>
  </si>
  <si>
    <t>ROGER</t>
  </si>
  <si>
    <t>CAFÉ REY</t>
  </si>
  <si>
    <t>BATCA</t>
  </si>
  <si>
    <t>DOSEL</t>
  </si>
  <si>
    <t>23</t>
  </si>
  <si>
    <t>CORP. COMPAÑIAS AGROIND</t>
  </si>
  <si>
    <t>10</t>
  </si>
  <si>
    <t>OSCAR VALVERDE</t>
  </si>
  <si>
    <t>11</t>
  </si>
  <si>
    <t>JUAN CARLOS ARIAS</t>
  </si>
  <si>
    <t>JUAN GARRO JARA</t>
  </si>
  <si>
    <t>ALEJANDRO CAMPOS</t>
  </si>
  <si>
    <t>5</t>
  </si>
  <si>
    <t>CNFL</t>
  </si>
  <si>
    <t>1</t>
  </si>
  <si>
    <t>FUMIGADORA ECOLÓGICA SA</t>
  </si>
  <si>
    <t>MARIO VILLALOBOS</t>
  </si>
  <si>
    <t>HAYCOM</t>
  </si>
  <si>
    <t>MANUEL SANCHEZ</t>
  </si>
  <si>
    <t>MEXICHEM</t>
  </si>
  <si>
    <t>DEPOORTER FAMILY</t>
  </si>
  <si>
    <t>ARATINGA TOURS</t>
  </si>
  <si>
    <t>LAURA</t>
  </si>
  <si>
    <t>8</t>
  </si>
  <si>
    <t>SUPRO</t>
  </si>
  <si>
    <t>AGROSUPLIDORES CR</t>
  </si>
  <si>
    <t>XINIA ALFARO MURILLO</t>
  </si>
  <si>
    <t>ERICK AGUILAR</t>
  </si>
  <si>
    <t>CR RESOURCE</t>
  </si>
  <si>
    <t>JENNY VILLEGAS</t>
  </si>
  <si>
    <t>KIRT CHRISTENSEN</t>
  </si>
  <si>
    <t>26-27-32</t>
  </si>
  <si>
    <t>MARCO VALVERDE</t>
  </si>
  <si>
    <t>15</t>
  </si>
  <si>
    <t>MAR Y SOL BARQUERO</t>
  </si>
  <si>
    <t>DEHIVI ESQUIVEL</t>
  </si>
  <si>
    <t>ERIK HENDRIKS</t>
  </si>
  <si>
    <t>CR VAKANTIE</t>
  </si>
  <si>
    <t>JOHAN SANCHEZ</t>
  </si>
  <si>
    <t>V 5217</t>
  </si>
  <si>
    <t>21</t>
  </si>
  <si>
    <t>ANTONIO PORRAS GONZÁLEZ</t>
  </si>
  <si>
    <t>ENTREPID</t>
  </si>
  <si>
    <t>V=5218</t>
  </si>
  <si>
    <t>EBISTIC</t>
  </si>
  <si>
    <t>WOLFGANG STRITTMATTER</t>
  </si>
  <si>
    <t>JOSÉ RODRIGUEZ</t>
  </si>
  <si>
    <t>LEANA RODRIGUEZ</t>
  </si>
  <si>
    <t>MAGDALENA</t>
  </si>
  <si>
    <t>V:5219</t>
  </si>
  <si>
    <t>INTREPID TRAVEL</t>
  </si>
  <si>
    <t>ALLAN- GRUPO</t>
  </si>
  <si>
    <t>NURIT SHAPIR</t>
  </si>
  <si>
    <t>MAIDEN VO</t>
  </si>
  <si>
    <t>ORBITZ</t>
  </si>
  <si>
    <t>ALISON KASKOS</t>
  </si>
  <si>
    <t>ANYWHERE</t>
  </si>
  <si>
    <t>MICHAEL FERNANDEZ</t>
  </si>
  <si>
    <t>DUL /LOIZI</t>
  </si>
  <si>
    <t>CR DREAM TRAVEL</t>
  </si>
  <si>
    <t>RONALD CORDOBA</t>
  </si>
  <si>
    <t>AVON CRQ</t>
  </si>
  <si>
    <t>MAYRA COCA</t>
  </si>
  <si>
    <t>PHARMERICA DEL SUR</t>
  </si>
  <si>
    <t>DANIEL C</t>
  </si>
  <si>
    <t>VOSTER</t>
  </si>
  <si>
    <t>JOOSTEN</t>
  </si>
  <si>
    <t>6-7-8-9</t>
  </si>
  <si>
    <t>CAFÉ BRITT DE CR</t>
  </si>
  <si>
    <t>HOLCIM</t>
  </si>
  <si>
    <t>TIN SA</t>
  </si>
  <si>
    <t>JOHN GATHRIGHT</t>
  </si>
  <si>
    <t>V= 5221</t>
  </si>
  <si>
    <t>MILENA ACUÑA</t>
  </si>
  <si>
    <t>STEVE ROWLAND</t>
  </si>
  <si>
    <t>TRACEY YOUNG</t>
  </si>
  <si>
    <t>13-14</t>
  </si>
  <si>
    <t>FAM BOUWMESSTER</t>
  </si>
  <si>
    <t>ECOLE TRAVEL</t>
  </si>
  <si>
    <t>DANIEL</t>
  </si>
  <si>
    <t>20-21</t>
  </si>
  <si>
    <t>KAROL</t>
  </si>
  <si>
    <t>LINDSEY</t>
  </si>
  <si>
    <t>FACTURA 42072 NULA POR FECHA Y RAZON SOCIAL ERRONEAS.</t>
  </si>
  <si>
    <t>GRUPO</t>
  </si>
  <si>
    <t>AGENCIA TURISTICA ERM</t>
  </si>
  <si>
    <t>LABORATOROS STAIN</t>
  </si>
  <si>
    <t>GRUPO SAMBORO</t>
  </si>
  <si>
    <t>LINDSAY MIKDEN</t>
  </si>
  <si>
    <t>CNE</t>
  </si>
  <si>
    <t>MIRIAM VILLEGAS</t>
  </si>
  <si>
    <t>ROY SANCHEZ</t>
  </si>
  <si>
    <t>JORGE ALVAREZ</t>
  </si>
  <si>
    <t>V:5222</t>
  </si>
  <si>
    <t>BLANCA ROSA ELIZONDO</t>
  </si>
  <si>
    <t>PETER AVILES</t>
  </si>
  <si>
    <t>NICK</t>
  </si>
  <si>
    <t>V:5223-5224</t>
  </si>
  <si>
    <t>ENCARGADO:</t>
  </si>
  <si>
    <t>AGROSUPLIDORES DE CR</t>
  </si>
  <si>
    <t>GABIELA TORIJANO</t>
  </si>
  <si>
    <t>WONCHUL NAM</t>
  </si>
  <si>
    <t>SANDRA HIDALGO</t>
  </si>
  <si>
    <t>MILTON GONZALEZ</t>
  </si>
  <si>
    <t>IGI</t>
  </si>
  <si>
    <t>09</t>
  </si>
  <si>
    <t>ADRIAN LOPEZ PORRAS</t>
  </si>
  <si>
    <t>06</t>
  </si>
  <si>
    <t>GAVIN SIMONE</t>
  </si>
  <si>
    <t>26-50</t>
  </si>
  <si>
    <t>JONATHAN BROWN</t>
  </si>
  <si>
    <t>SABINE CLAUSECKER</t>
  </si>
  <si>
    <t>V= 5228</t>
  </si>
  <si>
    <t>BRIAN CONLON</t>
  </si>
  <si>
    <t>V=5227</t>
  </si>
  <si>
    <t>V= 5225</t>
  </si>
  <si>
    <t>PRESCOTT WELDON</t>
  </si>
  <si>
    <t>HOTEL STO TOMAS</t>
  </si>
  <si>
    <t>SELECT COSTA RICA</t>
  </si>
  <si>
    <t>JOSE</t>
  </si>
  <si>
    <t>SABINE</t>
  </si>
  <si>
    <t>V : 5229</t>
  </si>
  <si>
    <t>VINCENT</t>
  </si>
  <si>
    <t>JORGE</t>
  </si>
  <si>
    <t>ARENAL EVER GREEN</t>
  </si>
  <si>
    <t>MARIA VILLALTA ARIAS</t>
  </si>
  <si>
    <t>26-06-20-12</t>
  </si>
  <si>
    <t xml:space="preserve">ALONZO </t>
  </si>
  <si>
    <t>20</t>
  </si>
  <si>
    <t>JOHNNY LOAIZA</t>
  </si>
  <si>
    <t>CO- CAFÉ BRITT</t>
  </si>
  <si>
    <t>CO-EQUIPOS NIETO</t>
  </si>
  <si>
    <t>CAFÉ EL REY</t>
  </si>
  <si>
    <t>WARNER</t>
  </si>
  <si>
    <t>PICOILIASA</t>
  </si>
  <si>
    <t>MATTHIE DAME</t>
  </si>
  <si>
    <t>UNIQUE ADVENTURES</t>
  </si>
  <si>
    <t>ANNA</t>
  </si>
  <si>
    <t>V= 5231</t>
  </si>
  <si>
    <t>CHRISTINE DAY</t>
  </si>
  <si>
    <t>DEBBIE CLAIRE</t>
  </si>
  <si>
    <t>IRENE GROSSMAN</t>
  </si>
  <si>
    <t>CALLIE CARR</t>
  </si>
  <si>
    <t>DEBRA BROWER</t>
  </si>
  <si>
    <t>MOLINA Y OLIVARES</t>
  </si>
  <si>
    <t>JOHN BONSALL</t>
  </si>
  <si>
    <t>KOHILA GNANARATNE</t>
  </si>
  <si>
    <t>FREDDY CORRALES QUESADA</t>
  </si>
  <si>
    <t>SUZANNE SWEENEY</t>
  </si>
  <si>
    <t>CRISTINA CORDERO</t>
  </si>
  <si>
    <t>GINA GARRIDO</t>
  </si>
  <si>
    <t>WON CHUL NAM</t>
  </si>
  <si>
    <t>NICHOLAS ALMOND</t>
  </si>
  <si>
    <t>BRIAN CONTON</t>
  </si>
  <si>
    <t>23-062012</t>
  </si>
  <si>
    <t>LOUIS ESCOBAR</t>
  </si>
  <si>
    <t>BENJAMIN WOOD</t>
  </si>
  <si>
    <t>KAROLINA ZJADEWICS</t>
  </si>
  <si>
    <t>V=5230</t>
  </si>
  <si>
    <t xml:space="preserve">FACT 42123 ANULADA  </t>
  </si>
  <si>
    <t>TAYLOR DEIRDRE</t>
  </si>
  <si>
    <t>DESAFIO LA FORTUNA</t>
  </si>
  <si>
    <t>NOE MAUREEN</t>
  </si>
  <si>
    <t>EXPEDICIONES TROPICALES</t>
  </si>
  <si>
    <t>JULIE PEACOCK</t>
  </si>
  <si>
    <t>BERTA SANCHEZ RUIZ</t>
  </si>
  <si>
    <t>SARAVIA OSCAR</t>
  </si>
  <si>
    <t>VIAJES SIN FRONTERAS</t>
  </si>
  <si>
    <t>DURE LAURENTINO</t>
  </si>
  <si>
    <t>BOLATTI MARIA</t>
  </si>
  <si>
    <t>AMIGHINI NOELIA</t>
  </si>
  <si>
    <t>PARISI GESUALDO</t>
  </si>
  <si>
    <t>LAURITO ANGELA</t>
  </si>
  <si>
    <t>CASTELLANO WALTER</t>
  </si>
  <si>
    <t>SUSANA BEATRIZ</t>
  </si>
  <si>
    <t>JUAN CARLOS Y FRASSIA</t>
  </si>
  <si>
    <t>BLEBEL VICTOR</t>
  </si>
  <si>
    <t>GODOY JUAN CARLOS</t>
  </si>
  <si>
    <t>MENENDEZ SERGIO</t>
  </si>
  <si>
    <t>MARCHESAN NOEMI</t>
  </si>
  <si>
    <t>AIDA INES</t>
  </si>
  <si>
    <t>PALUDI NORMA</t>
  </si>
  <si>
    <t>GUERRERI DORA</t>
  </si>
  <si>
    <t>SILVANA ANALIAY</t>
  </si>
  <si>
    <t>JOSEPH</t>
  </si>
  <si>
    <t>V # 5232</t>
  </si>
  <si>
    <t>ANGEL CASABONA</t>
  </si>
  <si>
    <t>PIERRE</t>
  </si>
  <si>
    <t>6</t>
  </si>
  <si>
    <t>MARIO MORALES MTSS</t>
  </si>
  <si>
    <t>FACT 42172 ANULADA</t>
  </si>
  <si>
    <t xml:space="preserve">STEVEN JENSEN </t>
  </si>
  <si>
    <t>HEIDI NIELSEN</t>
  </si>
  <si>
    <t>7</t>
  </si>
  <si>
    <t>LEIDY LIZANO MORA</t>
  </si>
  <si>
    <t>DURMAN ESQUIVEL</t>
  </si>
  <si>
    <t>GINA</t>
  </si>
  <si>
    <t>GERARDO</t>
  </si>
  <si>
    <t>GERMAN</t>
  </si>
  <si>
    <t>SILVIA &amp; MARTIN</t>
  </si>
  <si>
    <t>ANNA MARTINA</t>
  </si>
  <si>
    <t>ARIANE</t>
  </si>
  <si>
    <t>DANIEL ALPIZAR</t>
  </si>
  <si>
    <t>STEVE</t>
  </si>
  <si>
    <t>TRACEY TEDDER</t>
  </si>
  <si>
    <t>JESSICA</t>
  </si>
  <si>
    <t>G</t>
  </si>
  <si>
    <t>EMINENT LOGISTIC</t>
  </si>
  <si>
    <t>SHELLEY WALKER</t>
  </si>
  <si>
    <t>INERSIONES NEAR</t>
  </si>
  <si>
    <t>FACT 42190 NULA</t>
  </si>
  <si>
    <t>STEVE JENSEN</t>
  </si>
  <si>
    <t>IRMA CESPEDES</t>
  </si>
  <si>
    <t>CATHERINE</t>
  </si>
  <si>
    <t>TRANSMACA</t>
  </si>
  <si>
    <t>JONGERLIN</t>
  </si>
  <si>
    <t>MONICA CAMPOS</t>
  </si>
  <si>
    <t>DAVID</t>
  </si>
  <si>
    <t>NADINE</t>
  </si>
  <si>
    <t>EDUARDO</t>
  </si>
  <si>
    <t>MELISSA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</si>
</sst>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4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165" fontId="6" fillId="2" borderId="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topLeftCell="A34"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281</v>
      </c>
      <c r="E3" s="1"/>
      <c r="F3" s="1"/>
      <c r="G3" s="1"/>
      <c r="H3" s="1"/>
      <c r="I3" s="1"/>
      <c r="J3" s="162"/>
      <c r="K3" s="167">
        <v>41090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417</v>
      </c>
      <c r="C6" s="10" t="s">
        <v>17</v>
      </c>
      <c r="D6" s="10">
        <v>41090</v>
      </c>
      <c r="E6" s="10">
        <v>41091</v>
      </c>
      <c r="F6" s="11">
        <v>42196</v>
      </c>
      <c r="G6" s="12">
        <v>32670</v>
      </c>
      <c r="H6" s="12"/>
      <c r="I6" s="12"/>
      <c r="J6" s="12"/>
      <c r="K6" s="12">
        <v>32670</v>
      </c>
      <c r="L6" s="12"/>
      <c r="M6" s="12"/>
      <c r="N6" s="13">
        <f>G6+I6</f>
        <v>32670</v>
      </c>
    </row>
    <row r="7" spans="1:14">
      <c r="A7" s="9"/>
      <c r="B7" s="10" t="s">
        <v>418</v>
      </c>
      <c r="C7" s="10" t="s">
        <v>17</v>
      </c>
      <c r="D7" s="10">
        <v>41090</v>
      </c>
      <c r="E7" s="10">
        <v>41091</v>
      </c>
      <c r="F7" s="11">
        <v>42197</v>
      </c>
      <c r="G7" s="12">
        <v>35145</v>
      </c>
      <c r="H7" s="12"/>
      <c r="I7" s="12"/>
      <c r="J7" s="12">
        <v>14055</v>
      </c>
      <c r="K7" s="12">
        <v>21090</v>
      </c>
      <c r="L7" s="12"/>
      <c r="M7" s="12"/>
      <c r="N7" s="13">
        <f t="shared" ref="N7:N9" si="0">G7+I7</f>
        <v>35145</v>
      </c>
    </row>
    <row r="8" spans="1:14">
      <c r="A8" s="9"/>
      <c r="B8" s="15" t="s">
        <v>419</v>
      </c>
      <c r="C8" s="15" t="s">
        <v>17</v>
      </c>
      <c r="D8" s="10">
        <v>41090</v>
      </c>
      <c r="E8" s="10">
        <v>41091</v>
      </c>
      <c r="F8" s="11">
        <v>42198</v>
      </c>
      <c r="G8" s="16">
        <v>24750</v>
      </c>
      <c r="H8" s="16"/>
      <c r="I8" s="17"/>
      <c r="J8" s="16"/>
      <c r="K8" s="17">
        <v>24750</v>
      </c>
      <c r="L8" s="16"/>
      <c r="M8" s="16"/>
      <c r="N8" s="13">
        <f t="shared" si="0"/>
        <v>24750</v>
      </c>
    </row>
    <row r="9" spans="1:14">
      <c r="A9" s="9"/>
      <c r="B9" s="15" t="s">
        <v>420</v>
      </c>
      <c r="C9" s="15" t="s">
        <v>55</v>
      </c>
      <c r="D9" s="10">
        <v>41090</v>
      </c>
      <c r="E9" s="10">
        <v>41091</v>
      </c>
      <c r="F9" s="11">
        <v>42199</v>
      </c>
      <c r="G9" s="16">
        <v>62370</v>
      </c>
      <c r="H9" s="16"/>
      <c r="I9" s="17"/>
      <c r="J9" s="16"/>
      <c r="K9" s="16">
        <v>62370</v>
      </c>
      <c r="L9" s="16"/>
      <c r="M9" s="16"/>
      <c r="N9" s="13">
        <f t="shared" si="0"/>
        <v>62370</v>
      </c>
    </row>
    <row r="10" spans="1:14">
      <c r="A10" s="9"/>
      <c r="B10" s="15" t="s">
        <v>421</v>
      </c>
      <c r="C10" s="15" t="s">
        <v>17</v>
      </c>
      <c r="D10" s="10">
        <v>41090</v>
      </c>
      <c r="E10" s="10">
        <v>41091</v>
      </c>
      <c r="F10" s="11">
        <v>42200</v>
      </c>
      <c r="G10" s="16">
        <v>19000</v>
      </c>
      <c r="H10" s="16"/>
      <c r="I10" s="17"/>
      <c r="J10" s="16"/>
      <c r="K10" s="16">
        <v>19000</v>
      </c>
      <c r="L10" s="16"/>
      <c r="M10" s="16"/>
      <c r="N10" s="13">
        <f>G10+I10</f>
        <v>19000</v>
      </c>
    </row>
    <row r="11" spans="1:14">
      <c r="A11" s="9"/>
      <c r="B11" s="15" t="s">
        <v>422</v>
      </c>
      <c r="C11" s="15"/>
      <c r="D11" s="10"/>
      <c r="E11" s="10"/>
      <c r="F11" s="11">
        <v>42201</v>
      </c>
      <c r="G11" s="16"/>
      <c r="H11" s="16" t="s">
        <v>40</v>
      </c>
      <c r="I11" s="17">
        <v>4600</v>
      </c>
      <c r="J11" s="16">
        <v>4600</v>
      </c>
      <c r="K11" s="16"/>
      <c r="L11" s="16"/>
      <c r="M11" s="16"/>
      <c r="N11" s="13">
        <f>+G11+I11</f>
        <v>4600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8"/>
      <c r="N13" s="13">
        <f t="shared" si="1"/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3"/>
      <c r="I16" s="22"/>
      <c r="J16" s="16"/>
      <c r="K16" s="23"/>
      <c r="L16" s="16"/>
      <c r="M16" s="18"/>
      <c r="N16" s="13">
        <f t="shared" si="1"/>
        <v>0</v>
      </c>
    </row>
    <row r="17" spans="1:15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5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5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5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5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5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5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5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v>0</v>
      </c>
    </row>
    <row r="25" spans="1:15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G25</f>
        <v>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178535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173935</v>
      </c>
      <c r="H32" s="16"/>
      <c r="I32" s="31">
        <f>SUM(I6:I31)</f>
        <v>4600</v>
      </c>
      <c r="J32" s="31">
        <f>SUM(J6:J31)</f>
        <v>18655</v>
      </c>
      <c r="K32" s="31">
        <f>SUM(K6:K31)</f>
        <v>159880</v>
      </c>
      <c r="L32" s="31">
        <f>SUM(L6:L31)</f>
        <v>0</v>
      </c>
      <c r="M32" s="31">
        <f>SUM(M6:M31)</f>
        <v>0</v>
      </c>
      <c r="N32" s="31">
        <f>SUM(J32:M32)</f>
        <v>178535</v>
      </c>
      <c r="O32" s="157"/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62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62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1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495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18160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18655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C1:F1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9"/>
  <sheetViews>
    <sheetView topLeftCell="C16" workbookViewId="0">
      <selection activeCell="N31" sqref="N31:N32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4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321</v>
      </c>
      <c r="E3" s="1"/>
      <c r="F3" s="1"/>
      <c r="G3" s="1"/>
      <c r="H3" s="1"/>
      <c r="I3" s="1"/>
      <c r="J3" s="143"/>
      <c r="K3" s="167">
        <v>41086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322</v>
      </c>
      <c r="C6" s="10" t="s">
        <v>17</v>
      </c>
      <c r="D6" s="10"/>
      <c r="E6" s="10"/>
      <c r="F6" s="11">
        <v>42111</v>
      </c>
      <c r="G6" s="12"/>
      <c r="H6" s="12" t="s">
        <v>323</v>
      </c>
      <c r="I6" s="12">
        <v>73260</v>
      </c>
      <c r="J6" s="12"/>
      <c r="K6" s="12">
        <v>73260</v>
      </c>
      <c r="L6" s="12"/>
      <c r="M6" s="12"/>
      <c r="N6" s="13">
        <f>G6+I6</f>
        <v>73260</v>
      </c>
    </row>
    <row r="7" spans="1:14">
      <c r="A7" s="9"/>
      <c r="B7" s="10" t="s">
        <v>324</v>
      </c>
      <c r="C7" s="10" t="s">
        <v>80</v>
      </c>
      <c r="D7" s="10">
        <v>41070</v>
      </c>
      <c r="E7" s="10">
        <v>41072</v>
      </c>
      <c r="F7" s="11">
        <v>42113</v>
      </c>
      <c r="G7" s="12">
        <v>54450</v>
      </c>
      <c r="H7" s="12"/>
      <c r="I7" s="12"/>
      <c r="J7" s="12"/>
      <c r="K7" s="12"/>
      <c r="L7" s="12"/>
      <c r="M7" s="12">
        <v>54450</v>
      </c>
      <c r="N7" s="13">
        <f>G7+I7</f>
        <v>54450</v>
      </c>
    </row>
    <row r="8" spans="1:14">
      <c r="A8" s="9"/>
      <c r="B8" s="10" t="s">
        <v>325</v>
      </c>
      <c r="C8" s="10" t="s">
        <v>326</v>
      </c>
      <c r="D8" s="10">
        <v>41076</v>
      </c>
      <c r="E8" s="10">
        <v>41078</v>
      </c>
      <c r="F8" s="11">
        <v>42113</v>
      </c>
      <c r="G8" s="12">
        <v>97020</v>
      </c>
      <c r="H8" s="12"/>
      <c r="I8" s="12"/>
      <c r="J8" s="12"/>
      <c r="K8" s="12"/>
      <c r="L8" s="12"/>
      <c r="M8" s="12">
        <v>97020</v>
      </c>
      <c r="N8" s="13">
        <f t="shared" ref="N8:N10" si="0">G8+I8</f>
        <v>97020</v>
      </c>
    </row>
    <row r="9" spans="1:14">
      <c r="A9" s="9"/>
      <c r="B9" s="15" t="s">
        <v>86</v>
      </c>
      <c r="C9" s="15" t="s">
        <v>17</v>
      </c>
      <c r="D9" s="10"/>
      <c r="E9" s="10"/>
      <c r="F9" s="11">
        <v>42114</v>
      </c>
      <c r="G9" s="16"/>
      <c r="H9" s="16" t="s">
        <v>40</v>
      </c>
      <c r="I9" s="17">
        <v>2600</v>
      </c>
      <c r="J9" s="16">
        <v>2600</v>
      </c>
      <c r="K9" s="17"/>
      <c r="L9" s="16"/>
      <c r="M9" s="16"/>
      <c r="N9" s="13">
        <f t="shared" si="0"/>
        <v>2600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227330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151470</v>
      </c>
      <c r="H32" s="16"/>
      <c r="I32" s="31">
        <f>SUM(I6:I31)</f>
        <v>75860</v>
      </c>
      <c r="J32" s="31">
        <f>SUM(J6:J31)</f>
        <v>2600</v>
      </c>
      <c r="K32" s="31">
        <f>SUM(K6:K31)</f>
        <v>73260</v>
      </c>
      <c r="L32" s="31">
        <f>SUM(E18)</f>
        <v>0</v>
      </c>
      <c r="M32" s="31">
        <f>SUM(M6:M31)</f>
        <v>151470</v>
      </c>
      <c r="N32" s="31">
        <f>SUM(N31)</f>
        <v>227330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3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43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2600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2600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9"/>
  <sheetViews>
    <sheetView topLeftCell="C13" workbookViewId="0">
      <selection activeCell="N32" sqref="N32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4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39</v>
      </c>
      <c r="E3" s="1"/>
      <c r="F3" s="1"/>
      <c r="G3" s="1"/>
      <c r="H3" s="1"/>
      <c r="I3" s="1"/>
      <c r="J3" s="141"/>
      <c r="K3" s="167">
        <v>41085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313</v>
      </c>
      <c r="C6" s="10" t="s">
        <v>320</v>
      </c>
      <c r="D6" s="10">
        <v>41085</v>
      </c>
      <c r="E6" s="10">
        <v>41087</v>
      </c>
      <c r="F6" s="11">
        <v>42109</v>
      </c>
      <c r="G6" s="12">
        <v>48510</v>
      </c>
      <c r="H6" s="12"/>
      <c r="I6" s="12"/>
      <c r="J6" s="12"/>
      <c r="K6" s="12"/>
      <c r="L6" s="12"/>
      <c r="M6" s="12">
        <v>48510</v>
      </c>
      <c r="N6" s="13">
        <f>G6+I6</f>
        <v>48510</v>
      </c>
    </row>
    <row r="7" spans="1:14">
      <c r="A7" s="9"/>
      <c r="B7" s="10" t="s">
        <v>39</v>
      </c>
      <c r="C7" s="10"/>
      <c r="D7" s="10"/>
      <c r="E7" s="10"/>
      <c r="F7" s="11">
        <v>42110</v>
      </c>
      <c r="G7" s="12"/>
      <c r="H7" s="12" t="s">
        <v>40</v>
      </c>
      <c r="I7" s="12">
        <v>2000</v>
      </c>
      <c r="J7" s="12">
        <v>2000</v>
      </c>
      <c r="K7" s="12"/>
      <c r="L7" s="12"/>
      <c r="M7" s="12"/>
      <c r="N7" s="13">
        <f>G7+I7</f>
        <v>2000</v>
      </c>
    </row>
    <row r="8" spans="1:14">
      <c r="A8" s="9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50510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48510</v>
      </c>
      <c r="H32" s="16"/>
      <c r="I32" s="31">
        <f>SUM(I6:I31)</f>
        <v>2000</v>
      </c>
      <c r="J32" s="31">
        <f>SUM(J6:J31)</f>
        <v>2000</v>
      </c>
      <c r="K32" s="31">
        <f>SUM(K6:K31)</f>
        <v>0</v>
      </c>
      <c r="L32" s="31">
        <f>SUM(E18)</f>
        <v>0</v>
      </c>
      <c r="M32" s="31">
        <f>SUM(M6:M31)</f>
        <v>48510</v>
      </c>
      <c r="N32" s="31">
        <f>SUM(N31)</f>
        <v>50510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1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41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F11" sqref="F11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281</v>
      </c>
      <c r="E3" s="1"/>
      <c r="F3" s="1"/>
      <c r="G3" s="1"/>
      <c r="H3" s="1"/>
      <c r="I3" s="1"/>
      <c r="J3" s="140"/>
      <c r="K3" s="167">
        <v>41085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313</v>
      </c>
      <c r="C6" s="10"/>
      <c r="D6" s="10"/>
      <c r="E6" s="10"/>
      <c r="F6" s="11">
        <v>42103</v>
      </c>
      <c r="G6" s="12"/>
      <c r="H6" s="12" t="s">
        <v>314</v>
      </c>
      <c r="I6" s="12">
        <v>49500</v>
      </c>
      <c r="J6" s="12"/>
      <c r="K6" s="12">
        <v>49500</v>
      </c>
      <c r="L6" s="12"/>
      <c r="M6" s="12"/>
      <c r="N6" s="13">
        <f>G6+I6</f>
        <v>49500</v>
      </c>
    </row>
    <row r="7" spans="1:14">
      <c r="A7" s="9"/>
      <c r="B7" s="10" t="s">
        <v>315</v>
      </c>
      <c r="C7" s="10"/>
      <c r="D7" s="10"/>
      <c r="E7" s="10"/>
      <c r="F7" s="11">
        <v>42104</v>
      </c>
      <c r="G7" s="12"/>
      <c r="H7" s="12" t="s">
        <v>316</v>
      </c>
      <c r="I7" s="12">
        <v>24750</v>
      </c>
      <c r="J7" s="12"/>
      <c r="K7" s="12">
        <v>24750</v>
      </c>
      <c r="L7" s="12"/>
      <c r="M7" s="12"/>
      <c r="N7" s="13">
        <f>G7+I7</f>
        <v>24750</v>
      </c>
    </row>
    <row r="8" spans="1:14">
      <c r="A8" s="9"/>
      <c r="B8" s="10" t="s">
        <v>315</v>
      </c>
      <c r="C8" s="10"/>
      <c r="D8" s="10"/>
      <c r="E8" s="10"/>
      <c r="F8" s="11">
        <v>42105</v>
      </c>
      <c r="G8" s="12"/>
      <c r="H8" s="12" t="s">
        <v>317</v>
      </c>
      <c r="I8" s="12">
        <v>57420</v>
      </c>
      <c r="J8" s="12"/>
      <c r="K8" s="12">
        <v>57420</v>
      </c>
      <c r="L8" s="12"/>
      <c r="M8" s="12"/>
      <c r="N8" s="13">
        <f t="shared" ref="N8:N10" si="0">G8+I8</f>
        <v>57420</v>
      </c>
    </row>
    <row r="9" spans="1:14">
      <c r="A9" s="9"/>
      <c r="B9" s="15" t="s">
        <v>318</v>
      </c>
      <c r="C9" s="15" t="s">
        <v>319</v>
      </c>
      <c r="D9" s="10">
        <v>41085</v>
      </c>
      <c r="E9" s="10">
        <v>41087</v>
      </c>
      <c r="F9" s="11">
        <v>42106</v>
      </c>
      <c r="G9" s="16">
        <v>60390</v>
      </c>
      <c r="H9" s="16"/>
      <c r="I9" s="17"/>
      <c r="J9" s="16"/>
      <c r="K9" s="17">
        <v>60390</v>
      </c>
      <c r="L9" s="16"/>
      <c r="M9" s="16"/>
      <c r="N9" s="13">
        <f t="shared" si="0"/>
        <v>60390</v>
      </c>
    </row>
    <row r="10" spans="1:14">
      <c r="A10" s="9"/>
      <c r="B10" s="15" t="s">
        <v>284</v>
      </c>
      <c r="C10" s="15" t="s">
        <v>17</v>
      </c>
      <c r="D10" s="10">
        <v>41085</v>
      </c>
      <c r="E10" s="10">
        <v>41086</v>
      </c>
      <c r="F10" s="11">
        <v>42107</v>
      </c>
      <c r="G10" s="16">
        <v>18810</v>
      </c>
      <c r="H10" s="16"/>
      <c r="I10" s="17"/>
      <c r="J10" s="16"/>
      <c r="K10" s="16">
        <v>18810</v>
      </c>
      <c r="L10" s="16"/>
      <c r="M10" s="16"/>
      <c r="N10" s="13">
        <f t="shared" si="0"/>
        <v>18810</v>
      </c>
    </row>
    <row r="11" spans="1:14">
      <c r="A11" s="9"/>
      <c r="B11" s="15" t="s">
        <v>284</v>
      </c>
      <c r="C11" s="15"/>
      <c r="D11" s="10"/>
      <c r="E11" s="10"/>
      <c r="F11" s="11">
        <v>42108</v>
      </c>
      <c r="G11" s="16"/>
      <c r="H11" s="16" t="s">
        <v>40</v>
      </c>
      <c r="I11" s="17">
        <v>3800</v>
      </c>
      <c r="J11" s="16">
        <v>3800</v>
      </c>
      <c r="K11" s="16"/>
      <c r="L11" s="16"/>
      <c r="M11" s="16"/>
      <c r="N11" s="13">
        <f>G11+I11</f>
        <v>3800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214670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79200</v>
      </c>
      <c r="H32" s="16"/>
      <c r="I32" s="31">
        <f>SUM(I6:I31)</f>
        <v>135470</v>
      </c>
      <c r="J32" s="31">
        <f>SUM(J6:J31)</f>
        <v>3800</v>
      </c>
      <c r="K32" s="31">
        <f>SUM(K6:K31)</f>
        <v>210870</v>
      </c>
      <c r="L32" s="31">
        <f>SUM(E18)</f>
        <v>0</v>
      </c>
      <c r="M32" s="31">
        <f>SUM(M6:M31)</f>
        <v>0</v>
      </c>
      <c r="N32" s="31">
        <f>SUM(N31)</f>
        <v>214670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4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3800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23" sqref="B23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3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66</v>
      </c>
      <c r="E3" s="1"/>
      <c r="F3" s="1"/>
      <c r="G3" s="1"/>
      <c r="H3" s="1"/>
      <c r="I3" s="1"/>
      <c r="J3" s="137"/>
      <c r="K3" s="167">
        <v>41084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3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311</v>
      </c>
      <c r="B6" s="10" t="s">
        <v>312</v>
      </c>
      <c r="C6" s="10" t="s">
        <v>17</v>
      </c>
      <c r="D6" s="10">
        <v>41084</v>
      </c>
      <c r="E6" s="10">
        <v>41085</v>
      </c>
      <c r="F6" s="11">
        <v>42101</v>
      </c>
      <c r="G6" s="12">
        <v>77220</v>
      </c>
      <c r="H6" s="12"/>
      <c r="I6" s="12"/>
      <c r="J6" s="12"/>
      <c r="K6" s="12">
        <v>77220</v>
      </c>
      <c r="L6" s="12"/>
      <c r="M6" s="12"/>
      <c r="N6" s="13">
        <f>G6+I6</f>
        <v>77220</v>
      </c>
    </row>
    <row r="7" spans="1:14">
      <c r="A7" s="9" t="s">
        <v>68</v>
      </c>
      <c r="B7" s="10" t="s">
        <v>290</v>
      </c>
      <c r="C7" s="10"/>
      <c r="D7" s="10"/>
      <c r="E7" s="10"/>
      <c r="F7" s="11">
        <v>42102</v>
      </c>
      <c r="G7" s="12">
        <v>28710</v>
      </c>
      <c r="H7" s="12"/>
      <c r="I7" s="12"/>
      <c r="J7" s="12"/>
      <c r="K7" s="12">
        <v>28710</v>
      </c>
      <c r="L7" s="12"/>
      <c r="M7" s="12"/>
      <c r="N7" s="13">
        <f>G7+I7</f>
        <v>28710</v>
      </c>
    </row>
    <row r="8" spans="1:14">
      <c r="A8" s="9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105930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105930</v>
      </c>
      <c r="H32" s="16"/>
      <c r="I32" s="31">
        <f>SUM(I6:I31)</f>
        <v>0</v>
      </c>
      <c r="J32" s="31">
        <f>SUM(J6:J31)</f>
        <v>0</v>
      </c>
      <c r="K32" s="31">
        <f>SUM(K6:K31)</f>
        <v>105930</v>
      </c>
      <c r="L32" s="31">
        <f>SUM(E18)</f>
        <v>0</v>
      </c>
      <c r="M32" s="31">
        <f>SUM(M6:M31)</f>
        <v>0</v>
      </c>
      <c r="N32" s="31">
        <f>SUM(N31)</f>
        <v>105930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7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37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D19" sqref="D1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3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281</v>
      </c>
      <c r="E3" s="1"/>
      <c r="F3" s="1"/>
      <c r="G3" s="1"/>
      <c r="H3" s="1"/>
      <c r="I3" s="1"/>
      <c r="J3" s="135"/>
      <c r="K3" s="167">
        <v>41084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3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281</v>
      </c>
      <c r="C6" s="10"/>
      <c r="D6" s="10"/>
      <c r="E6" s="10"/>
      <c r="F6" s="11">
        <v>42100</v>
      </c>
      <c r="G6" s="12"/>
      <c r="H6" s="12" t="s">
        <v>40</v>
      </c>
      <c r="I6" s="12">
        <v>5600</v>
      </c>
      <c r="J6" s="12">
        <v>5600</v>
      </c>
      <c r="K6" s="12"/>
      <c r="L6" s="12"/>
      <c r="M6" s="12"/>
      <c r="N6" s="13">
        <f>G6+I6</f>
        <v>5600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5600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0</v>
      </c>
      <c r="H32" s="16"/>
      <c r="I32" s="31">
        <f>SUM(I6:I31)</f>
        <v>5600</v>
      </c>
      <c r="J32" s="31">
        <f>SUM(J6:J31)</f>
        <v>5600</v>
      </c>
      <c r="K32" s="31">
        <f>SUM(K6:K31)</f>
        <v>0</v>
      </c>
      <c r="L32" s="31">
        <f>SUM(E18)</f>
        <v>0</v>
      </c>
      <c r="M32" s="31">
        <f>SUM(M6:M31)</f>
        <v>0</v>
      </c>
      <c r="N32" s="31">
        <f>SUM(N31)</f>
        <v>5600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5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35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5600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5600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39</v>
      </c>
      <c r="E3" s="1"/>
      <c r="F3" s="1"/>
      <c r="G3" s="1"/>
      <c r="H3" s="1"/>
      <c r="I3" s="1"/>
      <c r="J3" s="132"/>
      <c r="K3" s="167">
        <v>41083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3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242</v>
      </c>
      <c r="B6" s="10" t="s">
        <v>303</v>
      </c>
      <c r="C6" s="10" t="s">
        <v>17</v>
      </c>
      <c r="D6" s="10">
        <v>41084</v>
      </c>
      <c r="E6" s="10">
        <v>41087</v>
      </c>
      <c r="F6" s="11">
        <v>42093</v>
      </c>
      <c r="G6" s="12">
        <v>63855</v>
      </c>
      <c r="H6" s="12"/>
      <c r="I6" s="12"/>
      <c r="J6" s="12"/>
      <c r="K6" s="12">
        <v>63855</v>
      </c>
      <c r="L6" s="12"/>
      <c r="M6" s="12"/>
      <c r="N6" s="13">
        <f>G6+I6</f>
        <v>63855</v>
      </c>
    </row>
    <row r="7" spans="1:14">
      <c r="A7" s="9" t="s">
        <v>210</v>
      </c>
      <c r="B7" s="10" t="s">
        <v>304</v>
      </c>
      <c r="C7" s="10" t="s">
        <v>17</v>
      </c>
      <c r="D7" s="10">
        <v>41083</v>
      </c>
      <c r="E7" s="10">
        <v>41084</v>
      </c>
      <c r="F7" s="11">
        <v>42094</v>
      </c>
      <c r="G7" s="12">
        <v>28710</v>
      </c>
      <c r="H7" s="12"/>
      <c r="I7" s="12"/>
      <c r="J7" s="12"/>
      <c r="K7" s="12">
        <v>28710</v>
      </c>
      <c r="L7" s="12"/>
      <c r="M7" s="12"/>
      <c r="N7" s="13">
        <f>G7+I7</f>
        <v>28710</v>
      </c>
    </row>
    <row r="8" spans="1:14">
      <c r="A8" s="9" t="s">
        <v>63</v>
      </c>
      <c r="B8" s="10" t="s">
        <v>305</v>
      </c>
      <c r="C8" s="10" t="s">
        <v>17</v>
      </c>
      <c r="D8" s="10">
        <v>41083</v>
      </c>
      <c r="E8" s="10">
        <v>41084</v>
      </c>
      <c r="F8" s="11">
        <v>42095</v>
      </c>
      <c r="G8" s="12">
        <v>21285</v>
      </c>
      <c r="H8" s="12"/>
      <c r="I8" s="12"/>
      <c r="J8" s="12"/>
      <c r="K8" s="12">
        <v>10285</v>
      </c>
      <c r="L8" s="12"/>
      <c r="M8" s="12">
        <v>11000</v>
      </c>
      <c r="N8" s="13">
        <f t="shared" ref="N8:N10" si="0">G8+I8</f>
        <v>21285</v>
      </c>
    </row>
    <row r="9" spans="1:14">
      <c r="A9" s="9"/>
      <c r="B9" s="15" t="s">
        <v>286</v>
      </c>
      <c r="C9" s="15" t="s">
        <v>306</v>
      </c>
      <c r="D9" s="10">
        <v>41083</v>
      </c>
      <c r="E9" s="10">
        <v>41084</v>
      </c>
      <c r="F9" s="11">
        <v>42096</v>
      </c>
      <c r="G9" s="16">
        <v>126225</v>
      </c>
      <c r="H9" s="16"/>
      <c r="I9" s="17"/>
      <c r="J9" s="16">
        <v>62865</v>
      </c>
      <c r="K9" s="17"/>
      <c r="L9" s="16"/>
      <c r="M9" s="16">
        <v>63360</v>
      </c>
      <c r="N9" s="13">
        <f t="shared" si="0"/>
        <v>126225</v>
      </c>
    </row>
    <row r="10" spans="1:14">
      <c r="A10" s="9" t="s">
        <v>307</v>
      </c>
      <c r="B10" s="15" t="s">
        <v>308</v>
      </c>
      <c r="C10" s="15" t="s">
        <v>17</v>
      </c>
      <c r="D10" s="10">
        <v>41083</v>
      </c>
      <c r="E10" s="10">
        <v>41084</v>
      </c>
      <c r="F10" s="11">
        <v>42097</v>
      </c>
      <c r="G10" s="16">
        <v>21285</v>
      </c>
      <c r="H10" s="16"/>
      <c r="I10" s="17"/>
      <c r="J10" s="16"/>
      <c r="K10" s="16">
        <v>21285</v>
      </c>
      <c r="L10" s="16"/>
      <c r="M10" s="16"/>
      <c r="N10" s="13">
        <f t="shared" si="0"/>
        <v>21285</v>
      </c>
    </row>
    <row r="11" spans="1:14">
      <c r="A11" s="9" t="s">
        <v>309</v>
      </c>
      <c r="B11" s="15" t="s">
        <v>310</v>
      </c>
      <c r="C11" s="15" t="s">
        <v>17</v>
      </c>
      <c r="D11" s="10">
        <v>41083</v>
      </c>
      <c r="E11" s="10">
        <v>41084</v>
      </c>
      <c r="F11" s="11">
        <v>42098</v>
      </c>
      <c r="G11" s="16">
        <v>29700</v>
      </c>
      <c r="H11" s="16"/>
      <c r="I11" s="17"/>
      <c r="J11" s="16"/>
      <c r="K11" s="16">
        <v>29700</v>
      </c>
      <c r="L11" s="16"/>
      <c r="M11" s="16"/>
      <c r="N11" s="13">
        <f>G11+I11</f>
        <v>29700</v>
      </c>
    </row>
    <row r="12" spans="1:14">
      <c r="A12" s="9"/>
      <c r="B12" s="15" t="s">
        <v>39</v>
      </c>
      <c r="C12" s="15"/>
      <c r="D12" s="10"/>
      <c r="E12" s="10"/>
      <c r="F12" s="11">
        <v>42099</v>
      </c>
      <c r="G12" s="16"/>
      <c r="H12" s="16" t="s">
        <v>40</v>
      </c>
      <c r="I12" s="17">
        <v>5200</v>
      </c>
      <c r="J12" s="16">
        <v>5200</v>
      </c>
      <c r="K12" s="16"/>
      <c r="L12" s="16"/>
      <c r="M12" s="16"/>
      <c r="N12" s="13">
        <f>+G12+I12</f>
        <v>5200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296260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291060</v>
      </c>
      <c r="H32" s="16"/>
      <c r="I32" s="31">
        <f>SUM(I6:I31)</f>
        <v>5200</v>
      </c>
      <c r="J32" s="31">
        <f>SUM(J6:J31)</f>
        <v>68065</v>
      </c>
      <c r="K32" s="31">
        <f>SUM(K6:K31)</f>
        <v>153835</v>
      </c>
      <c r="L32" s="31">
        <f>SUM(E18)</f>
        <v>0</v>
      </c>
      <c r="M32" s="31">
        <f>SUM(M6:M31)</f>
        <v>74360</v>
      </c>
      <c r="N32" s="31">
        <f>SUM(N31)</f>
        <v>296260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2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32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127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62865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5200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68065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E18" sqref="E1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121</v>
      </c>
      <c r="E3" s="1"/>
      <c r="F3" s="1"/>
      <c r="G3" s="1"/>
      <c r="H3" s="1"/>
      <c r="I3" s="1"/>
      <c r="J3" s="130"/>
      <c r="K3" s="167">
        <v>41083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3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/>
      <c r="C6" s="10" t="s">
        <v>301</v>
      </c>
      <c r="D6" s="10">
        <v>41082</v>
      </c>
      <c r="E6" s="10">
        <v>41083</v>
      </c>
      <c r="F6" s="11">
        <v>42090</v>
      </c>
      <c r="G6" s="12">
        <v>38610</v>
      </c>
      <c r="H6" s="12"/>
      <c r="I6" s="12"/>
      <c r="J6" s="12"/>
      <c r="K6" s="12">
        <v>38610</v>
      </c>
      <c r="L6" s="12"/>
      <c r="M6" s="12"/>
      <c r="N6" s="13">
        <f>G6+I6</f>
        <v>38610</v>
      </c>
    </row>
    <row r="7" spans="1:14">
      <c r="A7" s="9"/>
      <c r="B7" s="10" t="s">
        <v>302</v>
      </c>
      <c r="C7" s="10" t="s">
        <v>17</v>
      </c>
      <c r="D7" s="10">
        <v>41083</v>
      </c>
      <c r="E7" s="10">
        <v>41084</v>
      </c>
      <c r="F7" s="11">
        <v>42091</v>
      </c>
      <c r="G7" s="12">
        <v>28710</v>
      </c>
      <c r="H7" s="12"/>
      <c r="I7" s="12"/>
      <c r="J7" s="12">
        <v>13710</v>
      </c>
      <c r="K7" s="12"/>
      <c r="L7" s="12"/>
      <c r="M7" s="12">
        <v>15000</v>
      </c>
      <c r="N7" s="13">
        <f>G7+I7</f>
        <v>28710</v>
      </c>
    </row>
    <row r="8" spans="1:14">
      <c r="A8" s="9"/>
      <c r="B8" s="10" t="s">
        <v>121</v>
      </c>
      <c r="C8" s="10" t="s">
        <v>40</v>
      </c>
      <c r="D8" s="10"/>
      <c r="E8" s="10"/>
      <c r="F8" s="11"/>
      <c r="G8" s="12"/>
      <c r="H8" s="12" t="s">
        <v>40</v>
      </c>
      <c r="I8" s="12">
        <v>7400</v>
      </c>
      <c r="J8" s="12">
        <v>7400</v>
      </c>
      <c r="K8" s="12"/>
      <c r="L8" s="12"/>
      <c r="M8" s="12"/>
      <c r="N8" s="13">
        <f t="shared" ref="N8:N10" si="0">G8+I8</f>
        <v>7400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74720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67320</v>
      </c>
      <c r="H32" s="16"/>
      <c r="I32" s="31">
        <f>SUM(I6:I31)</f>
        <v>7400</v>
      </c>
      <c r="J32" s="31">
        <f>SUM(J6:J31)</f>
        <v>21110</v>
      </c>
      <c r="K32" s="31">
        <f>SUM(K6:K31)</f>
        <v>38610</v>
      </c>
      <c r="L32" s="31">
        <f>SUM(E18)</f>
        <v>0</v>
      </c>
      <c r="M32" s="31">
        <f>SUM(M6:M31)</f>
        <v>15000</v>
      </c>
      <c r="N32" s="31">
        <f>SUM(N31)</f>
        <v>74720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3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1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495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20625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21120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128"/>
      <c r="K3" s="167">
        <v>41082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294</v>
      </c>
      <c r="C6" s="10"/>
      <c r="D6" s="10"/>
      <c r="E6" s="10"/>
      <c r="F6" s="11">
        <v>42085</v>
      </c>
      <c r="G6" s="12"/>
      <c r="H6" s="12" t="s">
        <v>295</v>
      </c>
      <c r="I6" s="12">
        <v>54450</v>
      </c>
      <c r="J6" s="12"/>
      <c r="K6" s="12">
        <v>54450</v>
      </c>
      <c r="L6" s="12"/>
      <c r="M6" s="12"/>
      <c r="N6" s="13">
        <f>G6+I6</f>
        <v>54450</v>
      </c>
    </row>
    <row r="7" spans="1:14">
      <c r="A7" s="9" t="s">
        <v>99</v>
      </c>
      <c r="B7" s="10" t="s">
        <v>296</v>
      </c>
      <c r="C7" s="10" t="s">
        <v>17</v>
      </c>
      <c r="D7" s="10">
        <v>41082</v>
      </c>
      <c r="E7" s="10">
        <v>41084</v>
      </c>
      <c r="F7" s="11">
        <v>42086</v>
      </c>
      <c r="G7" s="12">
        <v>57420</v>
      </c>
      <c r="H7" s="12"/>
      <c r="I7" s="12"/>
      <c r="J7" s="12"/>
      <c r="K7" s="12">
        <v>28710</v>
      </c>
      <c r="L7" s="12"/>
      <c r="M7" s="12">
        <v>28710</v>
      </c>
      <c r="N7" s="13">
        <f>G7+I7</f>
        <v>57420</v>
      </c>
    </row>
    <row r="8" spans="1:14">
      <c r="A8" s="9"/>
      <c r="B8" s="10" t="s">
        <v>297</v>
      </c>
      <c r="C8" s="10" t="s">
        <v>17</v>
      </c>
      <c r="D8" s="10">
        <v>41082</v>
      </c>
      <c r="E8" s="10">
        <v>41084</v>
      </c>
      <c r="F8" s="11">
        <v>42087</v>
      </c>
      <c r="G8" s="12">
        <v>99990</v>
      </c>
      <c r="H8" s="12"/>
      <c r="I8" s="12"/>
      <c r="J8" s="12"/>
      <c r="K8" s="12">
        <v>99990</v>
      </c>
      <c r="L8" s="12"/>
      <c r="M8" s="12"/>
      <c r="N8" s="13">
        <f t="shared" ref="N8:N10" si="0">G8+I8</f>
        <v>99990</v>
      </c>
    </row>
    <row r="9" spans="1:14">
      <c r="A9" s="9"/>
      <c r="B9" s="15" t="s">
        <v>298</v>
      </c>
      <c r="C9" s="15"/>
      <c r="D9" s="10"/>
      <c r="E9" s="10"/>
      <c r="F9" s="11">
        <v>42088</v>
      </c>
      <c r="G9" s="16"/>
      <c r="H9" s="16" t="s">
        <v>299</v>
      </c>
      <c r="I9" s="17">
        <v>100485</v>
      </c>
      <c r="J9" s="16"/>
      <c r="K9" s="17">
        <v>100485</v>
      </c>
      <c r="L9" s="16"/>
      <c r="M9" s="16"/>
      <c r="N9" s="13">
        <f t="shared" si="0"/>
        <v>100485</v>
      </c>
    </row>
    <row r="10" spans="1:14">
      <c r="A10" s="9"/>
      <c r="B10" s="15" t="s">
        <v>39</v>
      </c>
      <c r="C10" s="15"/>
      <c r="D10" s="10"/>
      <c r="E10" s="10"/>
      <c r="F10" s="11">
        <v>42089</v>
      </c>
      <c r="G10" s="16"/>
      <c r="H10" s="16" t="s">
        <v>40</v>
      </c>
      <c r="I10" s="17">
        <v>6200</v>
      </c>
      <c r="J10" s="16">
        <v>6200</v>
      </c>
      <c r="K10" s="16"/>
      <c r="L10" s="16"/>
      <c r="M10" s="16"/>
      <c r="N10" s="13">
        <f t="shared" si="0"/>
        <v>6200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318545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157410</v>
      </c>
      <c r="H32" s="16"/>
      <c r="I32" s="31">
        <f>SUM(I6:I31)</f>
        <v>161135</v>
      </c>
      <c r="J32" s="31">
        <f>SUM(J6:J31)</f>
        <v>6200</v>
      </c>
      <c r="K32" s="31">
        <f>SUM(K6:K31)</f>
        <v>283635</v>
      </c>
      <c r="L32" s="31">
        <f>SUM(E18)</f>
        <v>0</v>
      </c>
      <c r="M32" s="31">
        <f>SUM(M6:M31)</f>
        <v>28710</v>
      </c>
      <c r="N32" s="31">
        <f>SUM(N31)</f>
        <v>318545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8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28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6200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6200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9"/>
  <sheetViews>
    <sheetView topLeftCell="A16" workbookViewId="0">
      <selection activeCell="N33" sqref="N33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126"/>
      <c r="K3" s="167">
        <v>41082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292</v>
      </c>
      <c r="C6" s="10" t="s">
        <v>17</v>
      </c>
      <c r="D6" s="10">
        <v>41082</v>
      </c>
      <c r="E6" s="10">
        <v>41083</v>
      </c>
      <c r="F6" s="11">
        <v>42082</v>
      </c>
      <c r="G6" s="12">
        <v>32600</v>
      </c>
      <c r="H6" s="12"/>
      <c r="I6" s="12"/>
      <c r="J6" s="12">
        <v>32600</v>
      </c>
      <c r="K6" s="12"/>
      <c r="L6" s="12"/>
      <c r="M6" s="12"/>
      <c r="N6" s="13">
        <f>G6+I6</f>
        <v>32600</v>
      </c>
    </row>
    <row r="7" spans="1:14">
      <c r="A7" s="9" t="s">
        <v>210</v>
      </c>
      <c r="B7" s="10" t="s">
        <v>293</v>
      </c>
      <c r="C7" s="10" t="s">
        <v>17</v>
      </c>
      <c r="D7" s="10">
        <v>41082</v>
      </c>
      <c r="E7" s="10">
        <v>41083</v>
      </c>
      <c r="F7" s="11">
        <v>42083</v>
      </c>
      <c r="G7" s="12">
        <v>21285</v>
      </c>
      <c r="H7" s="12"/>
      <c r="I7" s="12"/>
      <c r="J7" s="12"/>
      <c r="K7" s="12">
        <v>10285</v>
      </c>
      <c r="L7" s="12"/>
      <c r="M7" s="12">
        <v>11000</v>
      </c>
      <c r="N7" s="13">
        <f>G7+I7</f>
        <v>21285</v>
      </c>
    </row>
    <row r="8" spans="1:14">
      <c r="A8" s="9"/>
      <c r="B8" s="10" t="s">
        <v>66</v>
      </c>
      <c r="C8" s="10"/>
      <c r="D8" s="10"/>
      <c r="E8" s="10"/>
      <c r="F8" s="11">
        <v>42084</v>
      </c>
      <c r="G8" s="12"/>
      <c r="H8" s="12" t="s">
        <v>40</v>
      </c>
      <c r="I8" s="12">
        <v>3200</v>
      </c>
      <c r="J8" s="12">
        <v>3200</v>
      </c>
      <c r="K8" s="12"/>
      <c r="L8" s="12"/>
      <c r="M8" s="12"/>
      <c r="N8" s="13">
        <f t="shared" ref="N8:N10" si="0">G8+I8</f>
        <v>3200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57085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53885</v>
      </c>
      <c r="H32" s="16"/>
      <c r="I32" s="31">
        <f>SUM(I6:I31)</f>
        <v>3200</v>
      </c>
      <c r="J32" s="31">
        <f>SUM(J6:J31)</f>
        <v>35800</v>
      </c>
      <c r="K32" s="31">
        <f>SUM(K6:K31)</f>
        <v>10285</v>
      </c>
      <c r="L32" s="31">
        <f>SUM(E18)</f>
        <v>0</v>
      </c>
      <c r="M32" s="31">
        <f>SUM(M6:M31)</f>
        <v>11000</v>
      </c>
      <c r="N32" s="31">
        <f>SUM(N31)</f>
        <v>57085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6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26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35800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35800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39" sqref="C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124"/>
      <c r="K3" s="167">
        <v>41081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2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288</v>
      </c>
      <c r="C6" s="10" t="s">
        <v>26</v>
      </c>
      <c r="D6" s="10">
        <v>41081</v>
      </c>
      <c r="E6" s="10">
        <v>41082</v>
      </c>
      <c r="F6" s="11">
        <v>42075</v>
      </c>
      <c r="G6" s="12">
        <v>17000</v>
      </c>
      <c r="H6" s="12"/>
      <c r="I6" s="12"/>
      <c r="J6" s="12"/>
      <c r="K6" s="12">
        <v>17000</v>
      </c>
      <c r="L6" s="12"/>
      <c r="M6" s="12"/>
      <c r="N6" s="13">
        <f>G6+I6</f>
        <v>17000</v>
      </c>
    </row>
    <row r="7" spans="1:14">
      <c r="A7" s="9"/>
      <c r="B7" s="10" t="s">
        <v>289</v>
      </c>
      <c r="C7" s="10" t="s">
        <v>26</v>
      </c>
      <c r="D7" s="10">
        <v>41081</v>
      </c>
      <c r="E7" s="10">
        <v>41082</v>
      </c>
      <c r="F7" s="11">
        <v>42076</v>
      </c>
      <c r="G7" s="12">
        <v>17000</v>
      </c>
      <c r="H7" s="12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 t="s">
        <v>132</v>
      </c>
      <c r="B8" s="10" t="s">
        <v>288</v>
      </c>
      <c r="C8" s="10" t="s">
        <v>26</v>
      </c>
      <c r="D8" s="10">
        <v>41081</v>
      </c>
      <c r="E8" s="10">
        <v>41082</v>
      </c>
      <c r="F8" s="11">
        <v>42077</v>
      </c>
      <c r="G8" s="12">
        <v>19500</v>
      </c>
      <c r="H8" s="12"/>
      <c r="I8" s="12"/>
      <c r="J8" s="12"/>
      <c r="K8" s="12">
        <v>19500</v>
      </c>
      <c r="L8" s="12"/>
      <c r="M8" s="12"/>
      <c r="N8" s="13">
        <f t="shared" ref="N8:N10" si="0">G8+I8</f>
        <v>19500</v>
      </c>
    </row>
    <row r="9" spans="1:14">
      <c r="A9" s="9" t="s">
        <v>68</v>
      </c>
      <c r="B9" s="15" t="s">
        <v>290</v>
      </c>
      <c r="C9" s="15" t="s">
        <v>17</v>
      </c>
      <c r="D9" s="10">
        <v>41081</v>
      </c>
      <c r="E9" s="10">
        <v>41085</v>
      </c>
      <c r="F9" s="11">
        <v>42078</v>
      </c>
      <c r="G9" s="16">
        <v>114840</v>
      </c>
      <c r="H9" s="16"/>
      <c r="I9" s="17"/>
      <c r="J9" s="16"/>
      <c r="K9" s="17">
        <v>114840</v>
      </c>
      <c r="L9" s="16"/>
      <c r="M9" s="16"/>
      <c r="N9" s="13">
        <f t="shared" si="0"/>
        <v>114840</v>
      </c>
    </row>
    <row r="10" spans="1:14">
      <c r="A10" s="9"/>
      <c r="B10" s="15" t="s">
        <v>291</v>
      </c>
      <c r="C10" s="15" t="s">
        <v>26</v>
      </c>
      <c r="D10" s="10">
        <v>41081</v>
      </c>
      <c r="E10" s="10">
        <v>41082</v>
      </c>
      <c r="F10" s="11">
        <v>42079</v>
      </c>
      <c r="G10" s="16">
        <v>21500</v>
      </c>
      <c r="H10" s="16"/>
      <c r="I10" s="17"/>
      <c r="J10" s="16">
        <v>21500</v>
      </c>
      <c r="K10" s="16"/>
      <c r="L10" s="16"/>
      <c r="M10" s="16"/>
      <c r="N10" s="13">
        <f t="shared" si="0"/>
        <v>21500</v>
      </c>
    </row>
    <row r="11" spans="1:14">
      <c r="A11" s="9"/>
      <c r="B11" s="15" t="s">
        <v>291</v>
      </c>
      <c r="C11" s="15" t="s">
        <v>26</v>
      </c>
      <c r="D11" s="10">
        <v>41081</v>
      </c>
      <c r="E11" s="10">
        <v>41082</v>
      </c>
      <c r="F11" s="11">
        <v>42080</v>
      </c>
      <c r="G11" s="16">
        <v>21500</v>
      </c>
      <c r="H11" s="16"/>
      <c r="I11" s="17"/>
      <c r="J11" s="16">
        <v>21500</v>
      </c>
      <c r="K11" s="16"/>
      <c r="L11" s="16"/>
      <c r="M11" s="16"/>
      <c r="N11" s="13">
        <f>G11+I11</f>
        <v>21500</v>
      </c>
    </row>
    <row r="12" spans="1:14">
      <c r="A12" s="9"/>
      <c r="B12" s="15" t="s">
        <v>66</v>
      </c>
      <c r="C12" s="15"/>
      <c r="D12" s="10"/>
      <c r="E12" s="10"/>
      <c r="F12" s="11">
        <v>42081</v>
      </c>
      <c r="G12" s="16"/>
      <c r="H12" s="16" t="s">
        <v>40</v>
      </c>
      <c r="I12" s="17">
        <v>2800</v>
      </c>
      <c r="J12" s="16">
        <v>2800</v>
      </c>
      <c r="K12" s="16"/>
      <c r="L12" s="16"/>
      <c r="M12" s="16"/>
      <c r="N12" s="13">
        <f>+G12+I12</f>
        <v>2800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214140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211340</v>
      </c>
      <c r="H32" s="16"/>
      <c r="I32" s="31">
        <f>SUM(I6:I31)</f>
        <v>2800</v>
      </c>
      <c r="J32" s="31">
        <f>SUM(J6:J31)</f>
        <v>45800</v>
      </c>
      <c r="K32" s="31">
        <f>SUM(K6:K31)</f>
        <v>168340</v>
      </c>
      <c r="L32" s="31">
        <f>SUM(E18)</f>
        <v>0</v>
      </c>
      <c r="M32" s="31">
        <f>SUM(M6:M31)</f>
        <v>0</v>
      </c>
      <c r="N32" s="31">
        <f>SUM(N31)</f>
        <v>214140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4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24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45800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45800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321</v>
      </c>
      <c r="E3" s="1"/>
      <c r="F3" s="1"/>
      <c r="G3" s="1"/>
      <c r="H3" s="1"/>
      <c r="I3" s="1"/>
      <c r="J3" s="160"/>
      <c r="K3" s="167">
        <v>41090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413</v>
      </c>
      <c r="C6" s="10" t="s">
        <v>17</v>
      </c>
      <c r="D6" s="10">
        <v>41090</v>
      </c>
      <c r="E6" s="10">
        <v>41091</v>
      </c>
      <c r="F6" s="11">
        <v>42192</v>
      </c>
      <c r="G6" s="12">
        <v>21250</v>
      </c>
      <c r="H6" s="12"/>
      <c r="I6" s="12"/>
      <c r="J6" s="12">
        <v>21250</v>
      </c>
      <c r="K6" s="12"/>
      <c r="L6" s="12"/>
      <c r="M6" s="12"/>
      <c r="N6" s="13">
        <f>G6+I6</f>
        <v>21250</v>
      </c>
    </row>
    <row r="7" spans="1:14">
      <c r="A7" s="9"/>
      <c r="B7" s="10" t="s">
        <v>414</v>
      </c>
      <c r="C7" s="10" t="s">
        <v>17</v>
      </c>
      <c r="D7" s="10">
        <v>41090</v>
      </c>
      <c r="E7" s="10">
        <v>41092</v>
      </c>
      <c r="F7" s="11">
        <v>42193</v>
      </c>
      <c r="G7" s="12">
        <v>114840</v>
      </c>
      <c r="H7" s="12"/>
      <c r="I7" s="12"/>
      <c r="J7" s="12">
        <v>84840</v>
      </c>
      <c r="K7" s="12"/>
      <c r="L7" s="12"/>
      <c r="M7" s="12">
        <v>30000</v>
      </c>
      <c r="N7" s="13">
        <f t="shared" ref="N7:N9" si="0">G7+I7</f>
        <v>114840</v>
      </c>
    </row>
    <row r="8" spans="1:14">
      <c r="A8" s="9"/>
      <c r="B8" s="15" t="s">
        <v>415</v>
      </c>
      <c r="C8" s="15" t="s">
        <v>17</v>
      </c>
      <c r="D8" s="10">
        <v>41090</v>
      </c>
      <c r="E8" s="10">
        <v>41091</v>
      </c>
      <c r="F8" s="11">
        <v>42194</v>
      </c>
      <c r="G8" s="16">
        <v>27225</v>
      </c>
      <c r="H8" s="16"/>
      <c r="I8" s="17"/>
      <c r="J8" s="16"/>
      <c r="K8" s="17">
        <v>27225</v>
      </c>
      <c r="L8" s="16"/>
      <c r="M8" s="16"/>
      <c r="N8" s="13">
        <f t="shared" si="0"/>
        <v>27225</v>
      </c>
    </row>
    <row r="9" spans="1:14">
      <c r="A9" s="9"/>
      <c r="B9" s="15" t="s">
        <v>416</v>
      </c>
      <c r="C9" s="15" t="s">
        <v>139</v>
      </c>
      <c r="D9" s="10">
        <v>41090</v>
      </c>
      <c r="E9" s="10">
        <v>41091</v>
      </c>
      <c r="F9" s="11">
        <v>42195</v>
      </c>
      <c r="G9" s="16">
        <v>39000</v>
      </c>
      <c r="H9" s="16"/>
      <c r="I9" s="17"/>
      <c r="J9" s="16"/>
      <c r="K9" s="16">
        <v>39000</v>
      </c>
      <c r="L9" s="16"/>
      <c r="M9" s="16"/>
      <c r="N9" s="13">
        <f t="shared" si="0"/>
        <v>39000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8"/>
      <c r="N13" s="13">
        <f t="shared" si="1"/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3"/>
      <c r="I16" s="22"/>
      <c r="J16" s="16"/>
      <c r="K16" s="23"/>
      <c r="L16" s="16"/>
      <c r="M16" s="18"/>
      <c r="N16" s="13">
        <f t="shared" si="1"/>
        <v>0</v>
      </c>
    </row>
    <row r="17" spans="1:15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5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5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5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5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5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5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5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v>0</v>
      </c>
    </row>
    <row r="25" spans="1:15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G25</f>
        <v>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202315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202315</v>
      </c>
      <c r="H32" s="16"/>
      <c r="I32" s="31">
        <f>SUM(I6:I31)</f>
        <v>0</v>
      </c>
      <c r="J32" s="31">
        <f>SUM(J6:J31)</f>
        <v>106090</v>
      </c>
      <c r="K32" s="31">
        <f>SUM(K6:K31)</f>
        <v>66225</v>
      </c>
      <c r="L32" s="31">
        <f>SUM(L6:L31)</f>
        <v>0</v>
      </c>
      <c r="M32" s="31">
        <f>SUM(M6:M31)</f>
        <v>30000</v>
      </c>
      <c r="N32" s="31">
        <f>SUM(J32:M32)</f>
        <v>202315</v>
      </c>
      <c r="O32" s="157"/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60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60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140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69300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36800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106100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11" sqref="C11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122"/>
      <c r="K3" s="167">
        <v>41081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286</v>
      </c>
      <c r="C6" s="10" t="s">
        <v>287</v>
      </c>
      <c r="D6" s="10">
        <v>41085</v>
      </c>
      <c r="E6" s="10">
        <v>41087</v>
      </c>
      <c r="F6" s="11">
        <v>42073</v>
      </c>
      <c r="G6" s="12">
        <v>491040</v>
      </c>
      <c r="H6" s="12"/>
      <c r="I6" s="12"/>
      <c r="J6" s="12"/>
      <c r="K6" s="12"/>
      <c r="L6" s="12"/>
      <c r="M6" s="12">
        <v>491040</v>
      </c>
      <c r="N6" s="13">
        <f>G6+I6</f>
        <v>491040</v>
      </c>
    </row>
    <row r="7" spans="1:14">
      <c r="A7" s="9"/>
      <c r="B7" s="10" t="s">
        <v>281</v>
      </c>
      <c r="C7" s="10"/>
      <c r="D7" s="10"/>
      <c r="E7" s="10"/>
      <c r="F7" s="11">
        <v>42074</v>
      </c>
      <c r="G7" s="12"/>
      <c r="H7" s="12" t="s">
        <v>40</v>
      </c>
      <c r="I7" s="12">
        <v>3600</v>
      </c>
      <c r="J7" s="12">
        <v>3600</v>
      </c>
      <c r="K7" s="12"/>
      <c r="L7" s="12"/>
      <c r="M7" s="12"/>
      <c r="N7" s="13">
        <f>G7+I7</f>
        <v>3600</v>
      </c>
    </row>
    <row r="8" spans="1:14">
      <c r="A8" s="9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494640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491040</v>
      </c>
      <c r="H32" s="16"/>
      <c r="I32" s="31">
        <f>SUM(I6:I31)</f>
        <v>3600</v>
      </c>
      <c r="J32" s="31">
        <f>SUM(J6:J31)</f>
        <v>3600</v>
      </c>
      <c r="K32" s="31">
        <f>SUM(K6:K31)</f>
        <v>0</v>
      </c>
      <c r="L32" s="31">
        <f>SUM(E18)</f>
        <v>0</v>
      </c>
      <c r="M32" s="31">
        <f>SUM(M6:M31)</f>
        <v>491040</v>
      </c>
      <c r="N32" s="31">
        <f>SUM(N31)</f>
        <v>494640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2" t="s">
        <v>21</v>
      </c>
      <c r="F34" s="38"/>
      <c r="G34" s="181" t="s">
        <v>285</v>
      </c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22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3600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3600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F9" sqref="F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153</v>
      </c>
      <c r="C3" s="191"/>
      <c r="D3" s="191"/>
      <c r="E3" s="191"/>
      <c r="F3" s="191"/>
      <c r="G3" s="192"/>
      <c r="H3" s="1"/>
      <c r="I3" s="1"/>
      <c r="J3" s="120"/>
      <c r="K3" s="167">
        <v>41080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2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49</v>
      </c>
      <c r="B6" s="10" t="s">
        <v>276</v>
      </c>
      <c r="C6" s="10" t="s">
        <v>17</v>
      </c>
      <c r="D6" s="10">
        <v>41080</v>
      </c>
      <c r="E6" s="10">
        <v>41081</v>
      </c>
      <c r="F6" s="11">
        <v>42066</v>
      </c>
      <c r="G6" s="12">
        <v>31500</v>
      </c>
      <c r="H6" s="12"/>
      <c r="I6" s="12"/>
      <c r="J6" s="12">
        <v>31500</v>
      </c>
      <c r="K6" s="12"/>
      <c r="L6" s="12"/>
      <c r="M6" s="12"/>
      <c r="N6" s="13">
        <f>G6+I6</f>
        <v>31500</v>
      </c>
    </row>
    <row r="7" spans="1:14">
      <c r="A7" s="9" t="s">
        <v>77</v>
      </c>
      <c r="B7" s="10" t="s">
        <v>277</v>
      </c>
      <c r="C7" s="10" t="s">
        <v>17</v>
      </c>
      <c r="D7" s="10">
        <v>41080</v>
      </c>
      <c r="E7" s="10">
        <v>41082</v>
      </c>
      <c r="F7" s="11">
        <v>42067</v>
      </c>
      <c r="G7" s="12">
        <v>56900</v>
      </c>
      <c r="H7" s="12"/>
      <c r="I7" s="12"/>
      <c r="J7" s="12">
        <v>56900</v>
      </c>
      <c r="K7" s="12"/>
      <c r="L7" s="12"/>
      <c r="M7" s="12"/>
      <c r="N7" s="13">
        <f>G7+I7</f>
        <v>56900</v>
      </c>
    </row>
    <row r="8" spans="1:14">
      <c r="A8" s="9" t="s">
        <v>278</v>
      </c>
      <c r="B8" s="10" t="s">
        <v>279</v>
      </c>
      <c r="C8" s="10" t="s">
        <v>280</v>
      </c>
      <c r="D8" s="10">
        <v>41099</v>
      </c>
      <c r="E8" s="10">
        <v>41101</v>
      </c>
      <c r="F8" s="11">
        <v>42068</v>
      </c>
      <c r="G8" s="12">
        <v>91080</v>
      </c>
      <c r="H8" s="12"/>
      <c r="I8" s="12"/>
      <c r="J8" s="12"/>
      <c r="K8" s="12"/>
      <c r="L8" s="12"/>
      <c r="M8" s="12">
        <v>91080</v>
      </c>
      <c r="N8" s="13">
        <f t="shared" ref="N8:N10" si="0">G8+I8</f>
        <v>91080</v>
      </c>
    </row>
    <row r="9" spans="1:14">
      <c r="A9" s="9"/>
      <c r="B9" s="15" t="s">
        <v>281</v>
      </c>
      <c r="C9" s="15"/>
      <c r="D9" s="10"/>
      <c r="E9" s="10"/>
      <c r="F9" s="11">
        <v>42069</v>
      </c>
      <c r="G9" s="16"/>
      <c r="H9" s="16" t="s">
        <v>40</v>
      </c>
      <c r="I9" s="17">
        <v>2600</v>
      </c>
      <c r="J9" s="16">
        <v>2600</v>
      </c>
      <c r="K9" s="17"/>
      <c r="L9" s="16"/>
      <c r="M9" s="16"/>
      <c r="N9" s="13">
        <f t="shared" si="0"/>
        <v>2600</v>
      </c>
    </row>
    <row r="10" spans="1:14">
      <c r="A10" s="9" t="s">
        <v>282</v>
      </c>
      <c r="B10" s="15" t="s">
        <v>283</v>
      </c>
      <c r="C10" s="15" t="s">
        <v>91</v>
      </c>
      <c r="D10" s="10">
        <v>41080</v>
      </c>
      <c r="E10" s="10">
        <v>41081</v>
      </c>
      <c r="F10" s="11">
        <v>42070</v>
      </c>
      <c r="G10" s="16">
        <v>37620</v>
      </c>
      <c r="H10" s="16"/>
      <c r="I10" s="17"/>
      <c r="J10" s="16"/>
      <c r="K10" s="16">
        <v>37620</v>
      </c>
      <c r="L10" s="16"/>
      <c r="M10" s="16"/>
      <c r="N10" s="13">
        <f t="shared" si="0"/>
        <v>37620</v>
      </c>
    </row>
    <row r="11" spans="1:14">
      <c r="A11" s="9" t="s">
        <v>68</v>
      </c>
      <c r="B11" s="15" t="s">
        <v>284</v>
      </c>
      <c r="C11" s="15" t="s">
        <v>17</v>
      </c>
      <c r="D11" s="10">
        <v>41080</v>
      </c>
      <c r="E11" s="10">
        <v>41081</v>
      </c>
      <c r="F11" s="11">
        <v>42071</v>
      </c>
      <c r="G11" s="16">
        <v>28710</v>
      </c>
      <c r="H11" s="16"/>
      <c r="I11" s="17"/>
      <c r="J11" s="16">
        <v>28710</v>
      </c>
      <c r="K11" s="16"/>
      <c r="L11" s="16"/>
      <c r="M11" s="16"/>
      <c r="N11" s="13">
        <f>G11+I11</f>
        <v>28710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248410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245810</v>
      </c>
      <c r="H32" s="16"/>
      <c r="I32" s="31">
        <f>SUM(I6:I31)</f>
        <v>2600</v>
      </c>
      <c r="J32" s="31">
        <f>SUM(J6:J31)</f>
        <v>119710</v>
      </c>
      <c r="K32" s="31">
        <f>SUM(K6:K31)</f>
        <v>37620</v>
      </c>
      <c r="L32" s="31">
        <f>SUM(E18)</f>
        <v>0</v>
      </c>
      <c r="M32" s="31">
        <f>SUM(M6:M31)</f>
        <v>91080</v>
      </c>
      <c r="N32" s="31">
        <f>SUM(N31)</f>
        <v>248410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2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120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59400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60350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119750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B21" sqref="B21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188</v>
      </c>
      <c r="C3" s="191"/>
      <c r="D3" s="191"/>
      <c r="E3" s="191"/>
      <c r="F3" s="191"/>
      <c r="G3" s="192"/>
      <c r="H3" s="1"/>
      <c r="I3" s="1"/>
      <c r="J3" s="118"/>
      <c r="K3" s="167">
        <v>41080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275</v>
      </c>
      <c r="C6" s="10" t="s">
        <v>17</v>
      </c>
      <c r="D6" s="10">
        <v>41083</v>
      </c>
      <c r="E6" s="10">
        <v>41084</v>
      </c>
      <c r="F6" s="11">
        <v>42063</v>
      </c>
      <c r="G6" s="12">
        <v>21285</v>
      </c>
      <c r="H6" s="12"/>
      <c r="I6" s="12"/>
      <c r="J6" s="12"/>
      <c r="K6" s="12"/>
      <c r="L6" s="12"/>
      <c r="M6" s="12">
        <v>21285</v>
      </c>
      <c r="N6" s="13">
        <f>G6+I6</f>
        <v>21285</v>
      </c>
    </row>
    <row r="7" spans="1:14">
      <c r="A7" s="9"/>
      <c r="B7" s="10" t="s">
        <v>203</v>
      </c>
      <c r="C7" s="10" t="s">
        <v>139</v>
      </c>
      <c r="D7" s="10">
        <v>41078</v>
      </c>
      <c r="E7" s="10">
        <v>41080</v>
      </c>
      <c r="F7" s="11">
        <v>42064</v>
      </c>
      <c r="G7" s="12">
        <v>34000</v>
      </c>
      <c r="H7" s="12"/>
      <c r="I7" s="12"/>
      <c r="J7" s="12"/>
      <c r="K7" s="12">
        <v>34000</v>
      </c>
      <c r="L7" s="12"/>
      <c r="M7" s="12"/>
      <c r="N7" s="13">
        <f>G7+I7</f>
        <v>34000</v>
      </c>
    </row>
    <row r="8" spans="1:14">
      <c r="A8" s="9"/>
      <c r="B8" s="10" t="s">
        <v>121</v>
      </c>
      <c r="C8" s="10"/>
      <c r="D8" s="10"/>
      <c r="E8" s="10"/>
      <c r="F8" s="11">
        <v>42065</v>
      </c>
      <c r="G8" s="12"/>
      <c r="H8" s="12" t="s">
        <v>40</v>
      </c>
      <c r="I8" s="12">
        <v>4000</v>
      </c>
      <c r="J8" s="12">
        <v>4000</v>
      </c>
      <c r="K8" s="12"/>
      <c r="L8" s="12"/>
      <c r="M8" s="12"/>
      <c r="N8" s="13">
        <f t="shared" ref="N8:N10" si="0">G8+I8</f>
        <v>4000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59285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55285</v>
      </c>
      <c r="H32" s="16"/>
      <c r="I32" s="31">
        <f>SUM(I6:I31)</f>
        <v>4000</v>
      </c>
      <c r="J32" s="31">
        <f>SUM(J6:J31)</f>
        <v>4000</v>
      </c>
      <c r="K32" s="31">
        <f>SUM(K6:K31)</f>
        <v>34000</v>
      </c>
      <c r="L32" s="31">
        <f>SUM(E18)</f>
        <v>0</v>
      </c>
      <c r="M32" s="31">
        <f>SUM(M6:M31)</f>
        <v>21285</v>
      </c>
      <c r="N32" s="31">
        <f>SUM(N31)</f>
        <v>59285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8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18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4000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4000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F14" sqref="F14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116"/>
      <c r="K3" s="167">
        <v>41079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63</v>
      </c>
      <c r="B6" s="10" t="s">
        <v>93</v>
      </c>
      <c r="C6" s="10" t="s">
        <v>26</v>
      </c>
      <c r="D6" s="10">
        <v>41079</v>
      </c>
      <c r="E6" s="10">
        <v>41080</v>
      </c>
      <c r="F6" s="11">
        <v>42054</v>
      </c>
      <c r="G6" s="12">
        <v>17000</v>
      </c>
      <c r="H6" s="12"/>
      <c r="I6" s="12"/>
      <c r="J6" s="12"/>
      <c r="K6" s="12">
        <v>17000</v>
      </c>
      <c r="L6" s="12"/>
      <c r="M6" s="12"/>
      <c r="N6" s="13">
        <f>G6+I6</f>
        <v>17000</v>
      </c>
    </row>
    <row r="7" spans="1:14">
      <c r="A7" s="9" t="s">
        <v>48</v>
      </c>
      <c r="B7" s="10" t="s">
        <v>268</v>
      </c>
      <c r="C7" s="10" t="s">
        <v>17</v>
      </c>
      <c r="D7" s="10">
        <v>41079</v>
      </c>
      <c r="E7" s="10">
        <v>41082</v>
      </c>
      <c r="F7" s="11">
        <v>42055</v>
      </c>
      <c r="G7" s="12">
        <v>63855</v>
      </c>
      <c r="H7" s="12"/>
      <c r="I7" s="12"/>
      <c r="J7" s="12">
        <v>63855</v>
      </c>
      <c r="K7" s="12"/>
      <c r="L7" s="12"/>
      <c r="M7" s="12"/>
      <c r="N7" s="13">
        <f>G7+I7</f>
        <v>63855</v>
      </c>
    </row>
    <row r="8" spans="1:14">
      <c r="A8" s="9" t="s">
        <v>269</v>
      </c>
      <c r="B8" s="10" t="s">
        <v>270</v>
      </c>
      <c r="C8" s="10" t="s">
        <v>26</v>
      </c>
      <c r="D8" s="10">
        <v>41079</v>
      </c>
      <c r="E8" s="10">
        <v>41080</v>
      </c>
      <c r="F8" s="11">
        <v>42056</v>
      </c>
      <c r="G8" s="12">
        <v>78000</v>
      </c>
      <c r="H8" s="12"/>
      <c r="I8" s="12"/>
      <c r="J8" s="12"/>
      <c r="K8" s="12">
        <v>78000</v>
      </c>
      <c r="L8" s="12"/>
      <c r="M8" s="12"/>
      <c r="N8" s="13">
        <f t="shared" ref="N8:N10" si="0">G8+I8</f>
        <v>78000</v>
      </c>
    </row>
    <row r="9" spans="1:14">
      <c r="A9" s="9"/>
      <c r="B9" s="15" t="s">
        <v>271</v>
      </c>
      <c r="C9" s="15" t="s">
        <v>17</v>
      </c>
      <c r="D9" s="10">
        <v>41079</v>
      </c>
      <c r="E9" s="10">
        <v>41080</v>
      </c>
      <c r="F9" s="11">
        <v>42057</v>
      </c>
      <c r="G9" s="16">
        <v>19300</v>
      </c>
      <c r="H9" s="16"/>
      <c r="I9" s="17"/>
      <c r="J9" s="16">
        <v>19300</v>
      </c>
      <c r="K9" s="17"/>
      <c r="L9" s="16"/>
      <c r="M9" s="16"/>
      <c r="N9" s="13">
        <f t="shared" si="0"/>
        <v>19300</v>
      </c>
    </row>
    <row r="10" spans="1:14">
      <c r="A10" s="9"/>
      <c r="B10" s="15" t="s">
        <v>272</v>
      </c>
      <c r="C10" s="15" t="s">
        <v>26</v>
      </c>
      <c r="D10" s="10">
        <v>41079</v>
      </c>
      <c r="E10" s="10">
        <v>41080</v>
      </c>
      <c r="F10" s="11">
        <v>42058</v>
      </c>
      <c r="G10" s="16">
        <v>45000</v>
      </c>
      <c r="H10" s="16"/>
      <c r="I10" s="17"/>
      <c r="J10" s="16"/>
      <c r="K10" s="16">
        <v>45000</v>
      </c>
      <c r="L10" s="16"/>
      <c r="M10" s="16"/>
      <c r="N10" s="13">
        <f t="shared" si="0"/>
        <v>45000</v>
      </c>
    </row>
    <row r="11" spans="1:14">
      <c r="A11" s="9"/>
      <c r="B11" s="15" t="s">
        <v>273</v>
      </c>
      <c r="C11" s="15" t="s">
        <v>17</v>
      </c>
      <c r="D11" s="10">
        <v>41079</v>
      </c>
      <c r="E11" s="10">
        <v>41080</v>
      </c>
      <c r="F11" s="11">
        <v>42059</v>
      </c>
      <c r="G11" s="16">
        <v>41135</v>
      </c>
      <c r="H11" s="16"/>
      <c r="I11" s="17"/>
      <c r="J11" s="16">
        <v>5000</v>
      </c>
      <c r="K11" s="16">
        <v>36135</v>
      </c>
      <c r="L11" s="16"/>
      <c r="M11" s="16"/>
      <c r="N11" s="13">
        <f>G11+I11</f>
        <v>41135</v>
      </c>
    </row>
    <row r="12" spans="1:14">
      <c r="A12" s="9" t="s">
        <v>48</v>
      </c>
      <c r="B12" s="15" t="s">
        <v>268</v>
      </c>
      <c r="C12" s="15"/>
      <c r="D12" s="10"/>
      <c r="E12" s="10"/>
      <c r="F12" s="11">
        <v>42060</v>
      </c>
      <c r="G12" s="16"/>
      <c r="H12" s="16" t="s">
        <v>274</v>
      </c>
      <c r="I12" s="17">
        <v>51480</v>
      </c>
      <c r="J12" s="16">
        <v>51480</v>
      </c>
      <c r="K12" s="16"/>
      <c r="L12" s="16"/>
      <c r="M12" s="16"/>
      <c r="N12" s="13">
        <f>+G12+I12</f>
        <v>51480</v>
      </c>
    </row>
    <row r="13" spans="1:14">
      <c r="A13" s="9"/>
      <c r="B13" s="15" t="s">
        <v>270</v>
      </c>
      <c r="C13" s="15" t="s">
        <v>26</v>
      </c>
      <c r="D13" s="10">
        <v>41079</v>
      </c>
      <c r="E13" s="10">
        <v>41080</v>
      </c>
      <c r="F13" s="11">
        <v>42061</v>
      </c>
      <c r="G13" s="16">
        <v>21000</v>
      </c>
      <c r="H13" s="16"/>
      <c r="I13" s="17"/>
      <c r="J13" s="17"/>
      <c r="K13" s="16">
        <v>21000</v>
      </c>
      <c r="L13" s="16"/>
      <c r="M13" s="16"/>
      <c r="N13" s="13">
        <f t="shared" ref="N13:N28" si="1">+G13+I13</f>
        <v>21000</v>
      </c>
    </row>
    <row r="14" spans="1:14">
      <c r="A14" s="9"/>
      <c r="B14" s="15" t="s">
        <v>66</v>
      </c>
      <c r="C14" s="15"/>
      <c r="D14" s="10"/>
      <c r="E14" s="10"/>
      <c r="F14" s="11">
        <v>42062</v>
      </c>
      <c r="G14" s="16"/>
      <c r="H14" s="16" t="s">
        <v>40</v>
      </c>
      <c r="I14" s="17">
        <v>1000</v>
      </c>
      <c r="J14" s="17">
        <v>1000</v>
      </c>
      <c r="K14" s="16"/>
      <c r="L14" s="16"/>
      <c r="M14" s="18"/>
      <c r="N14" s="13">
        <f t="shared" si="1"/>
        <v>1000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337770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285290</v>
      </c>
      <c r="H32" s="16"/>
      <c r="I32" s="31">
        <f>SUM(I6:I31)</f>
        <v>52480</v>
      </c>
      <c r="J32" s="31">
        <f>SUM(J6:J31)</f>
        <v>140635</v>
      </c>
      <c r="K32" s="31">
        <f>SUM(K6:K31)</f>
        <v>197135</v>
      </c>
      <c r="L32" s="31">
        <f>SUM(E18)</f>
        <v>0</v>
      </c>
      <c r="M32" s="31">
        <f>SUM(M6:M31)</f>
        <v>0</v>
      </c>
      <c r="N32" s="31">
        <f>SUM(N31)</f>
        <v>337770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6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16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140635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140635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C35" sqref="C35:F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153</v>
      </c>
      <c r="C3" s="191"/>
      <c r="D3" s="191"/>
      <c r="E3" s="191"/>
      <c r="F3" s="191"/>
      <c r="G3" s="192"/>
      <c r="H3" s="1"/>
      <c r="I3" s="1"/>
      <c r="J3" s="114"/>
      <c r="K3" s="167">
        <v>41079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242</v>
      </c>
      <c r="B6" s="10" t="s">
        <v>267</v>
      </c>
      <c r="C6" s="10" t="s">
        <v>223</v>
      </c>
      <c r="D6" s="10">
        <v>41105</v>
      </c>
      <c r="E6" s="10">
        <v>41107</v>
      </c>
      <c r="F6" s="11">
        <v>45052</v>
      </c>
      <c r="G6" s="12">
        <v>45540</v>
      </c>
      <c r="H6" s="12"/>
      <c r="I6" s="12"/>
      <c r="J6" s="12"/>
      <c r="K6" s="12"/>
      <c r="L6" s="12"/>
      <c r="M6" s="12">
        <v>45540</v>
      </c>
      <c r="N6" s="13">
        <f>G6+I6</f>
        <v>45540</v>
      </c>
    </row>
    <row r="7" spans="1:14">
      <c r="A7" s="9" t="s">
        <v>30</v>
      </c>
      <c r="B7" s="10" t="s">
        <v>254</v>
      </c>
      <c r="C7" s="10" t="s">
        <v>17</v>
      </c>
      <c r="D7" s="10">
        <v>41079</v>
      </c>
      <c r="E7" s="10">
        <v>41080</v>
      </c>
      <c r="F7" s="11">
        <v>42053</v>
      </c>
      <c r="G7" s="12">
        <v>26730</v>
      </c>
      <c r="H7" s="12"/>
      <c r="I7" s="12"/>
      <c r="J7" s="12"/>
      <c r="K7" s="12">
        <v>26730</v>
      </c>
      <c r="L7" s="12"/>
      <c r="M7" s="12"/>
      <c r="N7" s="13">
        <f>G7+I7</f>
        <v>26730</v>
      </c>
    </row>
    <row r="8" spans="1:14">
      <c r="A8" s="9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72270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72270</v>
      </c>
      <c r="H32" s="16"/>
      <c r="I32" s="31">
        <f>SUM(I6:I31)</f>
        <v>0</v>
      </c>
      <c r="J32" s="31">
        <f>SUM(J6:J31)</f>
        <v>0</v>
      </c>
      <c r="K32" s="31">
        <f>SUM(K6:K31)</f>
        <v>26730</v>
      </c>
      <c r="L32" s="31">
        <f>SUM(E18)</f>
        <v>0</v>
      </c>
      <c r="M32" s="31">
        <f>SUM(M6:M31)</f>
        <v>45540</v>
      </c>
      <c r="N32" s="31">
        <f>SUM(N31)</f>
        <v>72270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4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14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153</v>
      </c>
      <c r="C3" s="191"/>
      <c r="D3" s="191"/>
      <c r="E3" s="191"/>
      <c r="F3" s="191"/>
      <c r="G3" s="192"/>
      <c r="H3" s="1"/>
      <c r="I3" s="1"/>
      <c r="J3" s="112"/>
      <c r="K3" s="167">
        <v>41078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235</v>
      </c>
      <c r="B6" s="10" t="s">
        <v>262</v>
      </c>
      <c r="C6" s="10" t="s">
        <v>263</v>
      </c>
      <c r="D6" s="10">
        <v>41078</v>
      </c>
      <c r="E6" s="10">
        <v>41079</v>
      </c>
      <c r="F6" s="11">
        <v>42049</v>
      </c>
      <c r="G6" s="12">
        <v>19500</v>
      </c>
      <c r="H6" s="12"/>
      <c r="I6" s="12"/>
      <c r="J6" s="12">
        <v>19500</v>
      </c>
      <c r="K6" s="12"/>
      <c r="L6" s="12"/>
      <c r="M6" s="12"/>
      <c r="N6" s="13">
        <f>G6+I6</f>
        <v>19500</v>
      </c>
    </row>
    <row r="7" spans="1:14">
      <c r="A7" s="9" t="s">
        <v>96</v>
      </c>
      <c r="B7" s="10" t="s">
        <v>264</v>
      </c>
      <c r="C7" s="10" t="s">
        <v>265</v>
      </c>
      <c r="D7" s="10">
        <v>41078</v>
      </c>
      <c r="E7" s="10">
        <v>41079</v>
      </c>
      <c r="F7" s="11">
        <v>42050</v>
      </c>
      <c r="G7" s="12">
        <v>19500</v>
      </c>
      <c r="H7" s="12"/>
      <c r="I7" s="12"/>
      <c r="J7" s="12"/>
      <c r="K7" s="12">
        <v>19500</v>
      </c>
      <c r="L7" s="12"/>
      <c r="M7" s="12"/>
      <c r="N7" s="13">
        <f>G7+I7</f>
        <v>19500</v>
      </c>
    </row>
    <row r="8" spans="1:14">
      <c r="A8" s="9"/>
      <c r="B8" s="10" t="s">
        <v>266</v>
      </c>
      <c r="C8" s="10"/>
      <c r="D8" s="10"/>
      <c r="E8" s="10"/>
      <c r="F8" s="11">
        <v>42051</v>
      </c>
      <c r="G8" s="12"/>
      <c r="H8" s="12" t="s">
        <v>40</v>
      </c>
      <c r="I8" s="12">
        <v>1800</v>
      </c>
      <c r="J8" s="12">
        <v>1800</v>
      </c>
      <c r="K8" s="12"/>
      <c r="L8" s="12"/>
      <c r="M8" s="12"/>
      <c r="N8" s="13">
        <f t="shared" ref="N8:N10" si="0">G8+I8</f>
        <v>1800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40800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39000</v>
      </c>
      <c r="H32" s="16"/>
      <c r="I32" s="31">
        <f>SUM(I6:I31)</f>
        <v>1800</v>
      </c>
      <c r="J32" s="31">
        <f>SUM(J6:J31)</f>
        <v>21300</v>
      </c>
      <c r="K32" s="31">
        <f>SUM(K6:K31)</f>
        <v>19500</v>
      </c>
      <c r="L32" s="31">
        <f>SUM(E18)</f>
        <v>0</v>
      </c>
      <c r="M32" s="31">
        <f>SUM(M6:M31)</f>
        <v>0</v>
      </c>
      <c r="N32" s="31">
        <f>SUM(N31)</f>
        <v>40800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2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12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21300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21300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188</v>
      </c>
      <c r="C3" s="191"/>
      <c r="D3" s="191"/>
      <c r="E3" s="191"/>
      <c r="F3" s="191"/>
      <c r="G3" s="192"/>
      <c r="H3" s="1"/>
      <c r="I3" s="1"/>
      <c r="J3" s="110"/>
      <c r="K3" s="167">
        <v>41078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63</v>
      </c>
      <c r="B6" s="10" t="s">
        <v>257</v>
      </c>
      <c r="C6" s="10" t="s">
        <v>258</v>
      </c>
      <c r="D6" s="10">
        <v>41066</v>
      </c>
      <c r="E6" s="10">
        <v>41069</v>
      </c>
      <c r="F6" s="11">
        <v>42046</v>
      </c>
      <c r="G6" s="12">
        <v>37620</v>
      </c>
      <c r="H6" s="12"/>
      <c r="I6" s="12"/>
      <c r="J6" s="12"/>
      <c r="K6" s="12"/>
      <c r="L6" s="12"/>
      <c r="M6" s="12">
        <v>37620</v>
      </c>
      <c r="N6" s="13">
        <f>G6+I6</f>
        <v>37620</v>
      </c>
    </row>
    <row r="7" spans="1:14">
      <c r="A7" s="9" t="s">
        <v>235</v>
      </c>
      <c r="B7" s="10" t="s">
        <v>259</v>
      </c>
      <c r="C7" s="10" t="s">
        <v>74</v>
      </c>
      <c r="D7" s="10">
        <v>41080</v>
      </c>
      <c r="E7" s="10">
        <v>41084</v>
      </c>
      <c r="F7" s="11">
        <v>42047</v>
      </c>
      <c r="G7" s="12">
        <v>91080</v>
      </c>
      <c r="H7" s="12"/>
      <c r="I7" s="12"/>
      <c r="J7" s="12"/>
      <c r="K7" s="12"/>
      <c r="L7" s="12"/>
      <c r="M7" s="12">
        <v>91080</v>
      </c>
      <c r="N7" s="13">
        <f>G7+I7</f>
        <v>91080</v>
      </c>
    </row>
    <row r="8" spans="1:14">
      <c r="A8" s="9" t="s">
        <v>225</v>
      </c>
      <c r="B8" s="10" t="s">
        <v>260</v>
      </c>
      <c r="C8" s="10" t="s">
        <v>261</v>
      </c>
      <c r="D8" s="10">
        <v>41096</v>
      </c>
      <c r="E8" s="10">
        <v>41098</v>
      </c>
      <c r="F8" s="11">
        <v>42048</v>
      </c>
      <c r="G8" s="12">
        <v>48510</v>
      </c>
      <c r="H8" s="12"/>
      <c r="I8" s="12"/>
      <c r="J8" s="12"/>
      <c r="K8" s="12"/>
      <c r="L8" s="12"/>
      <c r="M8" s="12">
        <v>48510</v>
      </c>
      <c r="N8" s="13">
        <f t="shared" ref="N8:N10" si="0">G8+I8</f>
        <v>48510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177210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177210</v>
      </c>
      <c r="H32" s="16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SUM(E18)</f>
        <v>0</v>
      </c>
      <c r="M32" s="31">
        <f>SUM(M6:M31)</f>
        <v>177210</v>
      </c>
      <c r="N32" s="31">
        <f>SUM(N31)</f>
        <v>177210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1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108"/>
      <c r="K3" s="167">
        <v>41077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30</v>
      </c>
      <c r="B6" s="10" t="s">
        <v>254</v>
      </c>
      <c r="C6" s="10" t="s">
        <v>17</v>
      </c>
      <c r="D6" s="10">
        <v>41077</v>
      </c>
      <c r="E6" s="10">
        <v>41078</v>
      </c>
      <c r="F6" s="11">
        <v>42043</v>
      </c>
      <c r="G6" s="12">
        <v>27225</v>
      </c>
      <c r="H6" s="12"/>
      <c r="I6" s="12"/>
      <c r="J6" s="12">
        <v>27225</v>
      </c>
      <c r="K6" s="12"/>
      <c r="L6" s="12"/>
      <c r="M6" s="12"/>
      <c r="N6" s="13">
        <f>G6+I6</f>
        <v>27225</v>
      </c>
    </row>
    <row r="7" spans="1:14">
      <c r="A7" s="9" t="s">
        <v>77</v>
      </c>
      <c r="B7" s="10" t="s">
        <v>255</v>
      </c>
      <c r="C7" s="10" t="s">
        <v>256</v>
      </c>
      <c r="D7" s="10">
        <v>41077</v>
      </c>
      <c r="E7" s="10">
        <v>41079</v>
      </c>
      <c r="F7" s="11">
        <v>42044</v>
      </c>
      <c r="G7" s="12">
        <v>56796</v>
      </c>
      <c r="H7" s="12"/>
      <c r="I7" s="12"/>
      <c r="J7" s="12"/>
      <c r="K7" s="12">
        <v>56796</v>
      </c>
      <c r="L7" s="12"/>
      <c r="M7" s="12"/>
      <c r="N7" s="13">
        <f>G7+I7</f>
        <v>56796</v>
      </c>
    </row>
    <row r="8" spans="1:14">
      <c r="A8" s="9"/>
      <c r="B8" s="10" t="s">
        <v>39</v>
      </c>
      <c r="C8" s="10"/>
      <c r="D8" s="10"/>
      <c r="E8" s="10"/>
      <c r="F8" s="11">
        <v>42045</v>
      </c>
      <c r="G8" s="12"/>
      <c r="H8" s="12" t="s">
        <v>40</v>
      </c>
      <c r="I8" s="12">
        <v>5800</v>
      </c>
      <c r="J8" s="12">
        <v>5800</v>
      </c>
      <c r="K8" s="12"/>
      <c r="L8" s="12"/>
      <c r="M8" s="12"/>
      <c r="N8" s="13">
        <f t="shared" ref="N8:N10" si="0">G8+I8</f>
        <v>5800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89821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84021</v>
      </c>
      <c r="H32" s="16"/>
      <c r="I32" s="31">
        <f>SUM(I6:I31)</f>
        <v>5800</v>
      </c>
      <c r="J32" s="31">
        <f>SUM(J6:J31)</f>
        <v>33025</v>
      </c>
      <c r="K32" s="31">
        <f>SUM(K6:K31)</f>
        <v>56796</v>
      </c>
      <c r="L32" s="31">
        <f>SUM(E18)</f>
        <v>0</v>
      </c>
      <c r="M32" s="31">
        <f>SUM(M6:M31)</f>
        <v>0</v>
      </c>
      <c r="N32" s="31">
        <f>SUM(N31)</f>
        <v>89821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8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08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3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1485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31540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33025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1" sqref="C1:F1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106"/>
      <c r="K3" s="167">
        <v>41077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250</v>
      </c>
      <c r="C6" s="10"/>
      <c r="D6" s="10"/>
      <c r="E6" s="10"/>
      <c r="F6" s="11">
        <v>42040</v>
      </c>
      <c r="G6" s="12"/>
      <c r="H6" s="12" t="s">
        <v>251</v>
      </c>
      <c r="I6" s="12">
        <v>24750</v>
      </c>
      <c r="J6" s="12">
        <v>24750</v>
      </c>
      <c r="K6" s="12"/>
      <c r="L6" s="12"/>
      <c r="M6" s="12"/>
      <c r="N6" s="13">
        <f>G6+I6</f>
        <v>24750</v>
      </c>
    </row>
    <row r="7" spans="1:14">
      <c r="A7" s="9"/>
      <c r="B7" s="10" t="s">
        <v>253</v>
      </c>
      <c r="C7" s="10" t="s">
        <v>252</v>
      </c>
      <c r="D7" s="10">
        <v>41075</v>
      </c>
      <c r="E7" s="10">
        <v>41077</v>
      </c>
      <c r="F7" s="11">
        <v>42041</v>
      </c>
      <c r="G7" s="12">
        <v>201960</v>
      </c>
      <c r="H7" s="12"/>
      <c r="I7" s="12"/>
      <c r="J7" s="12">
        <v>201960</v>
      </c>
      <c r="K7" s="12"/>
      <c r="L7" s="12"/>
      <c r="M7" s="12"/>
      <c r="N7" s="13">
        <f>G7+I7</f>
        <v>201960</v>
      </c>
    </row>
    <row r="8" spans="1:14">
      <c r="A8" s="9"/>
      <c r="B8" s="10" t="s">
        <v>39</v>
      </c>
      <c r="C8" s="10"/>
      <c r="D8" s="10"/>
      <c r="E8" s="10"/>
      <c r="F8" s="11">
        <v>42042</v>
      </c>
      <c r="G8" s="12"/>
      <c r="H8" s="12" t="s">
        <v>40</v>
      </c>
      <c r="I8" s="12">
        <v>8600</v>
      </c>
      <c r="J8" s="12">
        <v>8600</v>
      </c>
      <c r="K8" s="12"/>
      <c r="L8" s="12"/>
      <c r="M8" s="12"/>
      <c r="N8" s="13">
        <f t="shared" ref="N8:N10" si="0">G8+I8</f>
        <v>8600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235310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201960</v>
      </c>
      <c r="H32" s="16"/>
      <c r="I32" s="31">
        <f>SUM(I6:I31)</f>
        <v>33350</v>
      </c>
      <c r="J32" s="31">
        <f>SUM(J6:J31)</f>
        <v>235310</v>
      </c>
      <c r="K32" s="31">
        <f>SUM(K6:K31)</f>
        <v>0</v>
      </c>
      <c r="L32" s="31">
        <f>SUM(E18)</f>
        <v>0</v>
      </c>
      <c r="M32" s="31">
        <f>SUM(M6:M31)</f>
        <v>0</v>
      </c>
      <c r="N32" s="31">
        <f>SUM(N31)</f>
        <v>235310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6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06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458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226710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8600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235310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12" sqref="J12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104"/>
      <c r="K3" s="167">
        <v>41076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242</v>
      </c>
      <c r="B6" s="10" t="s">
        <v>243</v>
      </c>
      <c r="C6" s="10" t="s">
        <v>17</v>
      </c>
      <c r="D6" s="10">
        <v>41076</v>
      </c>
      <c r="E6" s="10">
        <v>41077</v>
      </c>
      <c r="F6" s="11">
        <v>42033</v>
      </c>
      <c r="G6" s="12">
        <v>21285</v>
      </c>
      <c r="H6" s="12"/>
      <c r="I6" s="12"/>
      <c r="J6" s="12"/>
      <c r="K6" s="12">
        <v>21285</v>
      </c>
      <c r="L6" s="12"/>
      <c r="M6" s="12"/>
      <c r="N6" s="13">
        <f>G6+I6</f>
        <v>21285</v>
      </c>
    </row>
    <row r="7" spans="1:14">
      <c r="A7" s="9"/>
      <c r="B7" s="10" t="s">
        <v>244</v>
      </c>
      <c r="C7" s="10"/>
      <c r="D7" s="10"/>
      <c r="E7" s="10"/>
      <c r="F7" s="11">
        <v>42034</v>
      </c>
      <c r="G7" s="12"/>
      <c r="H7" s="12" t="s">
        <v>245</v>
      </c>
      <c r="I7" s="12">
        <v>99000</v>
      </c>
      <c r="J7" s="12">
        <v>99000</v>
      </c>
      <c r="K7" s="12"/>
      <c r="L7" s="12"/>
      <c r="M7" s="12"/>
      <c r="N7" s="13">
        <f>G7+I7</f>
        <v>99000</v>
      </c>
    </row>
    <row r="8" spans="1:14">
      <c r="A8" s="9" t="s">
        <v>63</v>
      </c>
      <c r="B8" s="10" t="s">
        <v>246</v>
      </c>
      <c r="C8" s="10" t="s">
        <v>17</v>
      </c>
      <c r="D8" s="10">
        <v>41076</v>
      </c>
      <c r="E8" s="10">
        <v>41077</v>
      </c>
      <c r="F8" s="11">
        <v>42035</v>
      </c>
      <c r="G8" s="12">
        <v>18810</v>
      </c>
      <c r="H8" s="12"/>
      <c r="I8" s="12"/>
      <c r="J8" s="12"/>
      <c r="K8" s="12">
        <v>18810</v>
      </c>
      <c r="L8" s="12"/>
      <c r="M8" s="12"/>
      <c r="N8" s="13">
        <f t="shared" ref="N8:N10" si="0">G8+I8</f>
        <v>18810</v>
      </c>
    </row>
    <row r="9" spans="1:14">
      <c r="A9" s="9" t="s">
        <v>206</v>
      </c>
      <c r="B9" s="15" t="s">
        <v>247</v>
      </c>
      <c r="C9" s="15" t="s">
        <v>17</v>
      </c>
      <c r="D9" s="10">
        <v>41076</v>
      </c>
      <c r="E9" s="10">
        <v>41077</v>
      </c>
      <c r="F9" s="11">
        <v>42036</v>
      </c>
      <c r="G9" s="16">
        <v>24750</v>
      </c>
      <c r="H9" s="16"/>
      <c r="I9" s="17"/>
      <c r="J9" s="16">
        <v>24750</v>
      </c>
      <c r="K9" s="17"/>
      <c r="L9" s="16"/>
      <c r="M9" s="16"/>
      <c r="N9" s="13">
        <f t="shared" si="0"/>
        <v>24750</v>
      </c>
    </row>
    <row r="10" spans="1:14">
      <c r="A10" s="9" t="s">
        <v>27</v>
      </c>
      <c r="B10" s="15" t="s">
        <v>248</v>
      </c>
      <c r="C10" s="15" t="s">
        <v>17</v>
      </c>
      <c r="D10" s="10">
        <v>41076</v>
      </c>
      <c r="E10" s="10">
        <v>41077</v>
      </c>
      <c r="F10" s="11">
        <v>42037</v>
      </c>
      <c r="G10" s="16">
        <v>21000</v>
      </c>
      <c r="H10" s="16"/>
      <c r="I10" s="17"/>
      <c r="J10" s="16">
        <v>21000</v>
      </c>
      <c r="K10" s="16"/>
      <c r="L10" s="16"/>
      <c r="M10" s="16"/>
      <c r="N10" s="13">
        <f t="shared" si="0"/>
        <v>21000</v>
      </c>
    </row>
    <row r="11" spans="1:14">
      <c r="A11" s="9"/>
      <c r="B11" s="15" t="s">
        <v>66</v>
      </c>
      <c r="C11" s="15"/>
      <c r="D11" s="10"/>
      <c r="E11" s="10"/>
      <c r="F11" s="11">
        <v>42038</v>
      </c>
      <c r="G11" s="16"/>
      <c r="H11" s="16" t="s">
        <v>40</v>
      </c>
      <c r="I11" s="17">
        <v>10300</v>
      </c>
      <c r="J11" s="16">
        <v>10300</v>
      </c>
      <c r="K11" s="16"/>
      <c r="L11" s="16"/>
      <c r="M11" s="16"/>
      <c r="N11" s="13">
        <f>G11+I11</f>
        <v>10300</v>
      </c>
    </row>
    <row r="12" spans="1:14">
      <c r="A12" s="9" t="s">
        <v>36</v>
      </c>
      <c r="B12" s="15" t="s">
        <v>249</v>
      </c>
      <c r="C12" s="15" t="s">
        <v>17</v>
      </c>
      <c r="D12" s="10">
        <v>41076</v>
      </c>
      <c r="E12" s="10">
        <v>41077</v>
      </c>
      <c r="F12" s="11">
        <v>42039</v>
      </c>
      <c r="G12" s="16">
        <v>21285</v>
      </c>
      <c r="H12" s="16"/>
      <c r="I12" s="17"/>
      <c r="J12" s="16">
        <v>21285</v>
      </c>
      <c r="K12" s="16"/>
      <c r="L12" s="16"/>
      <c r="M12" s="16"/>
      <c r="N12" s="13">
        <f>+G12+I12</f>
        <v>21285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216430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107130</v>
      </c>
      <c r="H32" s="16"/>
      <c r="I32" s="31">
        <f>SUM(I6:I31)</f>
        <v>109300</v>
      </c>
      <c r="J32" s="31">
        <f>SUM(J6:J31)</f>
        <v>176335</v>
      </c>
      <c r="K32" s="31">
        <f>SUM(K6:K31)</f>
        <v>40095</v>
      </c>
      <c r="L32" s="31">
        <f>SUM(E18)</f>
        <v>0</v>
      </c>
      <c r="M32" s="31">
        <f>SUM(M6:M31)</f>
        <v>0</v>
      </c>
      <c r="N32" s="31">
        <f>SUM(N31)</f>
        <v>216430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4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04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200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99000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77250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176250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9"/>
  <sheetViews>
    <sheetView topLeftCell="A16"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66</v>
      </c>
      <c r="E3" s="1"/>
      <c r="F3" s="1"/>
      <c r="G3" s="1"/>
      <c r="H3" s="1"/>
      <c r="I3" s="1"/>
      <c r="J3" s="159"/>
      <c r="K3" s="167">
        <v>41089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210</v>
      </c>
      <c r="B6" s="10" t="s">
        <v>409</v>
      </c>
      <c r="C6" s="10" t="s">
        <v>26</v>
      </c>
      <c r="D6" s="10">
        <v>41089</v>
      </c>
      <c r="E6" s="10">
        <v>41090</v>
      </c>
      <c r="F6" s="11">
        <v>42189</v>
      </c>
      <c r="G6" s="12">
        <v>26000</v>
      </c>
      <c r="H6" s="12"/>
      <c r="I6" s="12"/>
      <c r="J6" s="12">
        <v>26000</v>
      </c>
      <c r="K6" s="12"/>
      <c r="L6" s="12"/>
      <c r="M6" s="12"/>
      <c r="N6" s="13">
        <f>G6+I6</f>
        <v>26000</v>
      </c>
    </row>
    <row r="7" spans="1:14">
      <c r="A7" s="9" t="s">
        <v>96</v>
      </c>
      <c r="B7" s="10" t="s">
        <v>410</v>
      </c>
      <c r="C7" s="10" t="s">
        <v>411</v>
      </c>
      <c r="D7" s="10">
        <v>41075</v>
      </c>
      <c r="E7" s="10">
        <v>41076</v>
      </c>
      <c r="F7" s="11">
        <v>42191</v>
      </c>
      <c r="G7" s="12">
        <v>22770</v>
      </c>
      <c r="H7" s="12"/>
      <c r="I7" s="12"/>
      <c r="J7" s="12"/>
      <c r="K7" s="12"/>
      <c r="L7" s="12"/>
      <c r="M7" s="12">
        <v>22770</v>
      </c>
      <c r="N7" s="13">
        <f t="shared" ref="N7:N9" si="0">G7+I7</f>
        <v>22770</v>
      </c>
    </row>
    <row r="8" spans="1:14">
      <c r="A8" s="9"/>
      <c r="B8" s="15"/>
      <c r="C8" s="15"/>
      <c r="D8" s="10"/>
      <c r="E8" s="10"/>
      <c r="F8" s="11"/>
      <c r="G8" s="16"/>
      <c r="H8" s="16"/>
      <c r="I8" s="17"/>
      <c r="J8" s="16"/>
      <c r="K8" s="17"/>
      <c r="L8" s="16"/>
      <c r="M8" s="16"/>
      <c r="N8" s="13">
        <f t="shared" si="0"/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8"/>
      <c r="N13" s="13">
        <f t="shared" si="1"/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3"/>
      <c r="I16" s="22"/>
      <c r="J16" s="16"/>
      <c r="K16" s="23"/>
      <c r="L16" s="16"/>
      <c r="M16" s="18"/>
      <c r="N16" s="13">
        <f t="shared" si="1"/>
        <v>0</v>
      </c>
    </row>
    <row r="17" spans="1:15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5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5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5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5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5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5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5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v>0</v>
      </c>
    </row>
    <row r="25" spans="1:15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G25</f>
        <v>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48770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48770</v>
      </c>
      <c r="H32" s="16"/>
      <c r="I32" s="31">
        <f>SUM(I6:I31)</f>
        <v>0</v>
      </c>
      <c r="J32" s="31">
        <f>SUM(J6:J31)</f>
        <v>26000</v>
      </c>
      <c r="K32" s="31">
        <f>SUM(K6:K31)</f>
        <v>0</v>
      </c>
      <c r="L32" s="31">
        <f>SUM(L6:L31)</f>
        <v>0</v>
      </c>
      <c r="M32" s="31">
        <f>SUM(M6:M31)</f>
        <v>22770</v>
      </c>
      <c r="N32" s="31">
        <f>SUM(J32:M32)</f>
        <v>48770</v>
      </c>
      <c r="O32" s="157"/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 t="s">
        <v>408</v>
      </c>
    </row>
    <row r="34" spans="1:14" ht="17.25" customHeight="1">
      <c r="A34" s="7" t="s">
        <v>20</v>
      </c>
      <c r="B34" s="7"/>
      <c r="C34" s="1"/>
      <c r="D34" s="32"/>
      <c r="E34" s="159" t="s">
        <v>21</v>
      </c>
      <c r="F34" s="38"/>
      <c r="G34" s="169" t="s">
        <v>412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59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26000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26000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39"/>
  <sheetViews>
    <sheetView topLeftCell="A16"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188</v>
      </c>
      <c r="C3" s="191"/>
      <c r="D3" s="191"/>
      <c r="E3" s="191"/>
      <c r="F3" s="191"/>
      <c r="G3" s="192"/>
      <c r="H3" s="1"/>
      <c r="I3" s="1"/>
      <c r="J3" s="102"/>
      <c r="K3" s="167">
        <v>41076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235</v>
      </c>
      <c r="B6" s="10" t="s">
        <v>236</v>
      </c>
      <c r="C6" s="10" t="s">
        <v>17</v>
      </c>
      <c r="D6" s="10">
        <v>41075</v>
      </c>
      <c r="E6" s="10">
        <v>41076</v>
      </c>
      <c r="F6" s="11">
        <v>42027</v>
      </c>
      <c r="G6" s="12">
        <v>19800</v>
      </c>
      <c r="H6" s="12"/>
      <c r="I6" s="12"/>
      <c r="J6" s="12">
        <v>19800</v>
      </c>
      <c r="K6" s="12"/>
      <c r="L6" s="12"/>
      <c r="M6" s="12"/>
      <c r="N6" s="13">
        <f>G6+I6</f>
        <v>19800</v>
      </c>
    </row>
    <row r="7" spans="1:14">
      <c r="A7" s="9" t="s">
        <v>210</v>
      </c>
      <c r="B7" s="10" t="s">
        <v>237</v>
      </c>
      <c r="C7" s="10" t="s">
        <v>204</v>
      </c>
      <c r="D7" s="10">
        <v>41075</v>
      </c>
      <c r="E7" s="10">
        <v>41076</v>
      </c>
      <c r="F7" s="11">
        <v>42028</v>
      </c>
      <c r="G7" s="12">
        <v>16830</v>
      </c>
      <c r="H7" s="12"/>
      <c r="I7" s="12"/>
      <c r="J7" s="12"/>
      <c r="K7" s="12">
        <v>16830</v>
      </c>
      <c r="L7" s="12"/>
      <c r="M7" s="12"/>
      <c r="N7" s="13">
        <f>G7+I7</f>
        <v>16830</v>
      </c>
    </row>
    <row r="8" spans="1:14">
      <c r="A8" s="9"/>
      <c r="B8" s="10" t="s">
        <v>238</v>
      </c>
      <c r="C8" s="10" t="s">
        <v>239</v>
      </c>
      <c r="D8" s="10">
        <v>41102</v>
      </c>
      <c r="E8" s="10">
        <v>41105</v>
      </c>
      <c r="F8" s="11">
        <v>42029</v>
      </c>
      <c r="G8" s="12">
        <v>72765</v>
      </c>
      <c r="H8" s="12"/>
      <c r="I8" s="12"/>
      <c r="J8" s="12"/>
      <c r="K8" s="12">
        <v>72765</v>
      </c>
      <c r="L8" s="12"/>
      <c r="M8" s="12"/>
      <c r="N8" s="13">
        <f t="shared" ref="N8:N10" si="0">G8+I8</f>
        <v>72765</v>
      </c>
    </row>
    <row r="9" spans="1:14">
      <c r="A9" s="9"/>
      <c r="B9" s="15" t="s">
        <v>240</v>
      </c>
      <c r="C9" s="15" t="s">
        <v>17</v>
      </c>
      <c r="D9" s="10">
        <v>41076</v>
      </c>
      <c r="E9" s="10">
        <v>41077</v>
      </c>
      <c r="F9" s="11">
        <v>42030</v>
      </c>
      <c r="G9" s="16">
        <v>21285</v>
      </c>
      <c r="H9" s="16"/>
      <c r="I9" s="17"/>
      <c r="J9" s="16">
        <v>10000</v>
      </c>
      <c r="K9" s="17"/>
      <c r="L9" s="16"/>
      <c r="M9" s="16">
        <v>11285</v>
      </c>
      <c r="N9" s="13">
        <f t="shared" si="0"/>
        <v>21285</v>
      </c>
    </row>
    <row r="10" spans="1:14">
      <c r="A10" s="9"/>
      <c r="B10" s="15" t="s">
        <v>240</v>
      </c>
      <c r="C10" s="15" t="s">
        <v>17</v>
      </c>
      <c r="D10" s="10"/>
      <c r="E10" s="10"/>
      <c r="F10" s="11">
        <v>42031</v>
      </c>
      <c r="G10" s="16"/>
      <c r="H10" s="16" t="s">
        <v>241</v>
      </c>
      <c r="I10" s="17">
        <v>21780</v>
      </c>
      <c r="J10" s="16">
        <v>21780</v>
      </c>
      <c r="K10" s="16"/>
      <c r="L10" s="16"/>
      <c r="M10" s="16"/>
      <c r="N10" s="13">
        <f t="shared" si="0"/>
        <v>21780</v>
      </c>
    </row>
    <row r="11" spans="1:14">
      <c r="A11" s="9"/>
      <c r="B11" s="15" t="s">
        <v>121</v>
      </c>
      <c r="C11" s="15" t="s">
        <v>40</v>
      </c>
      <c r="D11" s="10"/>
      <c r="E11" s="10"/>
      <c r="F11" s="11">
        <v>42032</v>
      </c>
      <c r="G11" s="16"/>
      <c r="H11" s="16" t="s">
        <v>40</v>
      </c>
      <c r="I11" s="17">
        <v>3000</v>
      </c>
      <c r="J11" s="16">
        <v>3000</v>
      </c>
      <c r="K11" s="16"/>
      <c r="L11" s="16"/>
      <c r="M11" s="16"/>
      <c r="N11" s="13">
        <f>G11+I11</f>
        <v>3000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155460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130680</v>
      </c>
      <c r="H32" s="16"/>
      <c r="I32" s="31">
        <f>SUM(I6:I31)</f>
        <v>24780</v>
      </c>
      <c r="J32" s="31">
        <f>SUM(J6:J31)</f>
        <v>54580</v>
      </c>
      <c r="K32" s="31">
        <f>SUM(K6:K31)</f>
        <v>89595</v>
      </c>
      <c r="L32" s="31">
        <f>SUM(E18)</f>
        <v>0</v>
      </c>
      <c r="M32" s="31">
        <f>SUM(M6:M31)</f>
        <v>11285</v>
      </c>
      <c r="N32" s="31">
        <f>SUM(N31)</f>
        <v>155460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2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02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40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19800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34800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54600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100"/>
      <c r="K3" s="167">
        <v>41075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233</v>
      </c>
      <c r="B6" s="10" t="s">
        <v>232</v>
      </c>
      <c r="C6" s="10" t="s">
        <v>17</v>
      </c>
      <c r="D6" s="10">
        <v>41075</v>
      </c>
      <c r="E6" s="10">
        <v>41077</v>
      </c>
      <c r="F6" s="11">
        <v>42024</v>
      </c>
      <c r="G6" s="12">
        <v>166320</v>
      </c>
      <c r="H6" s="12"/>
      <c r="I6" s="12"/>
      <c r="J6" s="12"/>
      <c r="K6" s="12">
        <v>166320</v>
      </c>
      <c r="L6" s="12"/>
      <c r="M6" s="12"/>
      <c r="N6" s="13">
        <f>G6+I6</f>
        <v>166320</v>
      </c>
    </row>
    <row r="7" spans="1:14">
      <c r="A7" s="9"/>
      <c r="B7" s="10" t="s">
        <v>234</v>
      </c>
      <c r="C7" s="10" t="s">
        <v>17</v>
      </c>
      <c r="D7" s="10">
        <v>41075</v>
      </c>
      <c r="E7" s="10">
        <v>41076</v>
      </c>
      <c r="F7" s="11">
        <v>42025</v>
      </c>
      <c r="G7" s="12">
        <v>93000</v>
      </c>
      <c r="H7" s="12"/>
      <c r="I7" s="12"/>
      <c r="J7" s="12">
        <v>50000</v>
      </c>
      <c r="K7" s="12">
        <v>43000</v>
      </c>
      <c r="L7" s="12"/>
      <c r="M7" s="12"/>
      <c r="N7" s="13">
        <f>G7+I7</f>
        <v>93000</v>
      </c>
    </row>
    <row r="8" spans="1:14">
      <c r="A8" s="9"/>
      <c r="B8" s="10" t="s">
        <v>39</v>
      </c>
      <c r="C8" s="10"/>
      <c r="D8" s="10"/>
      <c r="E8" s="10"/>
      <c r="F8" s="11">
        <v>42026</v>
      </c>
      <c r="G8" s="12"/>
      <c r="H8" s="12" t="s">
        <v>40</v>
      </c>
      <c r="I8" s="12">
        <v>4000</v>
      </c>
      <c r="J8" s="12">
        <v>4000</v>
      </c>
      <c r="K8" s="12"/>
      <c r="L8" s="12"/>
      <c r="M8" s="12"/>
      <c r="N8" s="13">
        <f t="shared" ref="N8:N10" si="0">G8+I8</f>
        <v>4000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263320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259320</v>
      </c>
      <c r="H32" s="16"/>
      <c r="I32" s="31">
        <f>SUM(I6:I31)</f>
        <v>4000</v>
      </c>
      <c r="J32" s="31">
        <f>SUM(J6:J31)</f>
        <v>54000</v>
      </c>
      <c r="K32" s="31">
        <f>SUM(K6:K31)</f>
        <v>209320</v>
      </c>
      <c r="L32" s="31">
        <f>SUM(E18)</f>
        <v>0</v>
      </c>
      <c r="M32" s="31">
        <f>SUM(M6:M31)</f>
        <v>0</v>
      </c>
      <c r="N32" s="31">
        <f>SUM(N31)</f>
        <v>263320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0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54000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54000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39" sqref="C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98"/>
      <c r="K3" s="167">
        <v>41075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63</v>
      </c>
      <c r="B6" s="10" t="s">
        <v>28</v>
      </c>
      <c r="C6" s="10" t="s">
        <v>26</v>
      </c>
      <c r="D6" s="10">
        <v>41073</v>
      </c>
      <c r="E6" s="10">
        <v>41075</v>
      </c>
      <c r="F6" s="11">
        <v>42019</v>
      </c>
      <c r="G6" s="12">
        <v>32000</v>
      </c>
      <c r="H6" s="12"/>
      <c r="I6" s="12"/>
      <c r="J6" s="12">
        <v>32000</v>
      </c>
      <c r="K6" s="12"/>
      <c r="L6" s="12"/>
      <c r="M6" s="12"/>
      <c r="N6" s="13">
        <f>G6+I6</f>
        <v>32000</v>
      </c>
    </row>
    <row r="7" spans="1:14">
      <c r="A7" s="9"/>
      <c r="B7" s="10" t="s">
        <v>227</v>
      </c>
      <c r="C7" s="10" t="s">
        <v>26</v>
      </c>
      <c r="D7" s="10">
        <v>41074</v>
      </c>
      <c r="E7" s="10">
        <v>41075</v>
      </c>
      <c r="F7" s="11">
        <v>42020</v>
      </c>
      <c r="G7" s="12">
        <v>24255</v>
      </c>
      <c r="H7" s="12"/>
      <c r="I7" s="12"/>
      <c r="J7" s="12"/>
      <c r="K7" s="12">
        <v>24255</v>
      </c>
      <c r="L7" s="12"/>
      <c r="M7" s="12"/>
      <c r="N7" s="13">
        <f>G7+I7</f>
        <v>24255</v>
      </c>
    </row>
    <row r="8" spans="1:14">
      <c r="A8" s="9" t="s">
        <v>208</v>
      </c>
      <c r="B8" s="10" t="s">
        <v>228</v>
      </c>
      <c r="C8" s="10" t="s">
        <v>17</v>
      </c>
      <c r="D8" s="10">
        <v>41075</v>
      </c>
      <c r="E8" s="10">
        <v>41076</v>
      </c>
      <c r="F8" s="11">
        <v>42021</v>
      </c>
      <c r="G8" s="12">
        <v>21285</v>
      </c>
      <c r="H8" s="12"/>
      <c r="I8" s="12"/>
      <c r="J8" s="12">
        <v>21285</v>
      </c>
      <c r="K8" s="12"/>
      <c r="L8" s="12"/>
      <c r="M8" s="12"/>
      <c r="N8" s="13">
        <f t="shared" ref="N8:N10" si="0">G8+I8</f>
        <v>21285</v>
      </c>
    </row>
    <row r="9" spans="1:14">
      <c r="A9" s="9" t="s">
        <v>99</v>
      </c>
      <c r="B9" s="15" t="s">
        <v>229</v>
      </c>
      <c r="C9" s="15" t="s">
        <v>230</v>
      </c>
      <c r="D9" s="10">
        <v>41073</v>
      </c>
      <c r="E9" s="10">
        <v>41076</v>
      </c>
      <c r="F9" s="11">
        <v>42022</v>
      </c>
      <c r="G9" s="16">
        <v>72765</v>
      </c>
      <c r="H9" s="16"/>
      <c r="I9" s="17"/>
      <c r="J9" s="16"/>
      <c r="K9" s="17"/>
      <c r="L9" s="16"/>
      <c r="M9" s="16">
        <v>72765</v>
      </c>
      <c r="N9" s="13">
        <f t="shared" si="0"/>
        <v>72765</v>
      </c>
    </row>
    <row r="10" spans="1:14">
      <c r="A10" s="9" t="s">
        <v>49</v>
      </c>
      <c r="B10" s="15" t="s">
        <v>231</v>
      </c>
      <c r="C10" s="15" t="s">
        <v>17</v>
      </c>
      <c r="D10" s="10">
        <v>41075</v>
      </c>
      <c r="E10" s="10">
        <v>41077</v>
      </c>
      <c r="F10" s="11">
        <v>42023</v>
      </c>
      <c r="G10" s="16">
        <v>87120</v>
      </c>
      <c r="H10" s="16"/>
      <c r="I10" s="17"/>
      <c r="J10" s="16">
        <v>43120</v>
      </c>
      <c r="K10" s="16"/>
      <c r="L10" s="16"/>
      <c r="M10" s="16">
        <v>44000</v>
      </c>
      <c r="N10" s="13">
        <f t="shared" si="0"/>
        <v>87120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237425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237425</v>
      </c>
      <c r="H32" s="16"/>
      <c r="I32" s="31">
        <f>SUM(I6:I31)</f>
        <v>0</v>
      </c>
      <c r="J32" s="31">
        <f>SUM(J6:J31)</f>
        <v>96405</v>
      </c>
      <c r="K32" s="31">
        <f>SUM(K6:K31)</f>
        <v>24255</v>
      </c>
      <c r="L32" s="31">
        <f>SUM(E18)</f>
        <v>0</v>
      </c>
      <c r="M32" s="31">
        <f>SUM(M6:M31)</f>
        <v>116765</v>
      </c>
      <c r="N32" s="31">
        <f>SUM(N31)</f>
        <v>237425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8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98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96405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96405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9"/>
  <sheetViews>
    <sheetView topLeftCell="A19" workbookViewId="0">
      <selection activeCell="L6" sqref="L6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96"/>
      <c r="K3" s="167">
        <v>41074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9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225</v>
      </c>
      <c r="B6" s="10" t="s">
        <v>226</v>
      </c>
      <c r="C6" s="10" t="s">
        <v>26</v>
      </c>
      <c r="D6" s="10">
        <v>41073</v>
      </c>
      <c r="E6" s="10">
        <v>41075</v>
      </c>
      <c r="F6" s="11">
        <v>42018</v>
      </c>
      <c r="G6" s="12">
        <v>39000</v>
      </c>
      <c r="H6" s="12"/>
      <c r="I6" s="12"/>
      <c r="J6" s="12"/>
      <c r="K6" s="12">
        <v>39000</v>
      </c>
      <c r="L6" s="12"/>
      <c r="M6" s="12"/>
      <c r="N6" s="13">
        <f>G6+I6</f>
        <v>39000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39000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39000</v>
      </c>
      <c r="H32" s="16"/>
      <c r="I32" s="31">
        <f>SUM(I6:I31)</f>
        <v>0</v>
      </c>
      <c r="J32" s="31">
        <f>SUM(J6:J31)</f>
        <v>0</v>
      </c>
      <c r="K32" s="31">
        <f>SUM(K6:K31)</f>
        <v>39000</v>
      </c>
      <c r="L32" s="31">
        <f>SUM(E18)</f>
        <v>0</v>
      </c>
      <c r="M32" s="31">
        <f>SUM(M6:M31)</f>
        <v>0</v>
      </c>
      <c r="N32" s="31">
        <f>SUM(N31)</f>
        <v>39000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6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96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activeCell="C44" sqref="C44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153</v>
      </c>
      <c r="C3" s="191"/>
      <c r="D3" s="191"/>
      <c r="E3" s="191"/>
      <c r="F3" s="191"/>
      <c r="G3" s="192"/>
      <c r="H3" s="1"/>
      <c r="I3" s="1"/>
      <c r="J3" s="94"/>
      <c r="K3" s="167">
        <v>41074</v>
      </c>
      <c r="L3" s="167"/>
      <c r="M3" s="167"/>
      <c r="N3" s="7" t="s">
        <v>136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135</v>
      </c>
      <c r="B6" s="10" t="s">
        <v>218</v>
      </c>
      <c r="C6" s="10" t="s">
        <v>219</v>
      </c>
      <c r="D6" s="10">
        <v>41071</v>
      </c>
      <c r="E6" s="10">
        <v>41074</v>
      </c>
      <c r="F6" s="11">
        <v>42014</v>
      </c>
      <c r="G6" s="12">
        <v>50490</v>
      </c>
      <c r="H6" s="12"/>
      <c r="I6" s="12"/>
      <c r="J6" s="12"/>
      <c r="K6" s="12">
        <v>50490</v>
      </c>
      <c r="L6" s="12"/>
      <c r="M6" s="12"/>
      <c r="N6" s="13">
        <f>G6+I6</f>
        <v>50490</v>
      </c>
    </row>
    <row r="7" spans="1:14">
      <c r="A7" s="9"/>
      <c r="B7" s="10" t="s">
        <v>220</v>
      </c>
      <c r="C7" s="10" t="s">
        <v>221</v>
      </c>
      <c r="D7" s="10">
        <v>41073</v>
      </c>
      <c r="E7" s="10">
        <v>41074</v>
      </c>
      <c r="F7" s="11">
        <v>42015</v>
      </c>
      <c r="G7" s="12">
        <v>17000</v>
      </c>
      <c r="H7" s="12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/>
      <c r="B8" s="14" t="s">
        <v>222</v>
      </c>
      <c r="C8" s="10" t="s">
        <v>223</v>
      </c>
      <c r="D8" s="10">
        <v>41109</v>
      </c>
      <c r="E8" s="10">
        <v>41112</v>
      </c>
      <c r="F8" s="11">
        <v>42016</v>
      </c>
      <c r="G8" s="12">
        <v>145530</v>
      </c>
      <c r="H8" s="12"/>
      <c r="I8" s="12"/>
      <c r="J8" s="12"/>
      <c r="K8" s="12"/>
      <c r="L8" s="12"/>
      <c r="M8" s="12">
        <v>145530</v>
      </c>
      <c r="N8" s="13">
        <f t="shared" ref="N8:N10" si="0">G8+I8</f>
        <v>145530</v>
      </c>
    </row>
    <row r="9" spans="1:14">
      <c r="A9" s="9"/>
      <c r="B9" s="15" t="s">
        <v>224</v>
      </c>
      <c r="C9" s="15"/>
      <c r="D9" s="10"/>
      <c r="E9" s="10"/>
      <c r="F9" s="11">
        <v>42017</v>
      </c>
      <c r="G9" s="16"/>
      <c r="H9" s="16" t="s">
        <v>40</v>
      </c>
      <c r="I9" s="17">
        <v>2000</v>
      </c>
      <c r="J9" s="16">
        <v>2000</v>
      </c>
      <c r="K9" s="17"/>
      <c r="L9" s="16"/>
      <c r="M9" s="16"/>
      <c r="N9" s="13">
        <f t="shared" si="0"/>
        <v>2000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215020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213020</v>
      </c>
      <c r="H32" s="16"/>
      <c r="I32" s="31">
        <f>SUM(I6:I31)</f>
        <v>2000</v>
      </c>
      <c r="J32" s="31">
        <f>SUM(J6:J31)</f>
        <v>2000</v>
      </c>
      <c r="K32" s="31">
        <f>SUM(K6:K31)</f>
        <v>67490</v>
      </c>
      <c r="L32" s="31">
        <f>SUM(E18)</f>
        <v>0</v>
      </c>
      <c r="M32" s="31">
        <f>SUM(M6:M31)</f>
        <v>145530</v>
      </c>
      <c r="N32" s="31">
        <f>SUM(N31)</f>
        <v>215020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4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94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9"/>
  <sheetViews>
    <sheetView topLeftCell="A20" workbookViewId="0">
      <selection activeCell="A2"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104</v>
      </c>
      <c r="C3" s="191"/>
      <c r="D3" s="191"/>
      <c r="E3" s="191"/>
      <c r="F3" s="191"/>
      <c r="G3" s="192"/>
      <c r="H3" s="1"/>
      <c r="I3" s="1"/>
      <c r="J3" s="92"/>
      <c r="K3" s="167">
        <v>41073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204</v>
      </c>
      <c r="C6" s="10" t="s">
        <v>26</v>
      </c>
      <c r="D6" s="10">
        <v>41073</v>
      </c>
      <c r="E6" s="10">
        <v>41074</v>
      </c>
      <c r="F6" s="11">
        <v>42004</v>
      </c>
      <c r="G6" s="12">
        <v>19500</v>
      </c>
      <c r="H6" s="12"/>
      <c r="I6" s="12"/>
      <c r="J6" s="12"/>
      <c r="K6" s="12">
        <v>19500</v>
      </c>
      <c r="L6" s="12"/>
      <c r="M6" s="12"/>
      <c r="N6" s="13">
        <f>G6+I6</f>
        <v>19500</v>
      </c>
    </row>
    <row r="7" spans="1:14">
      <c r="A7" s="9" t="s">
        <v>206</v>
      </c>
      <c r="B7" s="10" t="s">
        <v>205</v>
      </c>
      <c r="C7" s="10" t="s">
        <v>26</v>
      </c>
      <c r="D7" s="10">
        <v>41073</v>
      </c>
      <c r="E7" s="10">
        <v>41074</v>
      </c>
      <c r="F7" s="11">
        <v>42005</v>
      </c>
      <c r="G7" s="12">
        <v>17000</v>
      </c>
      <c r="H7" s="12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 t="s">
        <v>206</v>
      </c>
      <c r="B8" s="14" t="s">
        <v>205</v>
      </c>
      <c r="C8" s="10"/>
      <c r="D8" s="10"/>
      <c r="E8" s="10"/>
      <c r="F8" s="11">
        <v>42006</v>
      </c>
      <c r="G8" s="12"/>
      <c r="H8" s="12" t="s">
        <v>127</v>
      </c>
      <c r="I8" s="12">
        <v>2500</v>
      </c>
      <c r="J8" s="12"/>
      <c r="K8" s="12">
        <v>2500</v>
      </c>
      <c r="L8" s="12"/>
      <c r="M8" s="12"/>
      <c r="N8" s="13">
        <f t="shared" ref="N8:N10" si="0">G8+I8</f>
        <v>2500</v>
      </c>
    </row>
    <row r="9" spans="1:14">
      <c r="A9" s="9" t="s">
        <v>110</v>
      </c>
      <c r="B9" s="15" t="s">
        <v>207</v>
      </c>
      <c r="C9" s="15" t="s">
        <v>26</v>
      </c>
      <c r="D9" s="10">
        <v>41073</v>
      </c>
      <c r="E9" s="10">
        <v>41074</v>
      </c>
      <c r="F9" s="11">
        <v>42007</v>
      </c>
      <c r="G9" s="16">
        <v>17000</v>
      </c>
      <c r="H9" s="16"/>
      <c r="I9" s="17"/>
      <c r="J9" s="16"/>
      <c r="K9" s="17">
        <v>17000</v>
      </c>
      <c r="L9" s="16"/>
      <c r="M9" s="16"/>
      <c r="N9" s="13">
        <f t="shared" si="0"/>
        <v>17000</v>
      </c>
    </row>
    <row r="10" spans="1:14">
      <c r="A10" s="9" t="s">
        <v>208</v>
      </c>
      <c r="B10" s="15" t="s">
        <v>209</v>
      </c>
      <c r="C10" s="15" t="s">
        <v>26</v>
      </c>
      <c r="D10" s="10">
        <v>41073</v>
      </c>
      <c r="E10" s="10">
        <v>41074</v>
      </c>
      <c r="F10" s="11">
        <v>42008</v>
      </c>
      <c r="G10" s="16">
        <v>23500</v>
      </c>
      <c r="H10" s="16"/>
      <c r="I10" s="17"/>
      <c r="J10" s="16">
        <v>23500</v>
      </c>
      <c r="K10" s="16"/>
      <c r="L10" s="16"/>
      <c r="M10" s="16"/>
      <c r="N10" s="13">
        <f t="shared" si="0"/>
        <v>23500</v>
      </c>
    </row>
    <row r="11" spans="1:14">
      <c r="A11" s="9" t="s">
        <v>210</v>
      </c>
      <c r="B11" s="15" t="s">
        <v>211</v>
      </c>
      <c r="C11" s="15" t="s">
        <v>26</v>
      </c>
      <c r="D11" s="10">
        <v>41073</v>
      </c>
      <c r="E11" s="10">
        <v>41074</v>
      </c>
      <c r="F11" s="11">
        <v>42009</v>
      </c>
      <c r="G11" s="16">
        <v>23500</v>
      </c>
      <c r="H11" s="16"/>
      <c r="I11" s="17"/>
      <c r="J11" s="16"/>
      <c r="K11" s="16">
        <v>23500</v>
      </c>
      <c r="L11" s="16"/>
      <c r="M11" s="16"/>
      <c r="N11" s="13">
        <f>G11+I11</f>
        <v>23500</v>
      </c>
    </row>
    <row r="12" spans="1:14">
      <c r="A12" s="9" t="s">
        <v>27</v>
      </c>
      <c r="B12" s="15" t="s">
        <v>212</v>
      </c>
      <c r="C12" s="15" t="s">
        <v>26</v>
      </c>
      <c r="D12" s="10">
        <v>41073</v>
      </c>
      <c r="E12" s="10">
        <v>41074</v>
      </c>
      <c r="F12" s="11">
        <v>42010</v>
      </c>
      <c r="G12" s="16">
        <v>23500</v>
      </c>
      <c r="H12" s="16"/>
      <c r="I12" s="17"/>
      <c r="J12" s="16"/>
      <c r="K12" s="16">
        <v>23500</v>
      </c>
      <c r="L12" s="16"/>
      <c r="M12" s="16"/>
      <c r="N12" s="13">
        <f>+G12+I12</f>
        <v>23500</v>
      </c>
    </row>
    <row r="13" spans="1:14">
      <c r="A13" s="9" t="s">
        <v>75</v>
      </c>
      <c r="B13" s="15" t="s">
        <v>213</v>
      </c>
      <c r="C13" s="15" t="s">
        <v>26</v>
      </c>
      <c r="D13" s="10">
        <v>41073</v>
      </c>
      <c r="E13" s="10">
        <v>41074</v>
      </c>
      <c r="F13" s="11">
        <v>42011</v>
      </c>
      <c r="G13" s="16">
        <v>22500</v>
      </c>
      <c r="H13" s="16"/>
      <c r="I13" s="17"/>
      <c r="J13" s="17"/>
      <c r="K13" s="16">
        <v>22500</v>
      </c>
      <c r="L13" s="16"/>
      <c r="M13" s="16"/>
      <c r="N13" s="13">
        <f t="shared" ref="N13:N28" si="1">+G13+I13</f>
        <v>22500</v>
      </c>
    </row>
    <row r="14" spans="1:14">
      <c r="A14" s="9" t="s">
        <v>214</v>
      </c>
      <c r="B14" s="15" t="s">
        <v>215</v>
      </c>
      <c r="C14" s="15" t="s">
        <v>26</v>
      </c>
      <c r="D14" s="10">
        <v>41073</v>
      </c>
      <c r="E14" s="10">
        <v>41074</v>
      </c>
      <c r="F14" s="11">
        <v>42012</v>
      </c>
      <c r="G14" s="16">
        <v>19500</v>
      </c>
      <c r="H14" s="16"/>
      <c r="I14" s="17"/>
      <c r="J14" s="17">
        <v>19500</v>
      </c>
      <c r="K14" s="16"/>
      <c r="L14" s="16"/>
      <c r="M14" s="18"/>
      <c r="N14" s="13">
        <f t="shared" si="1"/>
        <v>19500</v>
      </c>
    </row>
    <row r="15" spans="1:14">
      <c r="A15" s="9" t="s">
        <v>216</v>
      </c>
      <c r="B15" s="15" t="s">
        <v>217</v>
      </c>
      <c r="C15" s="15" t="s">
        <v>26</v>
      </c>
      <c r="D15" s="10">
        <v>41073</v>
      </c>
      <c r="E15" s="10">
        <v>41074</v>
      </c>
      <c r="F15" s="11">
        <v>42013</v>
      </c>
      <c r="G15" s="16">
        <v>34000</v>
      </c>
      <c r="H15" s="16"/>
      <c r="I15" s="17"/>
      <c r="J15" s="16">
        <v>34000</v>
      </c>
      <c r="K15" s="16"/>
      <c r="L15" s="16"/>
      <c r="M15" s="18"/>
      <c r="N15" s="13">
        <f t="shared" si="1"/>
        <v>34000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202500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200000</v>
      </c>
      <c r="H32" s="16"/>
      <c r="I32" s="31">
        <f>SUM(I6:I31)</f>
        <v>2500</v>
      </c>
      <c r="J32" s="31">
        <f>SUM(J6:J31)</f>
        <v>77000</v>
      </c>
      <c r="K32" s="31">
        <f>SUM(K6:K31)</f>
        <v>125500</v>
      </c>
      <c r="L32" s="31">
        <f>SUM(E18)</f>
        <v>0</v>
      </c>
      <c r="M32" s="31">
        <f>SUM(M6:M31)</f>
        <v>0</v>
      </c>
      <c r="N32" s="31">
        <f>SUM(N31)</f>
        <v>202500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2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92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77000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77000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>
      <selection activeCell="C43" sqref="C43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35</v>
      </c>
      <c r="C3" s="191"/>
      <c r="D3" s="191"/>
      <c r="E3" s="191"/>
      <c r="F3" s="191"/>
      <c r="G3" s="192"/>
      <c r="H3" s="1"/>
      <c r="I3" s="1"/>
      <c r="J3" s="90"/>
      <c r="K3" s="167">
        <v>41073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27</v>
      </c>
      <c r="B6" s="10" t="s">
        <v>97</v>
      </c>
      <c r="C6" s="10" t="s">
        <v>203</v>
      </c>
      <c r="D6" s="10">
        <v>41071</v>
      </c>
      <c r="E6" s="10">
        <v>41073</v>
      </c>
      <c r="F6" s="11">
        <v>42002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/>
      <c r="B7" s="10" t="s">
        <v>195</v>
      </c>
      <c r="C7" s="10" t="s">
        <v>40</v>
      </c>
      <c r="D7" s="10"/>
      <c r="E7" s="10"/>
      <c r="F7" s="11">
        <v>42003</v>
      </c>
      <c r="G7" s="12"/>
      <c r="H7" s="12" t="s">
        <v>40</v>
      </c>
      <c r="I7" s="12">
        <v>2800</v>
      </c>
      <c r="J7" s="12">
        <v>2800</v>
      </c>
      <c r="K7" s="12"/>
      <c r="L7" s="12"/>
      <c r="M7" s="12"/>
      <c r="N7" s="13">
        <f>G7+I7</f>
        <v>2800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36800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34000</v>
      </c>
      <c r="H32" s="16"/>
      <c r="I32" s="31">
        <f>SUM(I6:I31)</f>
        <v>2800</v>
      </c>
      <c r="J32" s="31">
        <f>SUM(J6:J31)</f>
        <v>2800</v>
      </c>
      <c r="K32" s="31">
        <f>SUM(K6:K31)</f>
        <v>34000</v>
      </c>
      <c r="L32" s="31">
        <f>SUM(E18)</f>
        <v>0</v>
      </c>
      <c r="M32" s="31">
        <f>SUM(M6:M31)</f>
        <v>0</v>
      </c>
      <c r="N32" s="31">
        <f>SUM(N31)</f>
        <v>36800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0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90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2800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9"/>
  <sheetViews>
    <sheetView topLeftCell="E15" workbookViewId="0">
      <selection activeCell="L23" sqref="L23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8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188</v>
      </c>
      <c r="C3" s="191"/>
      <c r="D3" s="191"/>
      <c r="E3" s="191"/>
      <c r="F3" s="191"/>
      <c r="G3" s="192"/>
      <c r="H3" s="1"/>
      <c r="I3" s="1"/>
      <c r="J3" s="87"/>
      <c r="K3" s="167">
        <v>41072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/>
      <c r="C6" s="10" t="s">
        <v>189</v>
      </c>
      <c r="D6" s="10">
        <v>41072</v>
      </c>
      <c r="E6" s="10">
        <v>41073</v>
      </c>
      <c r="F6" s="11">
        <v>41987</v>
      </c>
      <c r="G6" s="12">
        <v>19500</v>
      </c>
      <c r="H6" s="12"/>
      <c r="I6" s="12"/>
      <c r="J6" s="12">
        <v>19500</v>
      </c>
      <c r="K6" s="12"/>
      <c r="L6" s="12"/>
      <c r="M6" s="12"/>
      <c r="N6" s="13">
        <f>G6+I6</f>
        <v>19500</v>
      </c>
    </row>
    <row r="7" spans="1:14">
      <c r="A7" s="9"/>
      <c r="B7" s="10" t="s">
        <v>190</v>
      </c>
      <c r="C7" s="10" t="s">
        <v>120</v>
      </c>
      <c r="D7" s="10">
        <v>41066</v>
      </c>
      <c r="E7" s="10">
        <v>41068</v>
      </c>
      <c r="F7" s="11">
        <v>41988</v>
      </c>
      <c r="G7" s="12">
        <v>45540</v>
      </c>
      <c r="H7" s="12"/>
      <c r="I7" s="12"/>
      <c r="J7" s="12"/>
      <c r="K7" s="12"/>
      <c r="L7" s="12"/>
      <c r="M7" s="12">
        <v>45540</v>
      </c>
      <c r="N7" s="13">
        <f>G7+I7</f>
        <v>45540</v>
      </c>
    </row>
    <row r="8" spans="1:14">
      <c r="A8" s="9"/>
      <c r="B8" s="14" t="s">
        <v>192</v>
      </c>
      <c r="C8" s="10" t="s">
        <v>193</v>
      </c>
      <c r="D8" s="10">
        <v>41072</v>
      </c>
      <c r="E8" s="10">
        <v>41074</v>
      </c>
      <c r="F8" s="11">
        <v>41994</v>
      </c>
      <c r="G8" s="12">
        <v>44800</v>
      </c>
      <c r="H8" s="12"/>
      <c r="I8" s="12"/>
      <c r="J8" s="12"/>
      <c r="K8" s="12">
        <v>44800</v>
      </c>
      <c r="L8" s="12"/>
      <c r="M8" s="12"/>
      <c r="N8" s="13">
        <f t="shared" ref="N8:N10" si="0">G8+I8</f>
        <v>44800</v>
      </c>
    </row>
    <row r="9" spans="1:14">
      <c r="A9" s="9"/>
      <c r="B9" s="15" t="s">
        <v>194</v>
      </c>
      <c r="C9" s="15" t="s">
        <v>193</v>
      </c>
      <c r="D9" s="10">
        <v>41072</v>
      </c>
      <c r="E9" s="10">
        <v>41074</v>
      </c>
      <c r="F9" s="11">
        <v>41995</v>
      </c>
      <c r="G9" s="16">
        <v>44800</v>
      </c>
      <c r="H9" s="16"/>
      <c r="I9" s="17"/>
      <c r="J9" s="16"/>
      <c r="K9" s="17">
        <v>44800</v>
      </c>
      <c r="L9" s="16"/>
      <c r="M9" s="16"/>
      <c r="N9" s="13">
        <f t="shared" si="0"/>
        <v>44800</v>
      </c>
    </row>
    <row r="10" spans="1:14">
      <c r="A10" s="9"/>
      <c r="B10" s="15" t="s">
        <v>195</v>
      </c>
      <c r="C10" s="15" t="s">
        <v>196</v>
      </c>
      <c r="D10" s="10">
        <v>41072</v>
      </c>
      <c r="E10" s="10">
        <v>41074</v>
      </c>
      <c r="F10" s="11">
        <v>41996</v>
      </c>
      <c r="G10" s="16">
        <v>39000</v>
      </c>
      <c r="H10" s="16"/>
      <c r="I10" s="17"/>
      <c r="J10" s="16">
        <v>39000</v>
      </c>
      <c r="K10" s="16"/>
      <c r="L10" s="16"/>
      <c r="M10" s="16"/>
      <c r="N10" s="13">
        <f t="shared" si="0"/>
        <v>39000</v>
      </c>
    </row>
    <row r="11" spans="1:14">
      <c r="A11" s="9"/>
      <c r="B11" s="15" t="s">
        <v>197</v>
      </c>
      <c r="C11" s="15" t="s">
        <v>196</v>
      </c>
      <c r="D11" s="10">
        <v>41072</v>
      </c>
      <c r="E11" s="10">
        <v>41074</v>
      </c>
      <c r="F11" s="11">
        <v>41997</v>
      </c>
      <c r="G11" s="16">
        <v>39000</v>
      </c>
      <c r="H11" s="16"/>
      <c r="I11" s="17"/>
      <c r="J11" s="16">
        <v>39000</v>
      </c>
      <c r="K11" s="16"/>
      <c r="L11" s="16"/>
      <c r="M11" s="16"/>
      <c r="N11" s="13">
        <f>G11+I11</f>
        <v>39000</v>
      </c>
    </row>
    <row r="12" spans="1:14">
      <c r="A12" s="9"/>
      <c r="B12" s="15" t="s">
        <v>199</v>
      </c>
      <c r="C12" s="15" t="s">
        <v>198</v>
      </c>
      <c r="D12" s="10">
        <v>41048</v>
      </c>
      <c r="E12" s="10">
        <v>41050</v>
      </c>
      <c r="F12" s="11">
        <v>41998</v>
      </c>
      <c r="G12" s="16">
        <v>137610</v>
      </c>
      <c r="H12" s="16"/>
      <c r="I12" s="17"/>
      <c r="J12" s="16"/>
      <c r="K12" s="16"/>
      <c r="L12" s="16"/>
      <c r="M12" s="16">
        <v>137610</v>
      </c>
      <c r="N12" s="13">
        <f>+G12+I12</f>
        <v>137610</v>
      </c>
    </row>
    <row r="13" spans="1:14">
      <c r="A13" s="9"/>
      <c r="B13" s="15" t="s">
        <v>200</v>
      </c>
      <c r="C13" s="15" t="s">
        <v>196</v>
      </c>
      <c r="D13" s="10">
        <v>41072</v>
      </c>
      <c r="E13" s="10">
        <v>41074</v>
      </c>
      <c r="F13" s="11">
        <v>41999</v>
      </c>
      <c r="G13" s="16">
        <v>39000</v>
      </c>
      <c r="H13" s="16"/>
      <c r="I13" s="17"/>
      <c r="J13" s="17">
        <v>39000</v>
      </c>
      <c r="K13" s="16"/>
      <c r="L13" s="16"/>
      <c r="M13" s="16"/>
      <c r="N13" s="13">
        <f t="shared" ref="N13:N28" si="1">+G13+I13</f>
        <v>39000</v>
      </c>
    </row>
    <row r="14" spans="1:14">
      <c r="A14" s="9"/>
      <c r="B14" s="15" t="s">
        <v>201</v>
      </c>
      <c r="C14" s="15" t="s">
        <v>196</v>
      </c>
      <c r="D14" s="10">
        <v>41072</v>
      </c>
      <c r="E14" s="10">
        <v>41074</v>
      </c>
      <c r="F14" s="11">
        <v>42000</v>
      </c>
      <c r="G14" s="16">
        <v>39000</v>
      </c>
      <c r="H14" s="16"/>
      <c r="I14" s="17"/>
      <c r="J14" s="17">
        <v>39000</v>
      </c>
      <c r="K14" s="16"/>
      <c r="L14" s="16"/>
      <c r="M14" s="18"/>
      <c r="N14" s="13">
        <f t="shared" si="1"/>
        <v>39000</v>
      </c>
    </row>
    <row r="15" spans="1:14">
      <c r="A15" s="9"/>
      <c r="B15" s="15" t="s">
        <v>202</v>
      </c>
      <c r="C15" s="15" t="s">
        <v>196</v>
      </c>
      <c r="D15" s="10">
        <v>41072</v>
      </c>
      <c r="E15" s="10">
        <v>41073</v>
      </c>
      <c r="F15" s="11">
        <v>42001</v>
      </c>
      <c r="G15" s="16">
        <v>19500</v>
      </c>
      <c r="H15" s="16"/>
      <c r="I15" s="17"/>
      <c r="J15" s="16">
        <v>19500</v>
      </c>
      <c r="K15" s="16"/>
      <c r="L15" s="16"/>
      <c r="M15" s="18"/>
      <c r="N15" s="13">
        <f t="shared" si="1"/>
        <v>19500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467750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467750</v>
      </c>
      <c r="H32" s="16"/>
      <c r="I32" s="31">
        <f>SUM(I6:I31)</f>
        <v>0</v>
      </c>
      <c r="J32" s="31">
        <f>SUM(J6:J31)</f>
        <v>195000</v>
      </c>
      <c r="K32" s="31">
        <f>SUM(K6:K31)</f>
        <v>89600</v>
      </c>
      <c r="L32" s="31">
        <f>SUM(L7:L31)</f>
        <v>0</v>
      </c>
      <c r="M32" s="31">
        <f>SUM(M6:M31)</f>
        <v>183150</v>
      </c>
      <c r="N32" s="31">
        <f>SUM(N31)</f>
        <v>467750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7" t="s">
        <v>21</v>
      </c>
      <c r="F34" s="38"/>
      <c r="G34" s="181" t="s">
        <v>191</v>
      </c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87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195000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195000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45" sqref="J45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8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0" t="s">
        <v>170</v>
      </c>
      <c r="C3" s="191"/>
      <c r="D3" s="191"/>
      <c r="E3" s="191"/>
      <c r="F3" s="191"/>
      <c r="G3" s="192"/>
      <c r="H3" s="1"/>
      <c r="I3" s="1"/>
      <c r="J3" s="85"/>
      <c r="K3" s="167">
        <v>41072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171</v>
      </c>
      <c r="C6" s="10" t="s">
        <v>172</v>
      </c>
      <c r="D6" s="10">
        <v>41062</v>
      </c>
      <c r="E6" s="10">
        <v>41064</v>
      </c>
      <c r="F6" s="11">
        <v>41976</v>
      </c>
      <c r="G6" s="12">
        <v>35640</v>
      </c>
      <c r="H6" s="12"/>
      <c r="I6" s="12"/>
      <c r="J6" s="12"/>
      <c r="K6" s="12"/>
      <c r="L6" s="12">
        <v>35640</v>
      </c>
      <c r="M6" s="12"/>
      <c r="N6" s="13">
        <f>G6+I6</f>
        <v>35640</v>
      </c>
    </row>
    <row r="7" spans="1:14">
      <c r="A7" s="9"/>
      <c r="B7" s="10" t="s">
        <v>173</v>
      </c>
      <c r="C7" s="10" t="s">
        <v>172</v>
      </c>
      <c r="D7" s="10">
        <v>41065</v>
      </c>
      <c r="E7" s="10">
        <v>41066</v>
      </c>
      <c r="F7" s="11">
        <v>41977</v>
      </c>
      <c r="G7" s="12">
        <v>17820</v>
      </c>
      <c r="H7" s="12"/>
      <c r="I7" s="12"/>
      <c r="J7" s="12"/>
      <c r="K7" s="12"/>
      <c r="L7" s="12">
        <v>17820</v>
      </c>
      <c r="M7" s="12"/>
      <c r="N7" s="13">
        <f>G7+I7</f>
        <v>17820</v>
      </c>
    </row>
    <row r="8" spans="1:14">
      <c r="A8" s="9"/>
      <c r="B8" s="14" t="s">
        <v>174</v>
      </c>
      <c r="C8" s="10" t="s">
        <v>175</v>
      </c>
      <c r="D8" s="10">
        <v>41061</v>
      </c>
      <c r="E8" s="10">
        <v>41063</v>
      </c>
      <c r="F8" s="11">
        <v>41978</v>
      </c>
      <c r="G8" s="12">
        <v>42629.4</v>
      </c>
      <c r="H8" s="12"/>
      <c r="I8" s="12"/>
      <c r="J8" s="12"/>
      <c r="K8" s="12"/>
      <c r="L8" s="12">
        <v>42629.4</v>
      </c>
      <c r="M8" s="12"/>
      <c r="N8" s="13">
        <f t="shared" ref="N8:N10" si="0">G8+I8</f>
        <v>42629.4</v>
      </c>
    </row>
    <row r="9" spans="1:14">
      <c r="A9" s="9"/>
      <c r="B9" s="15" t="s">
        <v>174</v>
      </c>
      <c r="C9" s="15" t="s">
        <v>175</v>
      </c>
      <c r="D9" s="10">
        <v>41063</v>
      </c>
      <c r="E9" s="10">
        <v>41064</v>
      </c>
      <c r="F9" s="11">
        <v>41979</v>
      </c>
      <c r="G9" s="16">
        <v>21314.7</v>
      </c>
      <c r="H9" s="16"/>
      <c r="I9" s="17"/>
      <c r="J9" s="16"/>
      <c r="K9" s="17"/>
      <c r="L9" s="16">
        <v>21314.7</v>
      </c>
      <c r="M9" s="16"/>
      <c r="N9" s="13">
        <f t="shared" si="0"/>
        <v>21314.7</v>
      </c>
    </row>
    <row r="10" spans="1:14">
      <c r="A10" s="9"/>
      <c r="B10" s="15" t="s">
        <v>176</v>
      </c>
      <c r="C10" s="15" t="s">
        <v>175</v>
      </c>
      <c r="D10" s="10">
        <v>41067</v>
      </c>
      <c r="E10" s="10">
        <v>41068</v>
      </c>
      <c r="F10" s="11">
        <v>41980</v>
      </c>
      <c r="G10" s="16">
        <v>21314.7</v>
      </c>
      <c r="H10" s="16"/>
      <c r="I10" s="17"/>
      <c r="J10" s="16"/>
      <c r="K10" s="16"/>
      <c r="L10" s="16">
        <v>21314.7</v>
      </c>
      <c r="M10" s="16"/>
      <c r="N10" s="13">
        <f t="shared" si="0"/>
        <v>21314.7</v>
      </c>
    </row>
    <row r="11" spans="1:14">
      <c r="A11" s="9"/>
      <c r="B11" s="15" t="s">
        <v>177</v>
      </c>
      <c r="C11" s="15" t="s">
        <v>178</v>
      </c>
      <c r="D11" s="10">
        <v>41062</v>
      </c>
      <c r="E11" s="10">
        <v>41064</v>
      </c>
      <c r="F11" s="11">
        <v>41981</v>
      </c>
      <c r="G11" s="16">
        <v>53460</v>
      </c>
      <c r="H11" s="16"/>
      <c r="I11" s="17"/>
      <c r="J11" s="16"/>
      <c r="K11" s="16"/>
      <c r="L11" s="16">
        <v>53460</v>
      </c>
      <c r="M11" s="16"/>
      <c r="N11" s="13">
        <f>G11+I11</f>
        <v>53460</v>
      </c>
    </row>
    <row r="12" spans="1:14">
      <c r="A12" s="9"/>
      <c r="B12" s="15" t="s">
        <v>179</v>
      </c>
      <c r="C12" s="15" t="s">
        <v>178</v>
      </c>
      <c r="D12" s="10">
        <v>41067</v>
      </c>
      <c r="E12" s="10">
        <v>41069</v>
      </c>
      <c r="F12" s="11">
        <v>41982</v>
      </c>
      <c r="G12" s="16">
        <v>160380</v>
      </c>
      <c r="H12" s="16"/>
      <c r="I12" s="17"/>
      <c r="J12" s="16"/>
      <c r="K12" s="16"/>
      <c r="L12" s="16">
        <v>160380</v>
      </c>
      <c r="M12" s="16"/>
      <c r="N12" s="13">
        <f>+G12+I12</f>
        <v>160380</v>
      </c>
    </row>
    <row r="13" spans="1:14">
      <c r="A13" s="9"/>
      <c r="B13" s="15" t="s">
        <v>180</v>
      </c>
      <c r="C13" s="15" t="s">
        <v>181</v>
      </c>
      <c r="D13" s="10">
        <v>41067</v>
      </c>
      <c r="E13" s="10">
        <v>41069</v>
      </c>
      <c r="F13" s="11">
        <v>41983</v>
      </c>
      <c r="G13" s="16">
        <v>166320</v>
      </c>
      <c r="H13" s="16"/>
      <c r="I13" s="17"/>
      <c r="J13" s="17"/>
      <c r="K13" s="16"/>
      <c r="L13" s="16">
        <v>166320</v>
      </c>
      <c r="M13" s="16"/>
      <c r="N13" s="13">
        <f t="shared" ref="N13:N28" si="1">+G13+I13</f>
        <v>166320</v>
      </c>
    </row>
    <row r="14" spans="1:14">
      <c r="A14" s="9"/>
      <c r="B14" s="15" t="s">
        <v>182</v>
      </c>
      <c r="C14" s="15" t="s">
        <v>183</v>
      </c>
      <c r="D14" s="10">
        <v>41068</v>
      </c>
      <c r="E14" s="10">
        <v>41069</v>
      </c>
      <c r="F14" s="11">
        <v>41984</v>
      </c>
      <c r="G14" s="16">
        <v>24255</v>
      </c>
      <c r="H14" s="16"/>
      <c r="I14" s="17"/>
      <c r="J14" s="17"/>
      <c r="K14" s="16"/>
      <c r="L14" s="16">
        <v>24255</v>
      </c>
      <c r="M14" s="18"/>
      <c r="N14" s="13">
        <f t="shared" si="1"/>
        <v>24255</v>
      </c>
    </row>
    <row r="15" spans="1:14">
      <c r="A15" s="9"/>
      <c r="B15" s="15" t="s">
        <v>185</v>
      </c>
      <c r="C15" s="15" t="s">
        <v>186</v>
      </c>
      <c r="D15" s="10">
        <v>41069</v>
      </c>
      <c r="E15" s="10">
        <v>41070</v>
      </c>
      <c r="F15" s="11">
        <v>41985</v>
      </c>
      <c r="G15" s="16">
        <v>18810</v>
      </c>
      <c r="H15" s="16"/>
      <c r="I15" s="17"/>
      <c r="J15" s="16"/>
      <c r="K15" s="16"/>
      <c r="L15" s="16">
        <v>18810</v>
      </c>
      <c r="M15" s="18"/>
      <c r="N15" s="13">
        <f t="shared" si="1"/>
        <v>18810</v>
      </c>
    </row>
    <row r="16" spans="1:14">
      <c r="A16" s="9"/>
      <c r="B16" s="15" t="s">
        <v>187</v>
      </c>
      <c r="C16" s="15" t="s">
        <v>184</v>
      </c>
      <c r="D16" s="10">
        <v>41069</v>
      </c>
      <c r="E16" s="10">
        <v>41071</v>
      </c>
      <c r="F16" s="11">
        <v>41986</v>
      </c>
      <c r="G16" s="16">
        <v>27720</v>
      </c>
      <c r="H16" s="16"/>
      <c r="I16" s="17"/>
      <c r="J16" s="16"/>
      <c r="K16" s="16"/>
      <c r="L16" s="16">
        <v>27720</v>
      </c>
      <c r="M16" s="18"/>
      <c r="N16" s="13">
        <f t="shared" si="1"/>
        <v>27720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589663.80000000005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589663.80000000005</v>
      </c>
      <c r="H32" s="16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SUM(L6:L31)</f>
        <v>589663.80000000005</v>
      </c>
      <c r="M32" s="31">
        <f>SUM(M6:M31)</f>
        <v>0</v>
      </c>
      <c r="N32" s="31">
        <f>SUM(N31)</f>
        <v>589663.80000000005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5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85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39"/>
  <sheetViews>
    <sheetView topLeftCell="A28" workbookViewId="0">
      <selection activeCell="C35" sqref="C35:F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8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153</v>
      </c>
      <c r="C3" s="194"/>
      <c r="D3" s="194"/>
      <c r="E3" s="194"/>
      <c r="F3" s="194"/>
      <c r="G3" s="195"/>
      <c r="H3" s="2"/>
      <c r="I3" s="1"/>
      <c r="J3" s="83"/>
      <c r="K3" s="167">
        <v>41071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75</v>
      </c>
      <c r="B6" s="10" t="s">
        <v>166</v>
      </c>
      <c r="C6" s="10" t="s">
        <v>167</v>
      </c>
      <c r="D6" s="10">
        <v>41071</v>
      </c>
      <c r="E6" s="10">
        <v>41072</v>
      </c>
      <c r="F6" s="11">
        <v>41974</v>
      </c>
      <c r="G6" s="12">
        <v>26000</v>
      </c>
      <c r="H6" s="12"/>
      <c r="I6" s="12"/>
      <c r="J6" s="12">
        <v>26000</v>
      </c>
      <c r="K6" s="12"/>
      <c r="L6" s="12"/>
      <c r="M6" s="12"/>
      <c r="N6" s="13">
        <f>G6+I6</f>
        <v>26000</v>
      </c>
    </row>
    <row r="7" spans="1:14">
      <c r="A7" s="9" t="s">
        <v>168</v>
      </c>
      <c r="B7" s="10" t="s">
        <v>169</v>
      </c>
      <c r="C7" s="10" t="s">
        <v>17</v>
      </c>
      <c r="D7" s="10">
        <v>41071</v>
      </c>
      <c r="E7" s="10">
        <v>41074</v>
      </c>
      <c r="F7" s="11">
        <v>41975</v>
      </c>
      <c r="G7" s="12">
        <v>93555</v>
      </c>
      <c r="H7" s="12"/>
      <c r="I7" s="12"/>
      <c r="J7" s="12"/>
      <c r="K7" s="12">
        <v>93555</v>
      </c>
      <c r="L7" s="12"/>
      <c r="M7" s="12"/>
      <c r="N7" s="13">
        <f>G7+I7</f>
        <v>93555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119555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119555</v>
      </c>
      <c r="H32" s="30"/>
      <c r="I32" s="31">
        <f>SUM(I6:I31)</f>
        <v>0</v>
      </c>
      <c r="J32" s="31">
        <f>SUM(J6:J31)</f>
        <v>26000</v>
      </c>
      <c r="K32" s="31">
        <f>SUM(K6:K31)</f>
        <v>93555</v>
      </c>
      <c r="L32" s="31">
        <f>SUM(L7:L31)</f>
        <v>0</v>
      </c>
      <c r="M32" s="31">
        <f>SUM(M6:M31)</f>
        <v>0</v>
      </c>
      <c r="N32" s="31">
        <f>SUM(N31)</f>
        <v>119555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3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83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26000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26000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B1" workbookViewId="0">
      <selection activeCell="K11" sqref="K11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121</v>
      </c>
      <c r="E3" s="1"/>
      <c r="F3" s="1"/>
      <c r="G3" s="1"/>
      <c r="H3" s="1"/>
      <c r="I3" s="1"/>
      <c r="J3" s="156"/>
      <c r="K3" s="167">
        <v>41089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5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28</v>
      </c>
      <c r="C6" s="10" t="s">
        <v>17</v>
      </c>
      <c r="D6" s="10">
        <v>41087</v>
      </c>
      <c r="E6" s="10">
        <v>41089</v>
      </c>
      <c r="F6" s="11">
        <v>42178</v>
      </c>
      <c r="G6" s="12">
        <v>32000</v>
      </c>
      <c r="H6" s="12"/>
      <c r="I6" s="12"/>
      <c r="J6" s="12">
        <v>32000</v>
      </c>
      <c r="K6" s="12"/>
      <c r="L6" s="12"/>
      <c r="M6" s="12"/>
      <c r="N6" s="13">
        <f>G6+I6</f>
        <v>32000</v>
      </c>
    </row>
    <row r="7" spans="1:14">
      <c r="A7" s="9"/>
      <c r="B7" s="10" t="s">
        <v>399</v>
      </c>
      <c r="C7" s="10" t="s">
        <v>193</v>
      </c>
      <c r="D7" s="10">
        <v>41087</v>
      </c>
      <c r="E7" s="10">
        <v>41089</v>
      </c>
      <c r="F7" s="11">
        <v>42179</v>
      </c>
      <c r="G7" s="12">
        <v>43000</v>
      </c>
      <c r="H7" s="12"/>
      <c r="I7" s="12"/>
      <c r="J7" s="12"/>
      <c r="K7" s="12">
        <v>43000</v>
      </c>
      <c r="L7" s="12"/>
      <c r="M7" s="12"/>
      <c r="N7" s="13">
        <f t="shared" ref="N7:N9" si="0">G7+I7</f>
        <v>43000</v>
      </c>
    </row>
    <row r="8" spans="1:14">
      <c r="A8" s="9"/>
      <c r="B8" s="15" t="s">
        <v>400</v>
      </c>
      <c r="C8" s="15" t="s">
        <v>193</v>
      </c>
      <c r="D8" s="10">
        <v>41087</v>
      </c>
      <c r="E8" s="10">
        <v>41089</v>
      </c>
      <c r="F8" s="11">
        <v>42180</v>
      </c>
      <c r="G8" s="16">
        <v>43000</v>
      </c>
      <c r="H8" s="16"/>
      <c r="I8" s="17"/>
      <c r="J8" s="16"/>
      <c r="K8" s="17">
        <v>43000</v>
      </c>
      <c r="L8" s="16"/>
      <c r="M8" s="16"/>
      <c r="N8" s="13">
        <f t="shared" si="0"/>
        <v>43000</v>
      </c>
    </row>
    <row r="9" spans="1:14">
      <c r="A9" s="9"/>
      <c r="B9" s="15" t="s">
        <v>401</v>
      </c>
      <c r="C9" s="15" t="s">
        <v>84</v>
      </c>
      <c r="D9" s="10">
        <v>41092</v>
      </c>
      <c r="E9" s="10">
        <v>41094</v>
      </c>
      <c r="F9" s="11">
        <v>42181</v>
      </c>
      <c r="G9" s="16">
        <v>48510</v>
      </c>
      <c r="H9" s="16"/>
      <c r="I9" s="17"/>
      <c r="J9" s="16"/>
      <c r="K9" s="16"/>
      <c r="L9" s="16"/>
      <c r="M9" s="16">
        <v>48510</v>
      </c>
      <c r="N9" s="13">
        <f t="shared" si="0"/>
        <v>48510</v>
      </c>
    </row>
    <row r="10" spans="1:14">
      <c r="A10" s="9"/>
      <c r="B10" s="15" t="s">
        <v>402</v>
      </c>
      <c r="C10" s="15" t="s">
        <v>74</v>
      </c>
      <c r="D10" s="10">
        <v>41094</v>
      </c>
      <c r="E10" s="10">
        <v>41096</v>
      </c>
      <c r="F10" s="11">
        <v>42182</v>
      </c>
      <c r="G10" s="16">
        <v>45540</v>
      </c>
      <c r="H10" s="16"/>
      <c r="I10" s="17"/>
      <c r="J10" s="16"/>
      <c r="K10" s="16"/>
      <c r="L10" s="16"/>
      <c r="M10" s="16">
        <v>45540</v>
      </c>
      <c r="N10" s="13">
        <f>G10+I10</f>
        <v>45540</v>
      </c>
    </row>
    <row r="11" spans="1:14">
      <c r="A11" s="9"/>
      <c r="B11" s="15" t="s">
        <v>403</v>
      </c>
      <c r="C11" s="15" t="s">
        <v>17</v>
      </c>
      <c r="D11" s="10">
        <v>41089</v>
      </c>
      <c r="E11" s="10">
        <v>41090</v>
      </c>
      <c r="F11" s="11">
        <v>42183</v>
      </c>
      <c r="G11" s="16">
        <v>24255</v>
      </c>
      <c r="H11" s="16"/>
      <c r="I11" s="17"/>
      <c r="J11" s="16"/>
      <c r="K11" s="16">
        <v>24255</v>
      </c>
      <c r="L11" s="16"/>
      <c r="M11" s="16"/>
      <c r="N11" s="13">
        <f>+G11+I11</f>
        <v>24255</v>
      </c>
    </row>
    <row r="12" spans="1:14">
      <c r="A12" s="9"/>
      <c r="B12" s="15" t="s">
        <v>404</v>
      </c>
      <c r="C12" s="15" t="s">
        <v>17</v>
      </c>
      <c r="D12" s="10">
        <v>41089</v>
      </c>
      <c r="E12" s="10">
        <v>41090</v>
      </c>
      <c r="F12" s="11">
        <v>42184</v>
      </c>
      <c r="G12" s="16">
        <v>22770</v>
      </c>
      <c r="H12" s="16"/>
      <c r="I12" s="17"/>
      <c r="J12" s="17"/>
      <c r="K12" s="16">
        <v>22770</v>
      </c>
      <c r="L12" s="16"/>
      <c r="M12" s="16"/>
      <c r="N12" s="13">
        <f t="shared" ref="N12:N27" si="1">+G12+I12</f>
        <v>22770</v>
      </c>
    </row>
    <row r="13" spans="1:14">
      <c r="A13" s="9"/>
      <c r="B13" s="15" t="s">
        <v>405</v>
      </c>
      <c r="C13" s="15" t="s">
        <v>17</v>
      </c>
      <c r="D13" s="10">
        <v>41089</v>
      </c>
      <c r="E13" s="10">
        <v>41090</v>
      </c>
      <c r="F13" s="11">
        <v>42185</v>
      </c>
      <c r="G13" s="16">
        <v>21250</v>
      </c>
      <c r="H13" s="16"/>
      <c r="I13" s="17"/>
      <c r="J13" s="17">
        <v>21250</v>
      </c>
      <c r="K13" s="16"/>
      <c r="L13" s="16"/>
      <c r="M13" s="18"/>
      <c r="N13" s="13">
        <f t="shared" si="1"/>
        <v>21250</v>
      </c>
    </row>
    <row r="14" spans="1:14">
      <c r="A14" s="9"/>
      <c r="B14" s="15" t="s">
        <v>406</v>
      </c>
      <c r="C14" s="15" t="s">
        <v>17</v>
      </c>
      <c r="D14" s="10">
        <v>41089</v>
      </c>
      <c r="E14" s="10">
        <v>41092</v>
      </c>
      <c r="F14" s="11">
        <v>42186</v>
      </c>
      <c r="G14" s="16">
        <v>178200</v>
      </c>
      <c r="H14" s="16"/>
      <c r="I14" s="17"/>
      <c r="J14" s="16"/>
      <c r="K14" s="16">
        <v>178200</v>
      </c>
      <c r="L14" s="16"/>
      <c r="M14" s="18"/>
      <c r="N14" s="13">
        <f t="shared" si="1"/>
        <v>178200</v>
      </c>
    </row>
    <row r="15" spans="1:14">
      <c r="A15" s="9"/>
      <c r="B15" s="15" t="s">
        <v>407</v>
      </c>
      <c r="C15" s="15" t="s">
        <v>17</v>
      </c>
      <c r="D15" s="10">
        <v>41089</v>
      </c>
      <c r="E15" s="10">
        <v>41091</v>
      </c>
      <c r="F15" s="11">
        <v>42187</v>
      </c>
      <c r="G15" s="16">
        <v>122762</v>
      </c>
      <c r="H15" s="16"/>
      <c r="I15" s="17"/>
      <c r="J15" s="16"/>
      <c r="K15" s="16">
        <v>60390</v>
      </c>
      <c r="L15" s="16"/>
      <c r="M15" s="18">
        <v>62372</v>
      </c>
      <c r="N15" s="13">
        <f t="shared" si="1"/>
        <v>122762</v>
      </c>
    </row>
    <row r="16" spans="1:14">
      <c r="A16" s="19"/>
      <c r="B16" s="15" t="s">
        <v>121</v>
      </c>
      <c r="C16" s="15" t="s">
        <v>40</v>
      </c>
      <c r="D16" s="10"/>
      <c r="E16" s="10"/>
      <c r="F16" s="20">
        <v>42188</v>
      </c>
      <c r="G16" s="16"/>
      <c r="H16" s="23" t="s">
        <v>40</v>
      </c>
      <c r="I16" s="22">
        <v>1800</v>
      </c>
      <c r="J16" s="16">
        <v>1800</v>
      </c>
      <c r="K16" s="23"/>
      <c r="L16" s="16"/>
      <c r="M16" s="18"/>
      <c r="N16" s="13">
        <f t="shared" si="1"/>
        <v>1800</v>
      </c>
    </row>
    <row r="17" spans="1:15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5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5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5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5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5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5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5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v>0</v>
      </c>
    </row>
    <row r="25" spans="1:15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G25</f>
        <v>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583087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581287</v>
      </c>
      <c r="H32" s="16"/>
      <c r="I32" s="31">
        <f>SUM(I6:I31)</f>
        <v>1800</v>
      </c>
      <c r="J32" s="31">
        <f>SUM(J6:J31)</f>
        <v>55050</v>
      </c>
      <c r="K32" s="31">
        <f>SUM(K6:K31)</f>
        <v>371615</v>
      </c>
      <c r="L32" s="31">
        <f>SUM(L6:L31)</f>
        <v>0</v>
      </c>
      <c r="M32" s="31">
        <f>SUM(M6:M31)</f>
        <v>156422</v>
      </c>
      <c r="N32" s="31">
        <f>SUM(J32:M32)</f>
        <v>583087</v>
      </c>
      <c r="O32" s="157"/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 t="s">
        <v>408</v>
      </c>
    </row>
    <row r="34" spans="1:14" ht="17.25" customHeight="1">
      <c r="A34" s="7" t="s">
        <v>20</v>
      </c>
      <c r="B34" s="7"/>
      <c r="C34" s="1"/>
      <c r="D34" s="32"/>
      <c r="E34" s="156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56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55050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55050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42" sqref="J42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104</v>
      </c>
      <c r="C3" s="194"/>
      <c r="D3" s="194"/>
      <c r="E3" s="194"/>
      <c r="F3" s="194"/>
      <c r="G3" s="195"/>
      <c r="H3" s="2"/>
      <c r="I3" s="1"/>
      <c r="J3" s="81"/>
      <c r="K3" s="167">
        <v>41071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/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3">
        <f>G6+I6</f>
        <v>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0</v>
      </c>
      <c r="H32" s="30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SUM(L7:L31)</f>
        <v>0</v>
      </c>
      <c r="M32" s="31">
        <f>SUM(M6:M31)</f>
        <v>0</v>
      </c>
      <c r="N32" s="31">
        <f>SUM(N31)</f>
        <v>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1" t="s">
        <v>21</v>
      </c>
      <c r="F34" s="38"/>
      <c r="G34" s="169" t="s">
        <v>165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81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20" sqref="C20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8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35</v>
      </c>
      <c r="C3" s="194"/>
      <c r="D3" s="194"/>
      <c r="E3" s="194"/>
      <c r="F3" s="194"/>
      <c r="G3" s="195"/>
      <c r="H3" s="2"/>
      <c r="I3" s="1"/>
      <c r="J3" s="79"/>
      <c r="K3" s="167">
        <v>41070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160</v>
      </c>
      <c r="B6" s="10" t="s">
        <v>161</v>
      </c>
      <c r="C6" s="10" t="s">
        <v>17</v>
      </c>
      <c r="D6" s="10">
        <v>41070</v>
      </c>
      <c r="E6" s="10">
        <v>41074</v>
      </c>
      <c r="F6" s="11">
        <v>41971</v>
      </c>
      <c r="G6" s="12">
        <v>91080</v>
      </c>
      <c r="H6" s="12"/>
      <c r="I6" s="12"/>
      <c r="J6" s="12"/>
      <c r="K6" s="12">
        <v>91080</v>
      </c>
      <c r="L6" s="12"/>
      <c r="M6" s="12"/>
      <c r="N6" s="13">
        <f>G6+I6</f>
        <v>91080</v>
      </c>
    </row>
    <row r="7" spans="1:14">
      <c r="A7" s="9" t="s">
        <v>132</v>
      </c>
      <c r="B7" s="10" t="s">
        <v>162</v>
      </c>
      <c r="C7" s="10" t="s">
        <v>17</v>
      </c>
      <c r="D7" s="10">
        <v>41070</v>
      </c>
      <c r="E7" s="10">
        <v>41071</v>
      </c>
      <c r="F7" s="11">
        <v>41972</v>
      </c>
      <c r="G7" s="12">
        <v>21285</v>
      </c>
      <c r="H7" s="12"/>
      <c r="I7" s="12"/>
      <c r="J7" s="12"/>
      <c r="K7" s="12">
        <v>21285</v>
      </c>
      <c r="L7" s="12"/>
      <c r="M7" s="12"/>
      <c r="N7" s="13">
        <f>G7+I7</f>
        <v>21285</v>
      </c>
    </row>
    <row r="8" spans="1:14">
      <c r="A8" s="9" t="s">
        <v>163</v>
      </c>
      <c r="B8" s="14" t="s">
        <v>164</v>
      </c>
      <c r="C8" s="10" t="s">
        <v>17</v>
      </c>
      <c r="D8" s="10">
        <v>41070</v>
      </c>
      <c r="E8" s="10">
        <v>41071</v>
      </c>
      <c r="F8" s="11">
        <v>41973</v>
      </c>
      <c r="G8" s="12">
        <v>24750</v>
      </c>
      <c r="H8" s="12"/>
      <c r="I8" s="12"/>
      <c r="J8" s="12"/>
      <c r="K8" s="12">
        <v>24750</v>
      </c>
      <c r="L8" s="12"/>
      <c r="M8" s="12"/>
      <c r="N8" s="13">
        <f t="shared" ref="N8:N10" si="0">G8+I8</f>
        <v>24750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137115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137115</v>
      </c>
      <c r="H32" s="30"/>
      <c r="I32" s="31">
        <f>SUM(I6:I31)</f>
        <v>0</v>
      </c>
      <c r="J32" s="31">
        <f>SUM(J6:J31)</f>
        <v>0</v>
      </c>
      <c r="K32" s="31">
        <f>SUM(K6:K31)</f>
        <v>137115</v>
      </c>
      <c r="L32" s="31">
        <f>SUM(L7:L31)</f>
        <v>0</v>
      </c>
      <c r="M32" s="31">
        <f>SUM(M6:M31)</f>
        <v>0</v>
      </c>
      <c r="N32" s="31">
        <f>SUM(N31)</f>
        <v>137115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9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79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8" sqref="B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153</v>
      </c>
      <c r="C3" s="194"/>
      <c r="D3" s="194"/>
      <c r="E3" s="194"/>
      <c r="F3" s="194"/>
      <c r="G3" s="195"/>
      <c r="H3" s="2"/>
      <c r="I3" s="1"/>
      <c r="J3" s="77"/>
      <c r="K3" s="167">
        <v>41070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7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157</v>
      </c>
      <c r="C6" s="10" t="s">
        <v>17</v>
      </c>
      <c r="D6" s="10">
        <v>41069</v>
      </c>
      <c r="E6" s="10">
        <v>41070</v>
      </c>
      <c r="F6" s="11">
        <v>41968</v>
      </c>
      <c r="G6" s="12">
        <v>33660</v>
      </c>
      <c r="H6" s="12"/>
      <c r="I6" s="12"/>
      <c r="J6" s="12"/>
      <c r="K6" s="12">
        <v>33660</v>
      </c>
      <c r="L6" s="12"/>
      <c r="M6" s="12"/>
      <c r="N6" s="13">
        <f>G6+I6</f>
        <v>33660</v>
      </c>
    </row>
    <row r="7" spans="1:14">
      <c r="A7" s="9"/>
      <c r="B7" s="10" t="s">
        <v>158</v>
      </c>
      <c r="C7" s="10" t="s">
        <v>17</v>
      </c>
      <c r="D7" s="10">
        <v>41069</v>
      </c>
      <c r="E7" s="10">
        <v>41070</v>
      </c>
      <c r="F7" s="11">
        <v>41969</v>
      </c>
      <c r="G7" s="12">
        <v>63360</v>
      </c>
      <c r="H7" s="12"/>
      <c r="I7" s="12"/>
      <c r="J7" s="12">
        <v>3360</v>
      </c>
      <c r="K7" s="12">
        <v>60000</v>
      </c>
      <c r="L7" s="12"/>
      <c r="M7" s="12"/>
      <c r="N7" s="13">
        <f>G7+I7</f>
        <v>63360</v>
      </c>
    </row>
    <row r="8" spans="1:14">
      <c r="A8" s="9"/>
      <c r="B8" s="14" t="s">
        <v>159</v>
      </c>
      <c r="C8" s="10"/>
      <c r="D8" s="10"/>
      <c r="E8" s="10"/>
      <c r="F8" s="11">
        <v>41970</v>
      </c>
      <c r="G8" s="12"/>
      <c r="H8" s="12" t="s">
        <v>40</v>
      </c>
      <c r="I8" s="12">
        <v>3600</v>
      </c>
      <c r="J8" s="12">
        <v>3600</v>
      </c>
      <c r="K8" s="12"/>
      <c r="L8" s="12"/>
      <c r="M8" s="12"/>
      <c r="N8" s="13">
        <f t="shared" ref="N8:N10" si="0">G8+I8</f>
        <v>3600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100620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97020</v>
      </c>
      <c r="H32" s="30"/>
      <c r="I32" s="31">
        <f>SUM(I6:I31)</f>
        <v>3600</v>
      </c>
      <c r="J32" s="31">
        <f>SUM(J6:J31)</f>
        <v>6960</v>
      </c>
      <c r="K32" s="31">
        <f>SUM(K6:K31)</f>
        <v>93660</v>
      </c>
      <c r="L32" s="31">
        <f>SUM(L7:L31)</f>
        <v>0</v>
      </c>
      <c r="M32" s="31">
        <f>SUM(M6:M31)</f>
        <v>0</v>
      </c>
      <c r="N32" s="31">
        <f>SUM(N31)</f>
        <v>100620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7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77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6960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6960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7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153</v>
      </c>
      <c r="C3" s="194"/>
      <c r="D3" s="194"/>
      <c r="E3" s="194"/>
      <c r="F3" s="194"/>
      <c r="G3" s="195"/>
      <c r="H3" s="2"/>
      <c r="I3" s="1"/>
      <c r="J3" s="75"/>
      <c r="K3" s="167">
        <v>41069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145</v>
      </c>
      <c r="C6" s="10" t="s">
        <v>17</v>
      </c>
      <c r="D6" s="10">
        <v>41069</v>
      </c>
      <c r="E6" s="10">
        <v>41070</v>
      </c>
      <c r="F6" s="11">
        <v>41960</v>
      </c>
      <c r="G6" s="12">
        <v>28700</v>
      </c>
      <c r="H6" s="12"/>
      <c r="I6" s="12"/>
      <c r="J6" s="12">
        <v>28700</v>
      </c>
      <c r="K6" s="12"/>
      <c r="L6" s="12"/>
      <c r="M6" s="12"/>
      <c r="N6" s="13">
        <f>G6+I6</f>
        <v>28700</v>
      </c>
    </row>
    <row r="7" spans="1:14">
      <c r="A7" s="9"/>
      <c r="B7" s="10" t="s">
        <v>146</v>
      </c>
      <c r="C7" s="10" t="s">
        <v>17</v>
      </c>
      <c r="D7" s="10">
        <v>41069</v>
      </c>
      <c r="E7" s="10">
        <v>41070</v>
      </c>
      <c r="F7" s="11">
        <v>41961</v>
      </c>
      <c r="G7" s="12">
        <v>24255</v>
      </c>
      <c r="H7" s="12"/>
      <c r="I7" s="12"/>
      <c r="J7" s="12"/>
      <c r="K7" s="12">
        <v>24255</v>
      </c>
      <c r="L7" s="12"/>
      <c r="M7" s="12"/>
      <c r="N7" s="13">
        <f>G7+I7</f>
        <v>24255</v>
      </c>
    </row>
    <row r="8" spans="1:14">
      <c r="A8" s="9"/>
      <c r="B8" s="14" t="s">
        <v>147</v>
      </c>
      <c r="C8" s="10" t="s">
        <v>148</v>
      </c>
      <c r="D8" s="10">
        <v>41069</v>
      </c>
      <c r="E8" s="10">
        <v>41070</v>
      </c>
      <c r="F8" s="11">
        <v>41962</v>
      </c>
      <c r="G8" s="12">
        <v>32670</v>
      </c>
      <c r="H8" s="12"/>
      <c r="I8" s="12"/>
      <c r="J8" s="12"/>
      <c r="K8" s="12">
        <v>32670</v>
      </c>
      <c r="L8" s="12"/>
      <c r="M8" s="12"/>
      <c r="N8" s="13">
        <f t="shared" ref="N8:N10" si="0">G8+I8</f>
        <v>32670</v>
      </c>
    </row>
    <row r="9" spans="1:14">
      <c r="A9" s="9"/>
      <c r="B9" s="15" t="s">
        <v>149</v>
      </c>
      <c r="C9" s="15" t="s">
        <v>150</v>
      </c>
      <c r="D9" s="10">
        <v>41069</v>
      </c>
      <c r="E9" s="10">
        <v>41070</v>
      </c>
      <c r="F9" s="11">
        <v>41693</v>
      </c>
      <c r="G9" s="16">
        <v>18810</v>
      </c>
      <c r="H9" s="16"/>
      <c r="I9" s="17"/>
      <c r="J9" s="16">
        <v>18810</v>
      </c>
      <c r="K9" s="17"/>
      <c r="L9" s="16"/>
      <c r="M9" s="16"/>
      <c r="N9" s="13">
        <f t="shared" si="0"/>
        <v>18810</v>
      </c>
    </row>
    <row r="10" spans="1:14">
      <c r="A10" s="9"/>
      <c r="B10" s="15" t="s">
        <v>151</v>
      </c>
      <c r="C10" s="15" t="s">
        <v>17</v>
      </c>
      <c r="D10" s="10">
        <v>41069</v>
      </c>
      <c r="E10" s="10">
        <v>41070</v>
      </c>
      <c r="F10" s="11">
        <v>41964</v>
      </c>
      <c r="G10" s="16">
        <v>21285</v>
      </c>
      <c r="H10" s="16"/>
      <c r="I10" s="17"/>
      <c r="J10" s="16"/>
      <c r="K10" s="16">
        <v>21285</v>
      </c>
      <c r="L10" s="16"/>
      <c r="M10" s="16"/>
      <c r="N10" s="13">
        <f t="shared" si="0"/>
        <v>21285</v>
      </c>
    </row>
    <row r="11" spans="1:14">
      <c r="A11" s="9"/>
      <c r="B11" s="15" t="s">
        <v>152</v>
      </c>
      <c r="C11" s="15" t="s">
        <v>17</v>
      </c>
      <c r="D11" s="10">
        <v>41069</v>
      </c>
      <c r="E11" s="10">
        <v>41071</v>
      </c>
      <c r="F11" s="11">
        <v>41695</v>
      </c>
      <c r="G11" s="16">
        <v>65340</v>
      </c>
      <c r="H11" s="16"/>
      <c r="I11" s="17"/>
      <c r="J11" s="16"/>
      <c r="K11" s="16">
        <v>65340</v>
      </c>
      <c r="L11" s="16"/>
      <c r="M11" s="16"/>
      <c r="N11" s="13">
        <f>G11+I11</f>
        <v>65340</v>
      </c>
    </row>
    <row r="12" spans="1:14">
      <c r="A12" s="9"/>
      <c r="B12" s="15" t="s">
        <v>154</v>
      </c>
      <c r="C12" s="15"/>
      <c r="D12" s="10"/>
      <c r="E12" s="10"/>
      <c r="F12" s="11">
        <v>41966</v>
      </c>
      <c r="G12" s="16"/>
      <c r="H12" s="16" t="s">
        <v>40</v>
      </c>
      <c r="I12" s="17">
        <v>2600</v>
      </c>
      <c r="J12" s="16">
        <v>2600</v>
      </c>
      <c r="K12" s="16"/>
      <c r="L12" s="16"/>
      <c r="M12" s="16"/>
      <c r="N12" s="13">
        <f>+G12+I12</f>
        <v>2600</v>
      </c>
    </row>
    <row r="13" spans="1:14">
      <c r="A13" s="9"/>
      <c r="B13" s="15" t="s">
        <v>155</v>
      </c>
      <c r="C13" s="15" t="s">
        <v>156</v>
      </c>
      <c r="D13" s="10">
        <v>41069</v>
      </c>
      <c r="E13" s="10">
        <v>41070</v>
      </c>
      <c r="F13" s="11">
        <v>41967</v>
      </c>
      <c r="G13" s="16">
        <v>42570</v>
      </c>
      <c r="H13" s="16"/>
      <c r="I13" s="17"/>
      <c r="J13" s="17">
        <v>42570</v>
      </c>
      <c r="K13" s="16"/>
      <c r="L13" s="16"/>
      <c r="M13" s="16"/>
      <c r="N13" s="13">
        <f t="shared" ref="N13:N28" si="1">+G13+I13</f>
        <v>42570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236230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233630</v>
      </c>
      <c r="H32" s="30"/>
      <c r="I32" s="31">
        <f>SUM(I6:I31)</f>
        <v>2600</v>
      </c>
      <c r="J32" s="31">
        <f>SUM(J6:J31)</f>
        <v>92680</v>
      </c>
      <c r="K32" s="31">
        <f>SUM(K6:K31)</f>
        <v>143550</v>
      </c>
      <c r="L32" s="31">
        <f>SUM(L7:L31)</f>
        <v>0</v>
      </c>
      <c r="M32" s="31">
        <f>SUM(M6:M31)</f>
        <v>0</v>
      </c>
      <c r="N32" s="31">
        <f>SUM(N31)</f>
        <v>236230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5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75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92680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92680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/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41</v>
      </c>
      <c r="C3" s="194"/>
      <c r="D3" s="194"/>
      <c r="E3" s="194"/>
      <c r="F3" s="194"/>
      <c r="G3" s="195"/>
      <c r="H3" s="2"/>
      <c r="I3" s="1"/>
      <c r="J3" s="73"/>
      <c r="K3" s="167">
        <v>41069</v>
      </c>
      <c r="L3" s="167"/>
      <c r="M3" s="167"/>
      <c r="N3" s="7" t="s">
        <v>136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137</v>
      </c>
      <c r="C6" s="10" t="s">
        <v>17</v>
      </c>
      <c r="D6" s="10">
        <v>41068</v>
      </c>
      <c r="E6" s="10">
        <v>41070</v>
      </c>
      <c r="F6" s="11">
        <v>41952</v>
      </c>
      <c r="G6" s="12">
        <v>107415</v>
      </c>
      <c r="H6" s="12"/>
      <c r="I6" s="12"/>
      <c r="J6" s="12"/>
      <c r="K6" s="12">
        <v>107415</v>
      </c>
      <c r="L6" s="12"/>
      <c r="M6" s="12"/>
      <c r="N6" s="13">
        <f>G6+I6</f>
        <v>107415</v>
      </c>
    </row>
    <row r="7" spans="1:14">
      <c r="A7" s="9"/>
      <c r="B7" s="10" t="s">
        <v>138</v>
      </c>
      <c r="C7" s="10" t="s">
        <v>139</v>
      </c>
      <c r="D7" s="10">
        <v>41069</v>
      </c>
      <c r="E7" s="10">
        <v>41070</v>
      </c>
      <c r="F7" s="11">
        <v>41953</v>
      </c>
      <c r="G7" s="12">
        <v>42570</v>
      </c>
      <c r="H7" s="12"/>
      <c r="I7" s="12"/>
      <c r="J7" s="12">
        <v>42570</v>
      </c>
      <c r="K7" s="12"/>
      <c r="L7" s="12"/>
      <c r="M7" s="12"/>
      <c r="N7" s="13">
        <f>G7+I7</f>
        <v>42570</v>
      </c>
    </row>
    <row r="8" spans="1:14">
      <c r="A8" s="9"/>
      <c r="B8" s="14" t="s">
        <v>140</v>
      </c>
      <c r="C8" s="10" t="s">
        <v>17</v>
      </c>
      <c r="D8" s="10">
        <v>41069</v>
      </c>
      <c r="E8" s="10">
        <v>41070</v>
      </c>
      <c r="F8" s="11">
        <v>41954</v>
      </c>
      <c r="G8" s="12">
        <v>21285</v>
      </c>
      <c r="H8" s="12"/>
      <c r="I8" s="12"/>
      <c r="J8" s="12">
        <v>21285</v>
      </c>
      <c r="K8" s="12"/>
      <c r="L8" s="12"/>
      <c r="M8" s="12"/>
      <c r="N8" s="13">
        <f t="shared" ref="N8:N10" si="0">G8+I8</f>
        <v>21285</v>
      </c>
    </row>
    <row r="9" spans="1:14">
      <c r="A9" s="9"/>
      <c r="B9" s="15" t="s">
        <v>141</v>
      </c>
      <c r="C9" s="15" t="s">
        <v>17</v>
      </c>
      <c r="D9" s="10">
        <v>41069</v>
      </c>
      <c r="E9" s="10">
        <v>41070</v>
      </c>
      <c r="F9" s="11">
        <v>41955</v>
      </c>
      <c r="G9" s="16">
        <v>22770</v>
      </c>
      <c r="H9" s="16"/>
      <c r="I9" s="17"/>
      <c r="J9" s="16"/>
      <c r="K9" s="17">
        <v>22770</v>
      </c>
      <c r="L9" s="16"/>
      <c r="M9" s="16"/>
      <c r="N9" s="13">
        <f t="shared" si="0"/>
        <v>22770</v>
      </c>
    </row>
    <row r="10" spans="1:14">
      <c r="A10" s="9"/>
      <c r="B10" s="15" t="s">
        <v>142</v>
      </c>
      <c r="C10" s="15" t="s">
        <v>139</v>
      </c>
      <c r="D10" s="10">
        <v>41069</v>
      </c>
      <c r="E10" s="10">
        <v>41070</v>
      </c>
      <c r="F10" s="11">
        <v>41956</v>
      </c>
      <c r="G10" s="16">
        <v>21500</v>
      </c>
      <c r="H10" s="16"/>
      <c r="I10" s="17"/>
      <c r="J10" s="16"/>
      <c r="K10" s="16">
        <v>21500</v>
      </c>
      <c r="L10" s="16"/>
      <c r="M10" s="16"/>
      <c r="N10" s="13">
        <f t="shared" si="0"/>
        <v>21500</v>
      </c>
    </row>
    <row r="11" spans="1:14">
      <c r="A11" s="9"/>
      <c r="B11" s="15" t="s">
        <v>86</v>
      </c>
      <c r="C11" s="15" t="s">
        <v>17</v>
      </c>
      <c r="D11" s="10">
        <v>41069</v>
      </c>
      <c r="E11" s="10">
        <v>41070</v>
      </c>
      <c r="F11" s="11">
        <v>41957</v>
      </c>
      <c r="G11" s="16">
        <v>21285</v>
      </c>
      <c r="H11" s="16"/>
      <c r="I11" s="17"/>
      <c r="J11" s="16"/>
      <c r="K11" s="16">
        <v>21285</v>
      </c>
      <c r="L11" s="16"/>
      <c r="M11" s="16"/>
      <c r="N11" s="13">
        <f>G11+I11</f>
        <v>21285</v>
      </c>
    </row>
    <row r="12" spans="1:14">
      <c r="A12" s="9"/>
      <c r="B12" s="15" t="s">
        <v>143</v>
      </c>
      <c r="C12" s="15" t="s">
        <v>17</v>
      </c>
      <c r="D12" s="10">
        <v>41069</v>
      </c>
      <c r="E12" s="10">
        <v>41070</v>
      </c>
      <c r="F12" s="11">
        <v>41958</v>
      </c>
      <c r="G12" s="16">
        <v>36135</v>
      </c>
      <c r="H12" s="16"/>
      <c r="I12" s="17"/>
      <c r="J12" s="16">
        <v>36135</v>
      </c>
      <c r="K12" s="16"/>
      <c r="L12" s="16"/>
      <c r="M12" s="16"/>
      <c r="N12" s="13">
        <f>+G12+I12</f>
        <v>36135</v>
      </c>
    </row>
    <row r="13" spans="1:14">
      <c r="A13" s="9"/>
      <c r="B13" s="15" t="s">
        <v>144</v>
      </c>
      <c r="C13" s="15" t="s">
        <v>17</v>
      </c>
      <c r="D13" s="10"/>
      <c r="E13" s="10"/>
      <c r="F13" s="11">
        <v>41959</v>
      </c>
      <c r="G13" s="16"/>
      <c r="H13" s="16" t="s">
        <v>40</v>
      </c>
      <c r="I13" s="17">
        <v>7400</v>
      </c>
      <c r="J13" s="17">
        <v>7400</v>
      </c>
      <c r="K13" s="16"/>
      <c r="L13" s="16"/>
      <c r="M13" s="16"/>
      <c r="N13" s="13">
        <f t="shared" ref="N13:N28" si="1">+G13+I13</f>
        <v>7400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280360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272960</v>
      </c>
      <c r="H32" s="30"/>
      <c r="I32" s="31">
        <f>SUM(I6:I31)</f>
        <v>7400</v>
      </c>
      <c r="J32" s="31">
        <f>SUM(J6:J31)</f>
        <v>107390</v>
      </c>
      <c r="K32" s="31">
        <f>SUM(K6:K31)</f>
        <v>172970</v>
      </c>
      <c r="L32" s="31">
        <f>SUM(L7:L31)</f>
        <v>0</v>
      </c>
      <c r="M32" s="31">
        <f>SUM(M6:M31)</f>
        <v>0</v>
      </c>
      <c r="N32" s="31">
        <f>SUM(N31)</f>
        <v>280360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3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73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/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107400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107400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35</v>
      </c>
      <c r="C3" s="194"/>
      <c r="D3" s="194"/>
      <c r="E3" s="194"/>
      <c r="F3" s="194"/>
      <c r="G3" s="195"/>
      <c r="H3" s="2"/>
      <c r="I3" s="1"/>
      <c r="J3" s="71"/>
      <c r="K3" s="167">
        <v>41068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99</v>
      </c>
      <c r="B6" s="10" t="s">
        <v>130</v>
      </c>
      <c r="C6" s="10" t="s">
        <v>17</v>
      </c>
      <c r="D6" s="10">
        <v>41068</v>
      </c>
      <c r="E6" s="10">
        <v>41069</v>
      </c>
      <c r="F6" s="11">
        <v>41946</v>
      </c>
      <c r="G6" s="12">
        <v>32670</v>
      </c>
      <c r="H6" s="12"/>
      <c r="I6" s="12"/>
      <c r="J6" s="12"/>
      <c r="K6" s="12">
        <v>32670</v>
      </c>
      <c r="L6" s="12"/>
      <c r="M6" s="12"/>
      <c r="N6" s="13">
        <f>G6+I6</f>
        <v>32670</v>
      </c>
    </row>
    <row r="7" spans="1:14">
      <c r="A7" s="9" t="s">
        <v>27</v>
      </c>
      <c r="B7" s="10" t="s">
        <v>131</v>
      </c>
      <c r="C7" s="10" t="s">
        <v>17</v>
      </c>
      <c r="D7" s="10">
        <v>41068</v>
      </c>
      <c r="E7" s="10">
        <v>41070</v>
      </c>
      <c r="F7" s="11">
        <v>41947</v>
      </c>
      <c r="G7" s="12">
        <v>39650</v>
      </c>
      <c r="H7" s="12"/>
      <c r="I7" s="12"/>
      <c r="J7" s="12">
        <v>39650</v>
      </c>
      <c r="K7" s="12"/>
      <c r="L7" s="12"/>
      <c r="M7" s="12"/>
      <c r="N7" s="13">
        <f>G7+I7</f>
        <v>39650</v>
      </c>
    </row>
    <row r="8" spans="1:14">
      <c r="A8" s="9" t="s">
        <v>132</v>
      </c>
      <c r="B8" s="14" t="s">
        <v>133</v>
      </c>
      <c r="C8" s="10" t="s">
        <v>17</v>
      </c>
      <c r="D8" s="10">
        <v>41068</v>
      </c>
      <c r="E8" s="10">
        <v>41070</v>
      </c>
      <c r="F8" s="11">
        <v>41948</v>
      </c>
      <c r="G8" s="12">
        <v>43000</v>
      </c>
      <c r="H8" s="12"/>
      <c r="I8" s="12"/>
      <c r="J8" s="12"/>
      <c r="K8" s="12">
        <v>43000</v>
      </c>
      <c r="L8" s="12"/>
      <c r="M8" s="12"/>
      <c r="N8" s="13">
        <f t="shared" ref="N8:N10" si="0">G8+I8</f>
        <v>43000</v>
      </c>
    </row>
    <row r="9" spans="1:14">
      <c r="A9" s="9" t="s">
        <v>96</v>
      </c>
      <c r="B9" s="15" t="s">
        <v>134</v>
      </c>
      <c r="C9" s="15" t="s">
        <v>17</v>
      </c>
      <c r="D9" s="10">
        <v>41068</v>
      </c>
      <c r="E9" s="10">
        <v>41070</v>
      </c>
      <c r="F9" s="11">
        <v>41949</v>
      </c>
      <c r="G9" s="16">
        <v>57420</v>
      </c>
      <c r="H9" s="16"/>
      <c r="I9" s="17"/>
      <c r="J9" s="16"/>
      <c r="K9" s="17">
        <v>57420</v>
      </c>
      <c r="L9" s="16"/>
      <c r="M9" s="16"/>
      <c r="N9" s="13">
        <f t="shared" si="0"/>
        <v>57420</v>
      </c>
    </row>
    <row r="10" spans="1:14">
      <c r="A10" s="9" t="s">
        <v>135</v>
      </c>
      <c r="B10" s="15" t="s">
        <v>32</v>
      </c>
      <c r="C10" s="15" t="s">
        <v>17</v>
      </c>
      <c r="D10" s="10">
        <v>41068</v>
      </c>
      <c r="E10" s="10">
        <v>41070</v>
      </c>
      <c r="F10" s="11">
        <v>41950</v>
      </c>
      <c r="G10" s="16">
        <v>49500</v>
      </c>
      <c r="H10" s="16"/>
      <c r="I10" s="17"/>
      <c r="J10" s="16"/>
      <c r="K10" s="16">
        <v>49500</v>
      </c>
      <c r="L10" s="16"/>
      <c r="M10" s="16"/>
      <c r="N10" s="13">
        <f t="shared" si="0"/>
        <v>49500</v>
      </c>
    </row>
    <row r="11" spans="1:14">
      <c r="A11" s="9"/>
      <c r="B11" s="15" t="s">
        <v>39</v>
      </c>
      <c r="C11" s="15"/>
      <c r="D11" s="10"/>
      <c r="E11" s="10"/>
      <c r="F11" s="11">
        <v>41951</v>
      </c>
      <c r="G11" s="16"/>
      <c r="H11" s="16" t="s">
        <v>40</v>
      </c>
      <c r="I11" s="17">
        <v>3800</v>
      </c>
      <c r="J11" s="16">
        <v>3800</v>
      </c>
      <c r="K11" s="16"/>
      <c r="L11" s="16"/>
      <c r="M11" s="16"/>
      <c r="N11" s="13">
        <f>G11+I11</f>
        <v>3800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226040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222240</v>
      </c>
      <c r="H32" s="30"/>
      <c r="I32" s="31">
        <f>SUM(I6:I31)</f>
        <v>3800</v>
      </c>
      <c r="J32" s="31">
        <f>SUM(J6:J31)</f>
        <v>43450</v>
      </c>
      <c r="K32" s="31">
        <f>SUM(K6:K31)</f>
        <v>182590</v>
      </c>
      <c r="L32" s="31">
        <f>SUM(L7:L31)</f>
        <v>0</v>
      </c>
      <c r="M32" s="31">
        <f>SUM(M6:M31)</f>
        <v>0</v>
      </c>
      <c r="N32" s="31">
        <f>SUM(N31)</f>
        <v>226040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1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71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70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34650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8800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43450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9"/>
  <sheetViews>
    <sheetView topLeftCell="A13"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104</v>
      </c>
      <c r="C3" s="194"/>
      <c r="D3" s="194"/>
      <c r="E3" s="194"/>
      <c r="F3" s="194"/>
      <c r="G3" s="195"/>
      <c r="H3" s="2"/>
      <c r="I3" s="1"/>
      <c r="J3" s="69"/>
      <c r="K3" s="167">
        <v>41068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123</v>
      </c>
      <c r="B6" s="10" t="s">
        <v>124</v>
      </c>
      <c r="C6" s="10" t="s">
        <v>26</v>
      </c>
      <c r="D6" s="10">
        <v>41067</v>
      </c>
      <c r="E6" s="10">
        <v>41068</v>
      </c>
      <c r="F6" s="11">
        <v>41941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 t="s">
        <v>125</v>
      </c>
      <c r="B7" s="10" t="s">
        <v>126</v>
      </c>
      <c r="C7" s="10"/>
      <c r="D7" s="10"/>
      <c r="E7" s="10"/>
      <c r="F7" s="11">
        <v>41942</v>
      </c>
      <c r="G7" s="12"/>
      <c r="H7" s="12" t="s">
        <v>127</v>
      </c>
      <c r="I7" s="12">
        <v>5000</v>
      </c>
      <c r="J7" s="12">
        <v>5000</v>
      </c>
      <c r="K7" s="12"/>
      <c r="L7" s="12"/>
      <c r="M7" s="12"/>
      <c r="N7" s="13">
        <f>G7+I7</f>
        <v>5000</v>
      </c>
    </row>
    <row r="8" spans="1:14">
      <c r="A8" s="9" t="s">
        <v>77</v>
      </c>
      <c r="B8" s="14" t="s">
        <v>128</v>
      </c>
      <c r="C8" s="10" t="s">
        <v>17</v>
      </c>
      <c r="D8" s="10">
        <v>41068</v>
      </c>
      <c r="E8" s="10">
        <v>41069</v>
      </c>
      <c r="F8" s="11">
        <v>41943</v>
      </c>
      <c r="G8" s="12">
        <v>66330</v>
      </c>
      <c r="H8" s="12"/>
      <c r="I8" s="12"/>
      <c r="J8" s="12">
        <v>66330</v>
      </c>
      <c r="K8" s="12"/>
      <c r="L8" s="12"/>
      <c r="M8" s="12"/>
      <c r="N8" s="13">
        <f t="shared" ref="N8:N10" si="0">G8+I8</f>
        <v>66330</v>
      </c>
    </row>
    <row r="9" spans="1:14">
      <c r="A9" s="9" t="s">
        <v>110</v>
      </c>
      <c r="B9" s="15" t="s">
        <v>129</v>
      </c>
      <c r="C9" s="15" t="s">
        <v>26</v>
      </c>
      <c r="D9" s="10">
        <v>41068</v>
      </c>
      <c r="E9" s="10">
        <v>41069</v>
      </c>
      <c r="F9" s="11">
        <v>41944</v>
      </c>
      <c r="G9" s="16">
        <v>19500</v>
      </c>
      <c r="H9" s="16"/>
      <c r="I9" s="17"/>
      <c r="J9" s="16">
        <v>19500</v>
      </c>
      <c r="K9" s="17"/>
      <c r="L9" s="16"/>
      <c r="M9" s="16"/>
      <c r="N9" s="13">
        <f t="shared" si="0"/>
        <v>19500</v>
      </c>
    </row>
    <row r="10" spans="1:14">
      <c r="A10" s="9"/>
      <c r="B10" s="15" t="s">
        <v>66</v>
      </c>
      <c r="C10" s="15"/>
      <c r="D10" s="10"/>
      <c r="E10" s="10"/>
      <c r="F10" s="11">
        <v>41945</v>
      </c>
      <c r="G10" s="16"/>
      <c r="H10" s="16" t="s">
        <v>40</v>
      </c>
      <c r="I10" s="17">
        <v>2800</v>
      </c>
      <c r="J10" s="16">
        <v>2800</v>
      </c>
      <c r="K10" s="16"/>
      <c r="L10" s="16"/>
      <c r="M10" s="16"/>
      <c r="N10" s="13">
        <f t="shared" si="0"/>
        <v>2800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127630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119830</v>
      </c>
      <c r="H32" s="30"/>
      <c r="I32" s="31">
        <f>SUM(I6:I31)</f>
        <v>7800</v>
      </c>
      <c r="J32" s="31">
        <f>SUM(J6:J31)</f>
        <v>93630</v>
      </c>
      <c r="K32" s="31">
        <f>SUM(K6:K31)</f>
        <v>34000</v>
      </c>
      <c r="L32" s="31">
        <f>SUM(L7:L31)</f>
        <v>0</v>
      </c>
      <c r="M32" s="31">
        <f>SUM(M6:M31)</f>
        <v>0</v>
      </c>
      <c r="N32" s="31">
        <f>SUM(N31)</f>
        <v>127630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9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69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170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84150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9480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93630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6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>
      <selection activeCell="C35" sqref="C35:F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114</v>
      </c>
      <c r="C3" s="194"/>
      <c r="D3" s="194"/>
      <c r="E3" s="194"/>
      <c r="F3" s="194"/>
      <c r="G3" s="195"/>
      <c r="H3" s="2"/>
      <c r="I3" s="1"/>
      <c r="J3" s="67"/>
      <c r="K3" s="167">
        <v>41067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27</v>
      </c>
      <c r="B6" s="10" t="s">
        <v>115</v>
      </c>
      <c r="C6" s="10" t="s">
        <v>116</v>
      </c>
      <c r="D6" s="10">
        <v>41067</v>
      </c>
      <c r="E6" s="10">
        <v>41068</v>
      </c>
      <c r="F6" s="11">
        <v>41929</v>
      </c>
      <c r="G6" s="12">
        <v>19000</v>
      </c>
      <c r="H6" s="12"/>
      <c r="I6" s="12"/>
      <c r="J6" s="12">
        <v>19000</v>
      </c>
      <c r="K6" s="12"/>
      <c r="L6" s="12"/>
      <c r="M6" s="12"/>
      <c r="N6" s="13">
        <f>G6+I6</f>
        <v>19000</v>
      </c>
    </row>
    <row r="7" spans="1:14">
      <c r="A7" s="9" t="s">
        <v>68</v>
      </c>
      <c r="B7" s="10" t="s">
        <v>117</v>
      </c>
      <c r="C7" s="10" t="s">
        <v>17</v>
      </c>
      <c r="D7" s="10">
        <v>41067</v>
      </c>
      <c r="E7" s="10">
        <v>41070</v>
      </c>
      <c r="F7" s="11">
        <v>41930</v>
      </c>
      <c r="G7" s="12">
        <v>66874.98</v>
      </c>
      <c r="H7" s="12"/>
      <c r="I7" s="12"/>
      <c r="J7" s="12">
        <v>66874.98</v>
      </c>
      <c r="K7" s="12"/>
      <c r="L7" s="12"/>
      <c r="M7" s="12"/>
      <c r="N7" s="13">
        <f>G7+I7</f>
        <v>66874.98</v>
      </c>
    </row>
    <row r="8" spans="1:14">
      <c r="A8" s="9" t="s">
        <v>77</v>
      </c>
      <c r="B8" s="14" t="s">
        <v>118</v>
      </c>
      <c r="C8" s="10" t="s">
        <v>17</v>
      </c>
      <c r="D8" s="10">
        <v>41067</v>
      </c>
      <c r="E8" s="10">
        <v>41068</v>
      </c>
      <c r="F8" s="11">
        <v>41931</v>
      </c>
      <c r="G8" s="12">
        <v>33165</v>
      </c>
      <c r="H8" s="12"/>
      <c r="I8" s="12"/>
      <c r="J8" s="12"/>
      <c r="K8" s="12">
        <v>33165</v>
      </c>
      <c r="L8" s="12"/>
      <c r="M8" s="12"/>
      <c r="N8" s="13">
        <f t="shared" ref="N8:N10" si="0">G8+I8</f>
        <v>33165</v>
      </c>
    </row>
    <row r="9" spans="1:14">
      <c r="A9" s="9"/>
      <c r="B9" s="15" t="s">
        <v>119</v>
      </c>
      <c r="C9" s="15" t="s">
        <v>120</v>
      </c>
      <c r="D9" s="10">
        <v>41054</v>
      </c>
      <c r="E9" s="10">
        <v>41056</v>
      </c>
      <c r="F9" s="11">
        <v>41932</v>
      </c>
      <c r="G9" s="16">
        <v>106920</v>
      </c>
      <c r="H9" s="16"/>
      <c r="I9" s="17"/>
      <c r="J9" s="16"/>
      <c r="K9" s="17"/>
      <c r="L9" s="16"/>
      <c r="M9" s="16">
        <v>106920</v>
      </c>
      <c r="N9" s="13">
        <f t="shared" si="0"/>
        <v>106920</v>
      </c>
    </row>
    <row r="10" spans="1:14">
      <c r="A10" s="9"/>
      <c r="B10" s="15" t="s">
        <v>121</v>
      </c>
      <c r="C10" s="15" t="s">
        <v>40</v>
      </c>
      <c r="D10" s="10"/>
      <c r="E10" s="10"/>
      <c r="F10" s="11"/>
      <c r="G10" s="16"/>
      <c r="H10" s="16" t="s">
        <v>122</v>
      </c>
      <c r="I10" s="17">
        <v>1000</v>
      </c>
      <c r="J10" s="16">
        <v>1000</v>
      </c>
      <c r="K10" s="16"/>
      <c r="L10" s="16"/>
      <c r="M10" s="16"/>
      <c r="N10" s="13">
        <f t="shared" si="0"/>
        <v>1000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226959.97999999998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225959.97999999998</v>
      </c>
      <c r="H32" s="30"/>
      <c r="I32" s="31">
        <f>SUM(I6:I31)</f>
        <v>1000</v>
      </c>
      <c r="J32" s="31">
        <f>SUM(J6:J31)</f>
        <v>86874.98</v>
      </c>
      <c r="K32" s="31">
        <f>SUM(K6:K31)</f>
        <v>33165</v>
      </c>
      <c r="L32" s="31">
        <f>SUM(L7:L31)</f>
        <v>0</v>
      </c>
      <c r="M32" s="31">
        <f>SUM(M6:M31)</f>
        <v>106920</v>
      </c>
      <c r="N32" s="31">
        <f>SUM(N31)</f>
        <v>226959.97999999998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7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67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125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61875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25000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86875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6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104</v>
      </c>
      <c r="C3" s="194"/>
      <c r="D3" s="194"/>
      <c r="E3" s="194"/>
      <c r="F3" s="194"/>
      <c r="G3" s="195"/>
      <c r="H3" s="2"/>
      <c r="I3" s="1"/>
      <c r="J3" s="65"/>
      <c r="K3" s="167">
        <v>41066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105</v>
      </c>
      <c r="B6" s="10" t="s">
        <v>106</v>
      </c>
      <c r="C6" s="10" t="s">
        <v>26</v>
      </c>
      <c r="D6" s="10">
        <v>41066</v>
      </c>
      <c r="E6" s="10">
        <v>41067</v>
      </c>
      <c r="F6" s="11">
        <v>41922</v>
      </c>
      <c r="G6" s="12">
        <v>23500</v>
      </c>
      <c r="H6" s="12"/>
      <c r="I6" s="12"/>
      <c r="J6" s="12"/>
      <c r="K6" s="12">
        <v>23500</v>
      </c>
      <c r="L6" s="12"/>
      <c r="M6" s="12"/>
      <c r="N6" s="13">
        <f>G6+I6</f>
        <v>23500</v>
      </c>
    </row>
    <row r="7" spans="1:14">
      <c r="A7" s="9" t="s">
        <v>107</v>
      </c>
      <c r="B7" s="10" t="s">
        <v>91</v>
      </c>
      <c r="C7" s="10" t="s">
        <v>26</v>
      </c>
      <c r="D7" s="10">
        <v>41066</v>
      </c>
      <c r="E7" s="10">
        <v>41067</v>
      </c>
      <c r="F7" s="11">
        <v>41923</v>
      </c>
      <c r="G7" s="12">
        <v>34000</v>
      </c>
      <c r="H7" s="12"/>
      <c r="I7" s="12"/>
      <c r="J7" s="12"/>
      <c r="K7" s="12">
        <v>34000</v>
      </c>
      <c r="L7" s="12"/>
      <c r="M7" s="12"/>
      <c r="N7" s="13">
        <f>G7+I7</f>
        <v>34000</v>
      </c>
    </row>
    <row r="8" spans="1:14">
      <c r="A8" s="9" t="s">
        <v>108</v>
      </c>
      <c r="B8" s="14" t="s">
        <v>109</v>
      </c>
      <c r="C8" s="10" t="s">
        <v>26</v>
      </c>
      <c r="D8" s="10">
        <v>41066</v>
      </c>
      <c r="E8" s="10">
        <v>41068</v>
      </c>
      <c r="F8" s="11">
        <v>41924</v>
      </c>
      <c r="G8" s="12">
        <v>78000</v>
      </c>
      <c r="H8" s="12"/>
      <c r="I8" s="12"/>
      <c r="J8" s="12"/>
      <c r="K8" s="12">
        <v>78000</v>
      </c>
      <c r="L8" s="12"/>
      <c r="M8" s="12"/>
      <c r="N8" s="13">
        <f t="shared" ref="N8:N10" si="0">G8+I8</f>
        <v>78000</v>
      </c>
    </row>
    <row r="9" spans="1:14">
      <c r="A9" s="9" t="s">
        <v>110</v>
      </c>
      <c r="B9" s="15" t="s">
        <v>111</v>
      </c>
      <c r="C9" s="15" t="s">
        <v>26</v>
      </c>
      <c r="D9" s="10">
        <v>41066</v>
      </c>
      <c r="E9" s="10">
        <v>41067</v>
      </c>
      <c r="F9" s="11">
        <v>41925</v>
      </c>
      <c r="G9" s="16">
        <v>19500</v>
      </c>
      <c r="H9" s="16"/>
      <c r="I9" s="17"/>
      <c r="J9" s="16"/>
      <c r="K9" s="17">
        <v>19500</v>
      </c>
      <c r="L9" s="16"/>
      <c r="M9" s="16"/>
      <c r="N9" s="13">
        <f t="shared" si="0"/>
        <v>19500</v>
      </c>
    </row>
    <row r="10" spans="1:14">
      <c r="A10" s="9" t="s">
        <v>63</v>
      </c>
      <c r="B10" s="15" t="s">
        <v>112</v>
      </c>
      <c r="C10" s="15" t="s">
        <v>26</v>
      </c>
      <c r="D10" s="10">
        <v>41066</v>
      </c>
      <c r="E10" s="10">
        <v>41067</v>
      </c>
      <c r="F10" s="11">
        <v>41926</v>
      </c>
      <c r="G10" s="16">
        <v>19500</v>
      </c>
      <c r="H10" s="16"/>
      <c r="I10" s="17"/>
      <c r="J10" s="16"/>
      <c r="K10" s="16">
        <v>19500</v>
      </c>
      <c r="L10" s="16"/>
      <c r="M10" s="16"/>
      <c r="N10" s="13">
        <f t="shared" si="0"/>
        <v>19500</v>
      </c>
    </row>
    <row r="11" spans="1:14">
      <c r="A11" s="9" t="s">
        <v>113</v>
      </c>
      <c r="B11" s="15" t="s">
        <v>28</v>
      </c>
      <c r="C11" s="15" t="s">
        <v>26</v>
      </c>
      <c r="D11" s="10">
        <v>41066</v>
      </c>
      <c r="E11" s="10">
        <v>41067</v>
      </c>
      <c r="F11" s="11">
        <v>41927</v>
      </c>
      <c r="G11" s="16">
        <v>51000</v>
      </c>
      <c r="H11" s="16"/>
      <c r="I11" s="17"/>
      <c r="J11" s="16"/>
      <c r="K11" s="16">
        <v>51000</v>
      </c>
      <c r="L11" s="16"/>
      <c r="M11" s="16"/>
      <c r="N11" s="13">
        <f>G11+I11</f>
        <v>51000</v>
      </c>
    </row>
    <row r="12" spans="1:14">
      <c r="A12" s="9"/>
      <c r="B12" s="15" t="s">
        <v>66</v>
      </c>
      <c r="C12" s="15"/>
      <c r="D12" s="10"/>
      <c r="E12" s="10"/>
      <c r="F12" s="11">
        <v>41928</v>
      </c>
      <c r="G12" s="16"/>
      <c r="H12" s="16" t="s">
        <v>40</v>
      </c>
      <c r="I12" s="17">
        <v>5400</v>
      </c>
      <c r="J12" s="16">
        <v>5400</v>
      </c>
      <c r="K12" s="16"/>
      <c r="L12" s="16"/>
      <c r="M12" s="16"/>
      <c r="N12" s="13">
        <f>+G12+I12</f>
        <v>5400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230900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225500</v>
      </c>
      <c r="H32" s="30"/>
      <c r="I32" s="31">
        <f>SUM(I6:I31)</f>
        <v>5400</v>
      </c>
      <c r="J32" s="31">
        <f>SUM(J6:J31)</f>
        <v>5400</v>
      </c>
      <c r="K32" s="31">
        <f>SUM(K6:K31)</f>
        <v>225500</v>
      </c>
      <c r="L32" s="31">
        <f>SUM(L7:L31)</f>
        <v>0</v>
      </c>
      <c r="M32" s="31">
        <f>SUM(M6:M31)</f>
        <v>0</v>
      </c>
      <c r="N32" s="31">
        <f>SUM(N31)</f>
        <v>230900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5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65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5400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5400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6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39"/>
  <sheetViews>
    <sheetView topLeftCell="A31" workbookViewId="0">
      <selection activeCell="G26" sqref="G26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35</v>
      </c>
      <c r="C3" s="194"/>
      <c r="D3" s="194"/>
      <c r="E3" s="194"/>
      <c r="F3" s="194"/>
      <c r="G3" s="195"/>
      <c r="H3" s="2"/>
      <c r="I3" s="1"/>
      <c r="J3" s="63"/>
      <c r="K3" s="167">
        <v>41066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96</v>
      </c>
      <c r="B6" s="10" t="s">
        <v>97</v>
      </c>
      <c r="C6" s="10" t="s">
        <v>98</v>
      </c>
      <c r="D6" s="10">
        <v>41033</v>
      </c>
      <c r="E6" s="10">
        <v>41066</v>
      </c>
      <c r="F6" s="11">
        <v>41918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 t="s">
        <v>99</v>
      </c>
      <c r="B7" s="10" t="s">
        <v>100</v>
      </c>
      <c r="C7" s="10" t="s">
        <v>101</v>
      </c>
      <c r="D7" s="10">
        <v>41065</v>
      </c>
      <c r="E7" s="10">
        <v>41066</v>
      </c>
      <c r="F7" s="11">
        <v>41919</v>
      </c>
      <c r="G7" s="12">
        <v>17000</v>
      </c>
      <c r="H7" s="12"/>
      <c r="I7" s="12"/>
      <c r="J7" s="12">
        <v>17000</v>
      </c>
      <c r="K7" s="12"/>
      <c r="L7" s="12"/>
      <c r="M7" s="12"/>
      <c r="N7" s="13">
        <f>G7+I7</f>
        <v>17000</v>
      </c>
    </row>
    <row r="8" spans="1:14">
      <c r="A8" s="9" t="s">
        <v>77</v>
      </c>
      <c r="B8" s="14" t="s">
        <v>102</v>
      </c>
      <c r="C8" s="10" t="s">
        <v>17</v>
      </c>
      <c r="D8" s="10">
        <v>41066</v>
      </c>
      <c r="E8" s="10">
        <v>41067</v>
      </c>
      <c r="F8" s="11">
        <v>41921</v>
      </c>
      <c r="G8" s="12">
        <v>33500</v>
      </c>
      <c r="H8" s="12"/>
      <c r="I8" s="12"/>
      <c r="J8" s="12"/>
      <c r="K8" s="12">
        <v>33500</v>
      </c>
      <c r="L8" s="12"/>
      <c r="M8" s="12"/>
      <c r="N8" s="13">
        <f t="shared" ref="N8:N10" si="0">G8+I8</f>
        <v>33500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84500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84500</v>
      </c>
      <c r="H32" s="30"/>
      <c r="I32" s="31">
        <f>SUM(I6:I31)</f>
        <v>0</v>
      </c>
      <c r="J32" s="31">
        <f>SUM(J6:J31)</f>
        <v>17000</v>
      </c>
      <c r="K32" s="31">
        <f>SUM(K6:K31)</f>
        <v>67500</v>
      </c>
      <c r="L32" s="31">
        <f>SUM(L7:L31)</f>
        <v>0</v>
      </c>
      <c r="M32" s="31">
        <f>SUM(M6:M31)</f>
        <v>0</v>
      </c>
      <c r="N32" s="31">
        <f>SUM(N31)</f>
        <v>84500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3" t="s">
        <v>21</v>
      </c>
      <c r="F34" s="38"/>
      <c r="G34" s="169" t="s">
        <v>103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63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1700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1700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6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9"/>
  <sheetViews>
    <sheetView topLeftCell="A4" workbookViewId="0">
      <selection activeCell="N32" sqref="N32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66</v>
      </c>
      <c r="E3" s="1"/>
      <c r="F3" s="1"/>
      <c r="G3" s="1"/>
      <c r="H3" s="1"/>
      <c r="I3" s="1"/>
      <c r="J3" s="154"/>
      <c r="K3" s="167">
        <v>41088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168</v>
      </c>
      <c r="B6" s="10" t="s">
        <v>388</v>
      </c>
      <c r="C6" s="10" t="s">
        <v>74</v>
      </c>
      <c r="D6" s="10">
        <v>41096</v>
      </c>
      <c r="E6" s="10">
        <v>41098</v>
      </c>
      <c r="F6" s="11">
        <v>42169</v>
      </c>
      <c r="G6" s="12">
        <v>70290</v>
      </c>
      <c r="H6" s="12"/>
      <c r="I6" s="12"/>
      <c r="J6" s="12"/>
      <c r="K6" s="12"/>
      <c r="L6" s="12"/>
      <c r="M6" s="12">
        <v>70290</v>
      </c>
      <c r="N6" s="13">
        <f>G6+I6</f>
        <v>70290</v>
      </c>
    </row>
    <row r="7" spans="1:14">
      <c r="A7" s="9" t="s">
        <v>75</v>
      </c>
      <c r="B7" s="10" t="s">
        <v>389</v>
      </c>
      <c r="C7" s="10" t="s">
        <v>17</v>
      </c>
      <c r="D7" s="10">
        <v>41088</v>
      </c>
      <c r="E7" s="10">
        <v>41089</v>
      </c>
      <c r="F7" s="11">
        <v>42170</v>
      </c>
      <c r="G7" s="12">
        <v>21285</v>
      </c>
      <c r="H7" s="12"/>
      <c r="I7" s="12"/>
      <c r="J7" s="12">
        <v>21285</v>
      </c>
      <c r="K7" s="12"/>
      <c r="L7" s="12"/>
      <c r="M7" s="12"/>
      <c r="N7" s="13">
        <f t="shared" ref="N7:N9" si="0">G7+I7</f>
        <v>21285</v>
      </c>
    </row>
    <row r="8" spans="1:14">
      <c r="A8" s="9" t="s">
        <v>390</v>
      </c>
      <c r="B8" s="15" t="s">
        <v>391</v>
      </c>
      <c r="C8" s="15" t="s">
        <v>26</v>
      </c>
      <c r="D8" s="10">
        <v>41088</v>
      </c>
      <c r="E8" s="10">
        <v>41089</v>
      </c>
      <c r="F8" s="11">
        <v>42171</v>
      </c>
      <c r="G8" s="16">
        <v>19500</v>
      </c>
      <c r="H8" s="16"/>
      <c r="I8" s="17"/>
      <c r="J8" s="16"/>
      <c r="K8" s="17">
        <v>19500</v>
      </c>
      <c r="L8" s="16"/>
      <c r="M8" s="16"/>
      <c r="N8" s="13">
        <f t="shared" si="0"/>
        <v>19500</v>
      </c>
    </row>
    <row r="9" spans="1:14">
      <c r="A9" s="9" t="s">
        <v>99</v>
      </c>
      <c r="B9" s="15" t="s">
        <v>393</v>
      </c>
      <c r="C9" s="15" t="s">
        <v>17</v>
      </c>
      <c r="D9" s="10">
        <v>41088</v>
      </c>
      <c r="E9" s="10">
        <v>41089</v>
      </c>
      <c r="F9" s="11">
        <v>42173</v>
      </c>
      <c r="G9" s="16">
        <v>21285</v>
      </c>
      <c r="H9" s="16"/>
      <c r="I9" s="17"/>
      <c r="J9" s="16">
        <v>21285</v>
      </c>
      <c r="K9" s="16"/>
      <c r="L9" s="16"/>
      <c r="M9" s="16"/>
      <c r="N9" s="13">
        <f t="shared" si="0"/>
        <v>21285</v>
      </c>
    </row>
    <row r="10" spans="1:14">
      <c r="A10" s="9" t="s">
        <v>77</v>
      </c>
      <c r="B10" s="15" t="s">
        <v>394</v>
      </c>
      <c r="C10" s="15" t="s">
        <v>17</v>
      </c>
      <c r="D10" s="10">
        <v>41088</v>
      </c>
      <c r="E10" s="10">
        <v>41091</v>
      </c>
      <c r="F10" s="11">
        <v>42174</v>
      </c>
      <c r="G10" s="16">
        <v>133650</v>
      </c>
      <c r="H10" s="16"/>
      <c r="I10" s="17"/>
      <c r="J10" s="16"/>
      <c r="K10" s="16">
        <v>133650</v>
      </c>
      <c r="L10" s="16"/>
      <c r="M10" s="16"/>
      <c r="N10" s="13">
        <f>G10+I10</f>
        <v>133650</v>
      </c>
    </row>
    <row r="11" spans="1:14">
      <c r="A11" s="9" t="s">
        <v>395</v>
      </c>
      <c r="B11" s="15" t="s">
        <v>396</v>
      </c>
      <c r="C11" s="15" t="s">
        <v>26</v>
      </c>
      <c r="D11" s="10">
        <v>41088</v>
      </c>
      <c r="E11" s="10">
        <v>41089</v>
      </c>
      <c r="F11" s="11">
        <v>42175</v>
      </c>
      <c r="G11" s="16">
        <v>19500</v>
      </c>
      <c r="H11" s="16"/>
      <c r="I11" s="17"/>
      <c r="J11" s="16">
        <v>19500</v>
      </c>
      <c r="K11" s="16"/>
      <c r="L11" s="16"/>
      <c r="M11" s="16"/>
      <c r="N11" s="13">
        <f>+G11+I11</f>
        <v>19500</v>
      </c>
    </row>
    <row r="12" spans="1:14">
      <c r="A12" s="9" t="s">
        <v>132</v>
      </c>
      <c r="B12" s="15" t="s">
        <v>397</v>
      </c>
      <c r="C12" s="15" t="s">
        <v>26</v>
      </c>
      <c r="D12" s="10">
        <v>41088</v>
      </c>
      <c r="E12" s="10">
        <v>41089</v>
      </c>
      <c r="F12" s="11">
        <v>42176</v>
      </c>
      <c r="G12" s="16">
        <v>19500</v>
      </c>
      <c r="H12" s="16"/>
      <c r="I12" s="17"/>
      <c r="J12" s="17"/>
      <c r="K12" s="16">
        <v>19500</v>
      </c>
      <c r="L12" s="16"/>
      <c r="M12" s="16"/>
      <c r="N12" s="13">
        <f t="shared" ref="N12:N27" si="1">+G12+I12</f>
        <v>19500</v>
      </c>
    </row>
    <row r="13" spans="1:14">
      <c r="A13" s="9"/>
      <c r="B13" s="15" t="s">
        <v>398</v>
      </c>
      <c r="C13" s="15"/>
      <c r="D13" s="10"/>
      <c r="E13" s="10"/>
      <c r="F13" s="11">
        <v>42177</v>
      </c>
      <c r="G13" s="16"/>
      <c r="H13" s="16" t="s">
        <v>40</v>
      </c>
      <c r="I13" s="17">
        <v>7800</v>
      </c>
      <c r="J13" s="17">
        <v>7800</v>
      </c>
      <c r="K13" s="16"/>
      <c r="L13" s="16"/>
      <c r="M13" s="18"/>
      <c r="N13" s="13">
        <f t="shared" si="1"/>
        <v>7800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3"/>
      <c r="I16" s="22"/>
      <c r="J16" s="16"/>
      <c r="K16" s="23"/>
      <c r="L16" s="16"/>
      <c r="M16" s="18"/>
      <c r="N16" s="13">
        <f t="shared" si="1"/>
        <v>0</v>
      </c>
    </row>
    <row r="17" spans="1:15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5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5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5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5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5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5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5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v>0</v>
      </c>
    </row>
    <row r="25" spans="1:15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G25</f>
        <v>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312810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305010</v>
      </c>
      <c r="H32" s="16"/>
      <c r="I32" s="31">
        <f>SUM(I6:I31)</f>
        <v>7800</v>
      </c>
      <c r="J32" s="31">
        <f>SUM(J6:J31)</f>
        <v>69870</v>
      </c>
      <c r="K32" s="31">
        <f>SUM(K6:K31)</f>
        <v>172650</v>
      </c>
      <c r="L32" s="31">
        <f>SUM(L6:L31)</f>
        <v>0</v>
      </c>
      <c r="M32" s="31">
        <f>SUM(M6:M31)</f>
        <v>70290</v>
      </c>
      <c r="N32" s="31">
        <f>N31</f>
        <v>312810</v>
      </c>
      <c r="O32" s="157">
        <f>SUM(G32:N32)</f>
        <v>938430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54" t="s">
        <v>21</v>
      </c>
      <c r="F34" s="38"/>
      <c r="G34" s="169" t="s">
        <v>392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54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100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49500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20375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69875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81</v>
      </c>
      <c r="C3" s="194"/>
      <c r="D3" s="194"/>
      <c r="E3" s="194"/>
      <c r="F3" s="194"/>
      <c r="G3" s="195"/>
      <c r="H3" s="2"/>
      <c r="I3" s="1"/>
      <c r="J3" s="61"/>
      <c r="K3" s="167">
        <v>41065</v>
      </c>
      <c r="L3" s="167"/>
      <c r="M3" s="167"/>
      <c r="N3" s="7" t="s">
        <v>82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83</v>
      </c>
      <c r="C6" s="10" t="s">
        <v>84</v>
      </c>
      <c r="D6" s="10">
        <v>41086</v>
      </c>
      <c r="E6" s="10">
        <v>41088</v>
      </c>
      <c r="F6" s="11">
        <v>41908</v>
      </c>
      <c r="G6" s="12">
        <v>48510</v>
      </c>
      <c r="H6" s="12"/>
      <c r="I6" s="12"/>
      <c r="J6" s="12"/>
      <c r="K6" s="12"/>
      <c r="L6" s="12"/>
      <c r="M6" s="12">
        <v>48510</v>
      </c>
      <c r="N6" s="13">
        <f>G6+I6</f>
        <v>48510</v>
      </c>
    </row>
    <row r="7" spans="1:14">
      <c r="A7" s="9"/>
      <c r="B7" s="10" t="s">
        <v>85</v>
      </c>
      <c r="C7" s="10" t="s">
        <v>74</v>
      </c>
      <c r="D7" s="10"/>
      <c r="E7" s="10"/>
      <c r="F7" s="11">
        <v>41909</v>
      </c>
      <c r="G7" s="12">
        <v>91080</v>
      </c>
      <c r="H7" s="12"/>
      <c r="I7" s="12"/>
      <c r="J7" s="12"/>
      <c r="K7" s="12"/>
      <c r="L7" s="12"/>
      <c r="M7" s="12">
        <v>91080</v>
      </c>
      <c r="N7" s="13">
        <f>G7+I7</f>
        <v>91080</v>
      </c>
    </row>
    <row r="8" spans="1:14">
      <c r="A8" s="9"/>
      <c r="B8" s="14" t="s">
        <v>86</v>
      </c>
      <c r="C8" s="10" t="s">
        <v>87</v>
      </c>
      <c r="D8" s="10">
        <v>41065</v>
      </c>
      <c r="E8" s="10">
        <v>41066</v>
      </c>
      <c r="F8" s="11">
        <v>41910</v>
      </c>
      <c r="G8" s="12">
        <v>17000</v>
      </c>
      <c r="H8" s="12"/>
      <c r="I8" s="12"/>
      <c r="J8" s="12">
        <v>17000</v>
      </c>
      <c r="K8" s="12"/>
      <c r="L8" s="12"/>
      <c r="M8" s="12"/>
      <c r="N8" s="13">
        <f t="shared" ref="N8:N10" si="0">G8+I8</f>
        <v>17000</v>
      </c>
    </row>
    <row r="9" spans="1:14">
      <c r="A9" s="9"/>
      <c r="B9" s="15" t="s">
        <v>88</v>
      </c>
      <c r="C9" s="15" t="s">
        <v>89</v>
      </c>
      <c r="D9" s="10">
        <v>41065</v>
      </c>
      <c r="E9" s="10">
        <v>41066</v>
      </c>
      <c r="F9" s="11">
        <v>41911</v>
      </c>
      <c r="G9" s="16">
        <v>38000</v>
      </c>
      <c r="H9" s="16"/>
      <c r="I9" s="17"/>
      <c r="J9" s="16"/>
      <c r="K9" s="17">
        <v>38000</v>
      </c>
      <c r="L9" s="16"/>
      <c r="M9" s="16"/>
      <c r="N9" s="13">
        <f t="shared" si="0"/>
        <v>38000</v>
      </c>
    </row>
    <row r="10" spans="1:14">
      <c r="A10" s="9"/>
      <c r="B10" s="15" t="s">
        <v>90</v>
      </c>
      <c r="C10" s="15" t="s">
        <v>91</v>
      </c>
      <c r="D10" s="10">
        <v>41065</v>
      </c>
      <c r="E10" s="10">
        <v>41066</v>
      </c>
      <c r="F10" s="11">
        <v>41912</v>
      </c>
      <c r="G10" s="16">
        <v>19500</v>
      </c>
      <c r="H10" s="16"/>
      <c r="I10" s="17"/>
      <c r="J10" s="16"/>
      <c r="K10" s="16">
        <v>19500</v>
      </c>
      <c r="L10" s="16"/>
      <c r="M10" s="16"/>
      <c r="N10" s="13">
        <f t="shared" si="0"/>
        <v>19500</v>
      </c>
    </row>
    <row r="11" spans="1:14">
      <c r="A11" s="9"/>
      <c r="B11" s="15" t="s">
        <v>92</v>
      </c>
      <c r="C11" s="15" t="s">
        <v>93</v>
      </c>
      <c r="D11" s="10">
        <v>41065</v>
      </c>
      <c r="E11" s="10">
        <v>41066</v>
      </c>
      <c r="F11" s="11">
        <v>41913</v>
      </c>
      <c r="G11" s="16">
        <v>17000</v>
      </c>
      <c r="H11" s="16"/>
      <c r="I11" s="17"/>
      <c r="J11" s="16"/>
      <c r="K11" s="16">
        <v>17000</v>
      </c>
      <c r="L11" s="16"/>
      <c r="M11" s="16"/>
      <c r="N11" s="13">
        <f>G11+I11</f>
        <v>17000</v>
      </c>
    </row>
    <row r="12" spans="1:14">
      <c r="A12" s="9"/>
      <c r="B12" s="15" t="s">
        <v>85</v>
      </c>
      <c r="C12" s="15" t="s">
        <v>74</v>
      </c>
      <c r="D12" s="10"/>
      <c r="E12" s="10"/>
      <c r="F12" s="11">
        <v>41914</v>
      </c>
      <c r="G12" s="16">
        <v>280170</v>
      </c>
      <c r="H12" s="16"/>
      <c r="I12" s="17"/>
      <c r="J12" s="16"/>
      <c r="K12" s="16"/>
      <c r="L12" s="16"/>
      <c r="M12" s="16">
        <v>280170</v>
      </c>
      <c r="N12" s="13">
        <f>+G12+I12</f>
        <v>280170</v>
      </c>
    </row>
    <row r="13" spans="1:14">
      <c r="A13" s="9"/>
      <c r="B13" s="15" t="s">
        <v>95</v>
      </c>
      <c r="C13" s="15"/>
      <c r="D13" s="10"/>
      <c r="E13" s="10"/>
      <c r="F13" s="11">
        <v>41915</v>
      </c>
      <c r="G13" s="16"/>
      <c r="H13" s="16" t="s">
        <v>40</v>
      </c>
      <c r="I13" s="17">
        <v>1800</v>
      </c>
      <c r="J13" s="17">
        <v>1800</v>
      </c>
      <c r="K13" s="16"/>
      <c r="L13" s="16"/>
      <c r="M13" s="16"/>
      <c r="N13" s="13">
        <f t="shared" ref="N13:N28" si="1">+G13+I13</f>
        <v>1800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513060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511260</v>
      </c>
      <c r="H32" s="30"/>
      <c r="I32" s="31">
        <f>SUM(I6:I31)</f>
        <v>1800</v>
      </c>
      <c r="J32" s="31">
        <f>SUM(J6:J31)</f>
        <v>18800</v>
      </c>
      <c r="K32" s="31">
        <f>SUM(K6:K31)</f>
        <v>74500</v>
      </c>
      <c r="L32" s="31">
        <f>SUM(L7:L31)</f>
        <v>0</v>
      </c>
      <c r="M32" s="31">
        <f>SUM(M6:M31)</f>
        <v>419760</v>
      </c>
      <c r="N32" s="31">
        <f>SUM(N31)</f>
        <v>513060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1" t="s">
        <v>21</v>
      </c>
      <c r="F34" s="38"/>
      <c r="G34" s="169" t="s">
        <v>94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61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18800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18800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62</v>
      </c>
      <c r="C3" s="194"/>
      <c r="D3" s="194"/>
      <c r="E3" s="194"/>
      <c r="F3" s="194"/>
      <c r="G3" s="195"/>
      <c r="H3" s="2"/>
      <c r="I3" s="1"/>
      <c r="J3" s="59"/>
      <c r="K3" s="167">
        <v>41065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72</v>
      </c>
      <c r="B6" s="10" t="s">
        <v>73</v>
      </c>
      <c r="C6" s="10" t="s">
        <v>74</v>
      </c>
      <c r="D6" s="10">
        <v>41070</v>
      </c>
      <c r="E6" s="10">
        <v>41072</v>
      </c>
      <c r="F6" s="11">
        <v>41902</v>
      </c>
      <c r="G6" s="12">
        <v>55000</v>
      </c>
      <c r="H6" s="12"/>
      <c r="I6" s="12"/>
      <c r="J6" s="12"/>
      <c r="K6" s="12"/>
      <c r="L6" s="12"/>
      <c r="M6" s="12">
        <v>55000</v>
      </c>
      <c r="N6" s="13">
        <f>G6+I6</f>
        <v>55000</v>
      </c>
    </row>
    <row r="7" spans="1:14">
      <c r="A7" s="9" t="s">
        <v>75</v>
      </c>
      <c r="B7" s="10" t="s">
        <v>76</v>
      </c>
      <c r="C7" s="10" t="s">
        <v>26</v>
      </c>
      <c r="D7" s="10">
        <v>41065</v>
      </c>
      <c r="E7" s="10">
        <v>41066</v>
      </c>
      <c r="F7" s="11">
        <v>41903</v>
      </c>
      <c r="G7" s="12">
        <v>29000</v>
      </c>
      <c r="H7" s="12"/>
      <c r="I7" s="12"/>
      <c r="J7" s="12"/>
      <c r="K7" s="12">
        <v>29000</v>
      </c>
      <c r="L7" s="12"/>
      <c r="M7" s="12"/>
      <c r="N7" s="13">
        <f>G7+I7</f>
        <v>29000</v>
      </c>
    </row>
    <row r="8" spans="1:14">
      <c r="A8" s="9" t="s">
        <v>77</v>
      </c>
      <c r="B8" s="14" t="s">
        <v>78</v>
      </c>
      <c r="C8" s="10" t="s">
        <v>17</v>
      </c>
      <c r="D8" s="10">
        <v>41065</v>
      </c>
      <c r="E8" s="10">
        <v>41066</v>
      </c>
      <c r="F8" s="11">
        <v>41904</v>
      </c>
      <c r="G8" s="12">
        <v>33500</v>
      </c>
      <c r="H8" s="12"/>
      <c r="I8" s="12"/>
      <c r="J8" s="12"/>
      <c r="K8" s="12">
        <v>33500</v>
      </c>
      <c r="L8" s="12"/>
      <c r="M8" s="12"/>
      <c r="N8" s="13">
        <f t="shared" ref="N8:N10" si="0">G8+I8</f>
        <v>33500</v>
      </c>
    </row>
    <row r="9" spans="1:14">
      <c r="A9" s="9"/>
      <c r="B9" s="15" t="s">
        <v>79</v>
      </c>
      <c r="C9" s="15" t="s">
        <v>80</v>
      </c>
      <c r="D9" s="10">
        <v>41065</v>
      </c>
      <c r="E9" s="10">
        <v>41067</v>
      </c>
      <c r="F9" s="11">
        <v>41905</v>
      </c>
      <c r="G9" s="16">
        <v>38000</v>
      </c>
      <c r="H9" s="16"/>
      <c r="I9" s="17"/>
      <c r="J9" s="16">
        <v>38000</v>
      </c>
      <c r="K9" s="17"/>
      <c r="L9" s="16"/>
      <c r="M9" s="16"/>
      <c r="N9" s="13">
        <f t="shared" si="0"/>
        <v>38000</v>
      </c>
    </row>
    <row r="10" spans="1:14">
      <c r="A10" s="9"/>
      <c r="B10" s="15" t="s">
        <v>66</v>
      </c>
      <c r="C10" s="15"/>
      <c r="D10" s="10"/>
      <c r="E10" s="10"/>
      <c r="F10" s="11">
        <v>41906</v>
      </c>
      <c r="G10" s="16"/>
      <c r="H10" s="16" t="s">
        <v>40</v>
      </c>
      <c r="I10" s="17">
        <v>3000</v>
      </c>
      <c r="J10" s="16">
        <v>3000</v>
      </c>
      <c r="K10" s="16"/>
      <c r="L10" s="16"/>
      <c r="M10" s="16"/>
      <c r="N10" s="13">
        <f t="shared" si="0"/>
        <v>3000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158500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155500</v>
      </c>
      <c r="H32" s="30"/>
      <c r="I32" s="31">
        <f>SUM(I6:I31)</f>
        <v>3000</v>
      </c>
      <c r="J32" s="31">
        <f>SUM(J6:J31)</f>
        <v>41000</v>
      </c>
      <c r="K32" s="31">
        <f>SUM(K6:K31)</f>
        <v>62500</v>
      </c>
      <c r="L32" s="31">
        <f>SUM(L7:L31)</f>
        <v>0</v>
      </c>
      <c r="M32" s="31">
        <f>SUM(M6:M31)</f>
        <v>55000</v>
      </c>
      <c r="N32" s="31">
        <f>SUM(N31)</f>
        <v>158500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9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59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41000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41000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9"/>
  <sheetViews>
    <sheetView topLeftCell="A13" workbookViewId="0">
      <selection activeCell="K8" sqref="K8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62</v>
      </c>
      <c r="C3" s="194"/>
      <c r="D3" s="194"/>
      <c r="E3" s="194"/>
      <c r="F3" s="194"/>
      <c r="G3" s="195"/>
      <c r="H3" s="2"/>
      <c r="I3" s="1"/>
      <c r="J3" s="55"/>
      <c r="K3" s="167">
        <v>41064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67</v>
      </c>
      <c r="C6" s="10" t="s">
        <v>17</v>
      </c>
      <c r="D6" s="10">
        <v>41064</v>
      </c>
      <c r="E6" s="10">
        <v>41066</v>
      </c>
      <c r="F6" s="11">
        <v>41899</v>
      </c>
      <c r="G6" s="12">
        <v>132000</v>
      </c>
      <c r="H6" s="12"/>
      <c r="I6" s="12"/>
      <c r="J6" s="12"/>
      <c r="K6" s="12">
        <v>132000</v>
      </c>
      <c r="L6" s="12"/>
      <c r="M6" s="12"/>
      <c r="N6" s="13">
        <f>G6+I6</f>
        <v>132000</v>
      </c>
    </row>
    <row r="7" spans="1:14">
      <c r="A7" s="9" t="s">
        <v>68</v>
      </c>
      <c r="B7" s="10" t="s">
        <v>69</v>
      </c>
      <c r="C7" s="10" t="s">
        <v>17</v>
      </c>
      <c r="D7" s="10">
        <v>41064</v>
      </c>
      <c r="E7" s="10">
        <v>41065</v>
      </c>
      <c r="F7" s="11">
        <v>41900</v>
      </c>
      <c r="G7" s="12">
        <v>21500</v>
      </c>
      <c r="H7" s="12"/>
      <c r="I7" s="12"/>
      <c r="J7" s="12"/>
      <c r="K7" s="12">
        <v>21500</v>
      </c>
      <c r="L7" s="12"/>
      <c r="M7" s="12"/>
      <c r="N7" s="13">
        <f>G7+I7</f>
        <v>21500</v>
      </c>
    </row>
    <row r="8" spans="1:14">
      <c r="A8" s="9"/>
      <c r="B8" s="14" t="s">
        <v>66</v>
      </c>
      <c r="C8" s="10"/>
      <c r="D8" s="10"/>
      <c r="E8" s="10"/>
      <c r="F8" s="11">
        <v>41901</v>
      </c>
      <c r="G8" s="12"/>
      <c r="H8" s="12" t="s">
        <v>40</v>
      </c>
      <c r="I8" s="12">
        <v>2000</v>
      </c>
      <c r="J8" s="12">
        <v>2000</v>
      </c>
      <c r="K8" s="12"/>
      <c r="L8" s="12"/>
      <c r="M8" s="12"/>
      <c r="N8" s="13">
        <f t="shared" ref="N8:N10" si="0">G8+I8</f>
        <v>2000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155500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153500</v>
      </c>
      <c r="H32" s="30"/>
      <c r="I32" s="31">
        <f>SUM(I6:I31)</f>
        <v>2000</v>
      </c>
      <c r="J32" s="31">
        <f>SUM(J6:J31)</f>
        <v>2000</v>
      </c>
      <c r="K32" s="31">
        <f>SUM(K6:K31)</f>
        <v>153500</v>
      </c>
      <c r="L32" s="31">
        <f>SUM(L7:L31)</f>
        <v>0</v>
      </c>
      <c r="M32" s="31">
        <f>SUM(M6:M31)</f>
        <v>0</v>
      </c>
      <c r="N32" s="31">
        <f>SUM(N31)</f>
        <v>155500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5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55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39"/>
  <sheetViews>
    <sheetView topLeftCell="A17" workbookViewId="0">
      <selection activeCell="F30" sqref="F30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70</v>
      </c>
      <c r="C3" s="194"/>
      <c r="D3" s="194"/>
      <c r="E3" s="194"/>
      <c r="F3" s="194"/>
      <c r="G3" s="195"/>
      <c r="H3" s="2"/>
      <c r="I3" s="1"/>
      <c r="J3" s="57"/>
      <c r="K3" s="167">
        <v>41064</v>
      </c>
      <c r="L3" s="167"/>
      <c r="M3" s="167"/>
      <c r="N3" s="7" t="s">
        <v>71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/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3">
        <f>G6+I6</f>
        <v>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0</v>
      </c>
      <c r="H32" s="30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SUM(L7:L31)</f>
        <v>0</v>
      </c>
      <c r="M32" s="31">
        <f>SUM(M6:M31)</f>
        <v>0</v>
      </c>
      <c r="N32" s="31">
        <f>SUM(N31)</f>
        <v>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7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57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39"/>
  <sheetViews>
    <sheetView topLeftCell="A2" workbookViewId="0">
      <selection activeCell="C18" sqref="C18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62</v>
      </c>
      <c r="C3" s="194"/>
      <c r="D3" s="194"/>
      <c r="E3" s="194"/>
      <c r="F3" s="194"/>
      <c r="G3" s="195"/>
      <c r="H3" s="2"/>
      <c r="I3" s="1"/>
      <c r="J3" s="53"/>
      <c r="K3" s="167">
        <v>41063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63</v>
      </c>
      <c r="B6" s="10" t="s">
        <v>64</v>
      </c>
      <c r="C6" s="10" t="s">
        <v>64</v>
      </c>
      <c r="D6" s="10">
        <v>41062</v>
      </c>
      <c r="E6" s="10">
        <v>41063</v>
      </c>
      <c r="F6" s="11">
        <v>41896</v>
      </c>
      <c r="G6" s="12">
        <v>19000</v>
      </c>
      <c r="H6" s="12"/>
      <c r="I6" s="12"/>
      <c r="J6" s="12">
        <v>19000</v>
      </c>
      <c r="K6" s="12"/>
      <c r="L6" s="12"/>
      <c r="M6" s="12"/>
      <c r="N6" s="13">
        <f>G6+I6</f>
        <v>19000</v>
      </c>
    </row>
    <row r="7" spans="1:14">
      <c r="A7" s="9" t="s">
        <v>30</v>
      </c>
      <c r="B7" s="10" t="s">
        <v>65</v>
      </c>
      <c r="C7" s="10" t="s">
        <v>17</v>
      </c>
      <c r="D7" s="10">
        <v>41063</v>
      </c>
      <c r="E7" s="10">
        <v>41064</v>
      </c>
      <c r="F7" s="11">
        <v>41897</v>
      </c>
      <c r="G7" s="12">
        <v>30000</v>
      </c>
      <c r="H7" s="12"/>
      <c r="I7" s="12"/>
      <c r="J7" s="12"/>
      <c r="K7" s="12">
        <v>30000</v>
      </c>
      <c r="L7" s="12"/>
      <c r="M7" s="12"/>
      <c r="N7" s="13">
        <f>G7+I7</f>
        <v>30000</v>
      </c>
    </row>
    <row r="8" spans="1:14">
      <c r="A8" s="9"/>
      <c r="B8" s="14" t="s">
        <v>66</v>
      </c>
      <c r="C8" s="10"/>
      <c r="D8" s="10"/>
      <c r="E8" s="10"/>
      <c r="F8" s="11">
        <v>41898</v>
      </c>
      <c r="G8" s="12"/>
      <c r="H8" s="12" t="s">
        <v>40</v>
      </c>
      <c r="I8" s="12">
        <v>1000</v>
      </c>
      <c r="J8" s="12">
        <v>1000</v>
      </c>
      <c r="K8" s="12"/>
      <c r="L8" s="12"/>
      <c r="M8" s="12"/>
      <c r="N8" s="13">
        <f t="shared" ref="N8:N10" si="0">G8+I8</f>
        <v>1000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50000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49000</v>
      </c>
      <c r="H32" s="30"/>
      <c r="I32" s="31">
        <f>SUM(I6:I31)</f>
        <v>1000</v>
      </c>
      <c r="J32" s="31">
        <f>SUM(J6:J31)</f>
        <v>20000</v>
      </c>
      <c r="K32" s="31">
        <f>SUM(K6:K31)</f>
        <v>30000</v>
      </c>
      <c r="L32" s="31">
        <f>SUM(L7:L31)</f>
        <v>0</v>
      </c>
      <c r="M32" s="31">
        <f>SUM(M6:M31)</f>
        <v>0</v>
      </c>
      <c r="N32" s="31">
        <f>SUM(N31)</f>
        <v>50000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3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53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20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10000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10000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20000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56</v>
      </c>
      <c r="C3" s="194"/>
      <c r="D3" s="194"/>
      <c r="E3" s="194"/>
      <c r="F3" s="194"/>
      <c r="G3" s="195"/>
      <c r="H3" s="2"/>
      <c r="I3" s="1"/>
      <c r="J3" s="51"/>
      <c r="K3" s="167">
        <v>41063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57</v>
      </c>
      <c r="C6" s="10"/>
      <c r="D6" s="10"/>
      <c r="E6" s="10"/>
      <c r="F6" s="11">
        <v>41893</v>
      </c>
      <c r="G6" s="12"/>
      <c r="H6" s="12" t="s">
        <v>58</v>
      </c>
      <c r="I6" s="12">
        <v>25000</v>
      </c>
      <c r="J6" s="12"/>
      <c r="K6" s="12">
        <v>25000</v>
      </c>
      <c r="L6" s="12"/>
      <c r="M6" s="12"/>
      <c r="N6" s="13">
        <f>G6+I6</f>
        <v>25000</v>
      </c>
    </row>
    <row r="7" spans="1:14">
      <c r="A7" s="9"/>
      <c r="B7" s="10" t="s">
        <v>59</v>
      </c>
      <c r="C7" s="10" t="s">
        <v>60</v>
      </c>
      <c r="D7" s="10">
        <v>41063</v>
      </c>
      <c r="E7" s="10">
        <v>41067</v>
      </c>
      <c r="F7" s="11">
        <v>41894</v>
      </c>
      <c r="G7" s="12">
        <v>99000</v>
      </c>
      <c r="H7" s="12"/>
      <c r="I7" s="12"/>
      <c r="J7" s="12"/>
      <c r="K7" s="12">
        <v>99000</v>
      </c>
      <c r="L7" s="12"/>
      <c r="M7" s="12"/>
      <c r="N7" s="13">
        <f>G7+I7</f>
        <v>99000</v>
      </c>
    </row>
    <row r="8" spans="1:14">
      <c r="A8" s="9"/>
      <c r="B8" s="14" t="s">
        <v>61</v>
      </c>
      <c r="C8" s="10"/>
      <c r="D8" s="10"/>
      <c r="E8" s="10"/>
      <c r="F8" s="11">
        <v>41895</v>
      </c>
      <c r="G8" s="12"/>
      <c r="H8" s="12" t="s">
        <v>40</v>
      </c>
      <c r="I8" s="12">
        <v>2100</v>
      </c>
      <c r="J8" s="12">
        <v>2100</v>
      </c>
      <c r="K8" s="12"/>
      <c r="L8" s="12"/>
      <c r="M8" s="12"/>
      <c r="N8" s="13">
        <f t="shared" ref="N8:N10" si="0">G8+I8</f>
        <v>2100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126100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99000</v>
      </c>
      <c r="H32" s="30"/>
      <c r="I32" s="31">
        <f>SUM(I6:I31)</f>
        <v>27100</v>
      </c>
      <c r="J32" s="31">
        <f>SUM(J6:J31)</f>
        <v>2100</v>
      </c>
      <c r="K32" s="31">
        <f>SUM(K6:K31)</f>
        <v>124000</v>
      </c>
      <c r="L32" s="31">
        <f>SUM(L7:L31)</f>
        <v>0</v>
      </c>
      <c r="M32" s="31">
        <f>SUM(M6:M31)</f>
        <v>0</v>
      </c>
      <c r="N32" s="31">
        <f>SUM(N31)</f>
        <v>126100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1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51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2100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2100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39"/>
  <sheetViews>
    <sheetView topLeftCell="A7" workbookViewId="0">
      <selection activeCell="G34" sqref="G34:N39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35</v>
      </c>
      <c r="C3" s="194"/>
      <c r="D3" s="194"/>
      <c r="E3" s="194"/>
      <c r="F3" s="194"/>
      <c r="G3" s="195"/>
      <c r="H3" s="2"/>
      <c r="I3" s="1"/>
      <c r="J3" s="49"/>
      <c r="K3" s="167">
        <v>41062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27</v>
      </c>
      <c r="B6" s="10" t="s">
        <v>45</v>
      </c>
      <c r="C6" s="10" t="s">
        <v>17</v>
      </c>
      <c r="D6" s="10">
        <v>41062</v>
      </c>
      <c r="E6" s="10">
        <v>41064</v>
      </c>
      <c r="F6" s="11">
        <v>41886</v>
      </c>
      <c r="G6" s="12">
        <v>42000</v>
      </c>
      <c r="H6" s="12"/>
      <c r="I6" s="12"/>
      <c r="J6" s="12">
        <v>42000</v>
      </c>
      <c r="K6" s="12"/>
      <c r="L6" s="12"/>
      <c r="M6" s="12"/>
      <c r="N6" s="13">
        <f>G6+I6</f>
        <v>42000</v>
      </c>
    </row>
    <row r="7" spans="1:14">
      <c r="A7" s="9"/>
      <c r="B7" s="10" t="s">
        <v>45</v>
      </c>
      <c r="C7" s="10"/>
      <c r="D7" s="10"/>
      <c r="E7" s="10"/>
      <c r="F7" s="11">
        <v>41887</v>
      </c>
      <c r="G7" s="12"/>
      <c r="H7" s="12" t="s">
        <v>46</v>
      </c>
      <c r="I7" s="12">
        <v>102500</v>
      </c>
      <c r="J7" s="12">
        <v>102500</v>
      </c>
      <c r="K7" s="12"/>
      <c r="L7" s="12"/>
      <c r="M7" s="12"/>
      <c r="N7" s="13">
        <f>G7+I7</f>
        <v>102500</v>
      </c>
    </row>
    <row r="8" spans="1:14">
      <c r="A8" s="9" t="s">
        <v>48</v>
      </c>
      <c r="B8" s="14" t="s">
        <v>47</v>
      </c>
      <c r="C8" s="10" t="s">
        <v>17</v>
      </c>
      <c r="D8" s="10">
        <v>41062</v>
      </c>
      <c r="E8" s="10">
        <v>41063</v>
      </c>
      <c r="F8" s="11">
        <v>41888</v>
      </c>
      <c r="G8" s="12">
        <v>21500</v>
      </c>
      <c r="H8" s="12"/>
      <c r="I8" s="12"/>
      <c r="J8" s="12">
        <v>21500</v>
      </c>
      <c r="K8" s="12"/>
      <c r="L8" s="12"/>
      <c r="M8" s="12"/>
      <c r="N8" s="13">
        <f t="shared" ref="N8:N10" si="0">G8+I8</f>
        <v>21500</v>
      </c>
    </row>
    <row r="9" spans="1:14">
      <c r="A9" s="9" t="s">
        <v>49</v>
      </c>
      <c r="B9" s="15" t="s">
        <v>50</v>
      </c>
      <c r="C9" s="15" t="s">
        <v>17</v>
      </c>
      <c r="D9" s="10">
        <v>41062</v>
      </c>
      <c r="E9" s="10">
        <v>41063</v>
      </c>
      <c r="F9" s="11">
        <v>41889</v>
      </c>
      <c r="G9" s="16">
        <v>26000</v>
      </c>
      <c r="H9" s="16"/>
      <c r="I9" s="17"/>
      <c r="J9" s="16"/>
      <c r="K9" s="17">
        <v>26000</v>
      </c>
      <c r="L9" s="16"/>
      <c r="M9" s="16"/>
      <c r="N9" s="13">
        <f t="shared" si="0"/>
        <v>26000</v>
      </c>
    </row>
    <row r="10" spans="1:14">
      <c r="A10" s="9"/>
      <c r="B10" s="15" t="s">
        <v>51</v>
      </c>
      <c r="C10" s="15"/>
      <c r="D10" s="10"/>
      <c r="E10" s="10"/>
      <c r="F10" s="11">
        <v>41890</v>
      </c>
      <c r="G10" s="16"/>
      <c r="H10" s="16" t="s">
        <v>52</v>
      </c>
      <c r="I10" s="17">
        <v>130000</v>
      </c>
      <c r="J10" s="16">
        <v>130000</v>
      </c>
      <c r="K10" s="16"/>
      <c r="L10" s="16"/>
      <c r="M10" s="16"/>
      <c r="N10" s="13">
        <f t="shared" si="0"/>
        <v>130000</v>
      </c>
    </row>
    <row r="11" spans="1:14">
      <c r="A11" s="9" t="s">
        <v>53</v>
      </c>
      <c r="B11" s="15" t="s">
        <v>54</v>
      </c>
      <c r="C11" s="15" t="s">
        <v>55</v>
      </c>
      <c r="D11" s="10">
        <v>41062</v>
      </c>
      <c r="E11" s="10">
        <v>41063</v>
      </c>
      <c r="F11" s="11">
        <v>41891</v>
      </c>
      <c r="G11" s="16">
        <v>21500</v>
      </c>
      <c r="H11" s="16"/>
      <c r="I11" s="17"/>
      <c r="J11" s="16">
        <v>21500</v>
      </c>
      <c r="K11" s="16"/>
      <c r="L11" s="16"/>
      <c r="M11" s="16"/>
      <c r="N11" s="13">
        <f>G11+I11</f>
        <v>21500</v>
      </c>
    </row>
    <row r="12" spans="1:14">
      <c r="A12" s="9"/>
      <c r="B12" s="15" t="s">
        <v>39</v>
      </c>
      <c r="C12" s="15"/>
      <c r="D12" s="10"/>
      <c r="E12" s="10"/>
      <c r="F12" s="11">
        <v>41892</v>
      </c>
      <c r="G12" s="16"/>
      <c r="H12" s="16" t="s">
        <v>40</v>
      </c>
      <c r="I12" s="17">
        <v>5800</v>
      </c>
      <c r="J12" s="16">
        <v>5800</v>
      </c>
      <c r="K12" s="16"/>
      <c r="L12" s="16"/>
      <c r="M12" s="16"/>
      <c r="N12" s="13">
        <f>+G12+I12</f>
        <v>5800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349300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111000</v>
      </c>
      <c r="H32" s="30"/>
      <c r="I32" s="31">
        <f>SUM(I6:I31)</f>
        <v>238300</v>
      </c>
      <c r="J32" s="31">
        <f>SUM(J6:J31)</f>
        <v>323300</v>
      </c>
      <c r="K32" s="31">
        <f>SUM(K6:K31)</f>
        <v>26000</v>
      </c>
      <c r="L32" s="31">
        <f>SUM(L7:L31)</f>
        <v>0</v>
      </c>
      <c r="M32" s="31">
        <f>SUM(M6:M31)</f>
        <v>0</v>
      </c>
      <c r="N32" s="31">
        <f>SUM(N31)</f>
        <v>349300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9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49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602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301000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22300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323300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39"/>
  <sheetViews>
    <sheetView topLeftCell="A7" workbookViewId="0">
      <selection activeCell="L16" sqref="L16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41</v>
      </c>
      <c r="C3" s="194"/>
      <c r="D3" s="194"/>
      <c r="E3" s="194"/>
      <c r="F3" s="194"/>
      <c r="G3" s="195"/>
      <c r="H3" s="2"/>
      <c r="I3" s="1"/>
      <c r="J3" s="48"/>
      <c r="K3" s="167">
        <v>41062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4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42</v>
      </c>
      <c r="C6" s="10" t="s">
        <v>17</v>
      </c>
      <c r="D6" s="10">
        <v>41062</v>
      </c>
      <c r="E6" s="10">
        <v>41063</v>
      </c>
      <c r="F6" s="11">
        <v>41883</v>
      </c>
      <c r="G6" s="12">
        <v>33000</v>
      </c>
      <c r="H6" s="12"/>
      <c r="I6" s="12"/>
      <c r="J6" s="12"/>
      <c r="K6" s="12">
        <v>33000</v>
      </c>
      <c r="L6" s="12"/>
      <c r="M6" s="12"/>
      <c r="N6" s="13">
        <f>G6+I6</f>
        <v>33000</v>
      </c>
    </row>
    <row r="7" spans="1:14">
      <c r="A7" s="9"/>
      <c r="B7" s="10" t="s">
        <v>43</v>
      </c>
      <c r="C7" s="10" t="s">
        <v>17</v>
      </c>
      <c r="D7" s="10">
        <v>41062</v>
      </c>
      <c r="E7" s="10">
        <v>41063</v>
      </c>
      <c r="F7" s="11">
        <v>41884</v>
      </c>
      <c r="G7" s="12">
        <v>21500</v>
      </c>
      <c r="H7" s="12"/>
      <c r="I7" s="12"/>
      <c r="J7" s="12">
        <v>21500</v>
      </c>
      <c r="K7" s="12"/>
      <c r="L7" s="12"/>
      <c r="M7" s="12"/>
      <c r="N7" s="13">
        <f>G7+I7</f>
        <v>21500</v>
      </c>
    </row>
    <row r="8" spans="1:14">
      <c r="A8" s="9"/>
      <c r="B8" s="14" t="s">
        <v>44</v>
      </c>
      <c r="C8" s="10" t="s">
        <v>17</v>
      </c>
      <c r="D8" s="10"/>
      <c r="E8" s="10"/>
      <c r="F8" s="11">
        <v>41885</v>
      </c>
      <c r="G8" s="12"/>
      <c r="H8" s="12" t="s">
        <v>40</v>
      </c>
      <c r="I8" s="12">
        <v>1800</v>
      </c>
      <c r="J8" s="12">
        <v>1800</v>
      </c>
      <c r="K8" s="12"/>
      <c r="L8" s="12"/>
      <c r="M8" s="12"/>
      <c r="N8" s="13">
        <f t="shared" ref="N8:N10" si="0">G8+I8</f>
        <v>1800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56300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54500</v>
      </c>
      <c r="H32" s="30"/>
      <c r="I32" s="31">
        <f>SUM(I6:I31)</f>
        <v>1800</v>
      </c>
      <c r="J32" s="31">
        <f>SUM(J6:J31)</f>
        <v>23300</v>
      </c>
      <c r="K32" s="31">
        <f>SUM(K6:K31)</f>
        <v>33000</v>
      </c>
      <c r="L32" s="31">
        <f>SUM(L7:L31)</f>
        <v>0</v>
      </c>
      <c r="M32" s="31">
        <f>SUM(M6:M31)</f>
        <v>0</v>
      </c>
      <c r="N32" s="31">
        <f>SUM(N31)</f>
        <v>56300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8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48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23300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23300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9"/>
  <sheetViews>
    <sheetView topLeftCell="A7" workbookViewId="0"/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35</v>
      </c>
      <c r="C3" s="194"/>
      <c r="D3" s="194"/>
      <c r="E3" s="194"/>
      <c r="F3" s="194"/>
      <c r="G3" s="195"/>
      <c r="H3" s="2"/>
      <c r="I3" s="1"/>
      <c r="J3" s="46"/>
      <c r="K3" s="167">
        <v>41061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4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36</v>
      </c>
      <c r="B6" s="10" t="s">
        <v>37</v>
      </c>
      <c r="C6" s="10" t="s">
        <v>38</v>
      </c>
      <c r="D6" s="10">
        <v>41061</v>
      </c>
      <c r="E6" s="10">
        <v>41064</v>
      </c>
      <c r="F6" s="11">
        <v>41881</v>
      </c>
      <c r="G6" s="12">
        <v>63000</v>
      </c>
      <c r="H6" s="12"/>
      <c r="I6" s="12"/>
      <c r="J6" s="12"/>
      <c r="K6" s="12">
        <v>63000</v>
      </c>
      <c r="L6" s="12"/>
      <c r="M6" s="12"/>
      <c r="N6" s="13">
        <f>G6+I6</f>
        <v>63000</v>
      </c>
    </row>
    <row r="7" spans="1:14">
      <c r="A7" s="9"/>
      <c r="B7" s="10" t="s">
        <v>39</v>
      </c>
      <c r="C7" s="10"/>
      <c r="D7" s="10"/>
      <c r="E7" s="10"/>
      <c r="F7" s="11"/>
      <c r="G7" s="12"/>
      <c r="H7" s="12" t="s">
        <v>40</v>
      </c>
      <c r="I7" s="12">
        <v>4800</v>
      </c>
      <c r="J7" s="12">
        <v>4800</v>
      </c>
      <c r="K7" s="12"/>
      <c r="L7" s="12"/>
      <c r="M7" s="12"/>
      <c r="N7" s="13">
        <f>G7+I7</f>
        <v>4800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67800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63000</v>
      </c>
      <c r="H32" s="30"/>
      <c r="I32" s="31">
        <f>SUM(I6:I31)</f>
        <v>4800</v>
      </c>
      <c r="J32" s="31">
        <f>SUM(J6:J31)</f>
        <v>4800</v>
      </c>
      <c r="K32" s="31">
        <f>SUM(K6:K31)</f>
        <v>63000</v>
      </c>
      <c r="L32" s="31">
        <f>SUM(L7:L31)</f>
        <v>0</v>
      </c>
      <c r="M32" s="31">
        <f>SUM(M6:M31)</f>
        <v>0</v>
      </c>
      <c r="N32" s="31">
        <f>SUM(N31)</f>
        <v>67800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6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46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4800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4800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47"/>
  <dimension ref="A1:N39"/>
  <sheetViews>
    <sheetView workbookViewId="0">
      <selection activeCell="D38" sqref="D38"/>
    </sheetView>
  </sheetViews>
  <sheetFormatPr baseColWidth="10" defaultRowHeight="15"/>
  <cols>
    <col min="1" max="1" width="8" customWidth="1"/>
    <col min="2" max="2" width="23.85546875" customWidth="1"/>
    <col min="3" max="3" width="20.140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2"/>
      <c r="I1" s="1"/>
      <c r="J1" s="3" t="s">
        <v>2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93" t="s">
        <v>29</v>
      </c>
      <c r="C3" s="194"/>
      <c r="D3" s="194"/>
      <c r="E3" s="194"/>
      <c r="F3" s="194"/>
      <c r="G3" s="195"/>
      <c r="H3" s="2"/>
      <c r="I3" s="1"/>
      <c r="J3" s="8"/>
      <c r="K3" s="167">
        <v>41061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28</v>
      </c>
      <c r="C6" s="10" t="s">
        <v>26</v>
      </c>
      <c r="D6" s="10">
        <v>41059</v>
      </c>
      <c r="E6" s="10">
        <v>41061</v>
      </c>
      <c r="F6" s="11">
        <v>41877</v>
      </c>
      <c r="G6" s="12">
        <v>32000</v>
      </c>
      <c r="H6" s="12"/>
      <c r="I6" s="12"/>
      <c r="J6" s="12">
        <v>32000</v>
      </c>
      <c r="K6" s="12"/>
      <c r="L6" s="12"/>
      <c r="M6" s="12"/>
      <c r="N6" s="13">
        <f>G6+I6</f>
        <v>32000</v>
      </c>
    </row>
    <row r="7" spans="1:14">
      <c r="A7" s="9" t="s">
        <v>27</v>
      </c>
      <c r="B7" s="10" t="s">
        <v>31</v>
      </c>
      <c r="C7" s="10" t="s">
        <v>26</v>
      </c>
      <c r="D7" s="10">
        <v>41060</v>
      </c>
      <c r="E7" s="10">
        <v>41061</v>
      </c>
      <c r="F7" s="11">
        <v>41878</v>
      </c>
      <c r="G7" s="12">
        <v>17000</v>
      </c>
      <c r="H7" s="12"/>
      <c r="I7" s="12"/>
      <c r="J7" s="12">
        <v>17000</v>
      </c>
      <c r="K7" s="12"/>
      <c r="L7" s="12"/>
      <c r="M7" s="12"/>
      <c r="N7" s="13">
        <f>G7+I7</f>
        <v>17000</v>
      </c>
    </row>
    <row r="8" spans="1:14">
      <c r="A8" s="9"/>
      <c r="B8" s="14" t="s">
        <v>32</v>
      </c>
      <c r="C8" s="10" t="s">
        <v>17</v>
      </c>
      <c r="D8" s="10">
        <v>41061</v>
      </c>
      <c r="E8" s="10">
        <v>41062</v>
      </c>
      <c r="F8" s="11">
        <v>41879</v>
      </c>
      <c r="G8" s="12">
        <v>99000</v>
      </c>
      <c r="H8" s="12"/>
      <c r="I8" s="12"/>
      <c r="J8" s="12">
        <v>99000</v>
      </c>
      <c r="K8" s="12"/>
      <c r="L8" s="12"/>
      <c r="M8" s="12"/>
      <c r="N8" s="13">
        <f t="shared" ref="N8:N10" si="0">G8+I8</f>
        <v>99000</v>
      </c>
    </row>
    <row r="9" spans="1:14">
      <c r="A9" s="9" t="s">
        <v>30</v>
      </c>
      <c r="B9" s="15" t="s">
        <v>33</v>
      </c>
      <c r="C9" s="15" t="s">
        <v>17</v>
      </c>
      <c r="D9" s="10">
        <v>41061</v>
      </c>
      <c r="E9" s="10">
        <v>41063</v>
      </c>
      <c r="F9" s="11">
        <v>41880</v>
      </c>
      <c r="G9" s="16">
        <v>50000</v>
      </c>
      <c r="H9" s="16"/>
      <c r="I9" s="17"/>
      <c r="J9" s="16"/>
      <c r="K9" s="17">
        <v>50000</v>
      </c>
      <c r="L9" s="16"/>
      <c r="M9" s="16"/>
      <c r="N9" s="13">
        <f t="shared" si="0"/>
        <v>50000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198000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198000</v>
      </c>
      <c r="H32" s="30"/>
      <c r="I32" s="31">
        <f>SUM(I6:I31)</f>
        <v>0</v>
      </c>
      <c r="J32" s="31">
        <f>SUM(J6:J31)</f>
        <v>148000</v>
      </c>
      <c r="K32" s="31">
        <f>SUM(K6:K31)</f>
        <v>50000</v>
      </c>
      <c r="L32" s="31">
        <f>SUM(L7:L31)</f>
        <v>0</v>
      </c>
      <c r="M32" s="31">
        <f>SUM(M6:M31)</f>
        <v>0</v>
      </c>
      <c r="N32" s="31">
        <f>SUM(N31)</f>
        <v>198000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8"/>
      <c r="C35" s="39"/>
      <c r="D35" s="40"/>
      <c r="E35" s="178">
        <v>500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200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100000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48000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148000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7">
    <mergeCell ref="A39:B39"/>
    <mergeCell ref="B3:G3"/>
    <mergeCell ref="C1:F1"/>
    <mergeCell ref="K3:M3"/>
    <mergeCell ref="H4:I4"/>
    <mergeCell ref="G34:N39"/>
    <mergeCell ref="E35:F35"/>
  </mergeCells>
  <pageMargins left="0.7" right="0.7" top="0.75" bottom="0.75" header="0.3" footer="0.3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9"/>
  <sheetViews>
    <sheetView topLeftCell="A16" workbookViewId="0">
      <selection activeCell="G34" sqref="G34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321</v>
      </c>
      <c r="E3" s="1"/>
      <c r="F3" s="1"/>
      <c r="G3" s="1"/>
      <c r="H3" s="1"/>
      <c r="I3" s="1"/>
      <c r="J3" s="152"/>
      <c r="K3" s="167">
        <v>41088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368</v>
      </c>
      <c r="C6" s="10" t="s">
        <v>369</v>
      </c>
      <c r="D6" s="10">
        <v>41072</v>
      </c>
      <c r="E6" s="10">
        <v>41074</v>
      </c>
      <c r="F6" s="11">
        <v>42149</v>
      </c>
      <c r="G6" s="12">
        <v>53460</v>
      </c>
      <c r="H6" s="12"/>
      <c r="I6" s="12"/>
      <c r="J6" s="12"/>
      <c r="K6" s="12"/>
      <c r="L6" s="12">
        <v>53460</v>
      </c>
      <c r="M6" s="12"/>
      <c r="N6" s="13">
        <f>G6+I6</f>
        <v>53460</v>
      </c>
    </row>
    <row r="7" spans="1:14">
      <c r="A7" s="9"/>
      <c r="B7" s="10" t="s">
        <v>370</v>
      </c>
      <c r="C7" s="10" t="s">
        <v>369</v>
      </c>
      <c r="D7" s="10">
        <v>41072</v>
      </c>
      <c r="E7" s="10">
        <v>41074</v>
      </c>
      <c r="F7" s="11">
        <v>42150</v>
      </c>
      <c r="G7" s="12">
        <v>53460</v>
      </c>
      <c r="H7" s="12"/>
      <c r="I7" s="12"/>
      <c r="J7" s="12"/>
      <c r="K7" s="12"/>
      <c r="L7" s="12">
        <v>53460</v>
      </c>
      <c r="M7" s="12"/>
      <c r="N7" s="13">
        <f t="shared" ref="N7:N9" si="0">G7+I7</f>
        <v>53460</v>
      </c>
    </row>
    <row r="8" spans="1:14">
      <c r="A8" s="9"/>
      <c r="B8" s="15" t="s">
        <v>371</v>
      </c>
      <c r="C8" s="15" t="s">
        <v>369</v>
      </c>
      <c r="D8" s="10">
        <v>41072</v>
      </c>
      <c r="E8" s="10">
        <v>41074</v>
      </c>
      <c r="F8" s="11">
        <v>42151</v>
      </c>
      <c r="G8" s="16">
        <v>53460</v>
      </c>
      <c r="H8" s="16"/>
      <c r="I8" s="17"/>
      <c r="J8" s="16"/>
      <c r="K8" s="17"/>
      <c r="L8" s="16">
        <v>53460</v>
      </c>
      <c r="M8" s="16"/>
      <c r="N8" s="13">
        <f t="shared" si="0"/>
        <v>53460</v>
      </c>
    </row>
    <row r="9" spans="1:14">
      <c r="A9" s="9"/>
      <c r="B9" s="15" t="s">
        <v>372</v>
      </c>
      <c r="C9" s="15" t="s">
        <v>369</v>
      </c>
      <c r="D9" s="10">
        <v>41076</v>
      </c>
      <c r="E9" s="10">
        <v>41078</v>
      </c>
      <c r="F9" s="11">
        <v>42152</v>
      </c>
      <c r="G9" s="16">
        <v>53460</v>
      </c>
      <c r="H9" s="16"/>
      <c r="I9" s="17"/>
      <c r="J9" s="16"/>
      <c r="K9" s="16"/>
      <c r="L9" s="16">
        <v>53460</v>
      </c>
      <c r="M9" s="16"/>
      <c r="N9" s="13">
        <f t="shared" si="0"/>
        <v>53460</v>
      </c>
    </row>
    <row r="10" spans="1:14">
      <c r="A10" s="9"/>
      <c r="B10" s="15" t="s">
        <v>373</v>
      </c>
      <c r="C10" s="15" t="s">
        <v>369</v>
      </c>
      <c r="D10" s="10">
        <v>41076</v>
      </c>
      <c r="E10" s="10">
        <v>41078</v>
      </c>
      <c r="F10" s="11">
        <v>42153</v>
      </c>
      <c r="G10" s="16">
        <v>53460</v>
      </c>
      <c r="H10" s="16"/>
      <c r="I10" s="17"/>
      <c r="J10" s="16"/>
      <c r="K10" s="16"/>
      <c r="L10" s="16">
        <v>53460</v>
      </c>
      <c r="M10" s="16"/>
      <c r="N10" s="13">
        <f>G10+I10</f>
        <v>53460</v>
      </c>
    </row>
    <row r="11" spans="1:14">
      <c r="A11" s="9"/>
      <c r="B11" s="15" t="s">
        <v>374</v>
      </c>
      <c r="C11" s="15" t="s">
        <v>369</v>
      </c>
      <c r="D11" s="10">
        <v>41076</v>
      </c>
      <c r="E11" s="10">
        <v>41078</v>
      </c>
      <c r="F11" s="11">
        <v>42154</v>
      </c>
      <c r="G11" s="16">
        <v>53460</v>
      </c>
      <c r="H11" s="16"/>
      <c r="I11" s="17"/>
      <c r="J11" s="16"/>
      <c r="K11" s="16"/>
      <c r="L11" s="16">
        <v>53460</v>
      </c>
      <c r="M11" s="16"/>
      <c r="N11" s="13">
        <f>+G11+I11</f>
        <v>53460</v>
      </c>
    </row>
    <row r="12" spans="1:14">
      <c r="A12" s="9"/>
      <c r="B12" s="15" t="s">
        <v>375</v>
      </c>
      <c r="C12" s="15" t="s">
        <v>369</v>
      </c>
      <c r="D12" s="10">
        <v>41078</v>
      </c>
      <c r="E12" s="10">
        <v>41080</v>
      </c>
      <c r="F12" s="11">
        <v>42155</v>
      </c>
      <c r="G12" s="16">
        <v>53460</v>
      </c>
      <c r="H12" s="16"/>
      <c r="I12" s="17"/>
      <c r="J12" s="17"/>
      <c r="K12" s="16"/>
      <c r="L12" s="16">
        <v>53460</v>
      </c>
      <c r="M12" s="16"/>
      <c r="N12" s="13">
        <f t="shared" ref="N12:N27" si="1">+G12+I12</f>
        <v>53460</v>
      </c>
    </row>
    <row r="13" spans="1:14">
      <c r="A13" s="9"/>
      <c r="B13" s="15" t="s">
        <v>376</v>
      </c>
      <c r="C13" s="15" t="s">
        <v>369</v>
      </c>
      <c r="D13" s="10">
        <v>41080</v>
      </c>
      <c r="E13" s="10">
        <v>41082</v>
      </c>
      <c r="F13" s="11">
        <v>42156</v>
      </c>
      <c r="G13" s="16">
        <v>53460</v>
      </c>
      <c r="H13" s="16"/>
      <c r="I13" s="17"/>
      <c r="J13" s="17"/>
      <c r="K13" s="16"/>
      <c r="L13" s="16">
        <v>53460</v>
      </c>
      <c r="M13" s="18"/>
      <c r="N13" s="13">
        <f t="shared" si="1"/>
        <v>53460</v>
      </c>
    </row>
    <row r="14" spans="1:14">
      <c r="A14" s="9"/>
      <c r="B14" s="15" t="s">
        <v>377</v>
      </c>
      <c r="C14" s="15" t="s">
        <v>369</v>
      </c>
      <c r="D14" s="10">
        <v>41082</v>
      </c>
      <c r="E14" s="10">
        <v>41084</v>
      </c>
      <c r="F14" s="11">
        <v>42157</v>
      </c>
      <c r="G14" s="16">
        <v>53460</v>
      </c>
      <c r="H14" s="16"/>
      <c r="I14" s="17"/>
      <c r="J14" s="16"/>
      <c r="K14" s="16"/>
      <c r="L14" s="16">
        <v>53460</v>
      </c>
      <c r="M14" s="18"/>
      <c r="N14" s="13">
        <f t="shared" si="1"/>
        <v>53460</v>
      </c>
    </row>
    <row r="15" spans="1:14">
      <c r="A15" s="9"/>
      <c r="B15" s="15" t="s">
        <v>378</v>
      </c>
      <c r="C15" s="15" t="s">
        <v>369</v>
      </c>
      <c r="D15" s="10">
        <v>41082</v>
      </c>
      <c r="E15" s="10">
        <v>41084</v>
      </c>
      <c r="F15" s="11">
        <v>42158</v>
      </c>
      <c r="G15" s="16">
        <v>53460</v>
      </c>
      <c r="H15" s="16"/>
      <c r="I15" s="17"/>
      <c r="J15" s="16"/>
      <c r="K15" s="16"/>
      <c r="L15" s="16">
        <v>53460</v>
      </c>
      <c r="M15" s="18"/>
      <c r="N15" s="13">
        <f t="shared" si="1"/>
        <v>53460</v>
      </c>
    </row>
    <row r="16" spans="1:14">
      <c r="A16" s="19"/>
      <c r="B16" s="15" t="s">
        <v>379</v>
      </c>
      <c r="C16" s="15" t="s">
        <v>369</v>
      </c>
      <c r="D16" s="10">
        <v>41082</v>
      </c>
      <c r="E16" s="10">
        <v>41084</v>
      </c>
      <c r="F16" s="20">
        <v>42159</v>
      </c>
      <c r="G16" s="16">
        <v>53460</v>
      </c>
      <c r="H16" s="23"/>
      <c r="I16" s="22"/>
      <c r="J16" s="16"/>
      <c r="K16" s="23"/>
      <c r="L16" s="16">
        <v>53460</v>
      </c>
      <c r="M16" s="18"/>
      <c r="N16" s="13">
        <f t="shared" si="1"/>
        <v>53460</v>
      </c>
    </row>
    <row r="17" spans="1:15">
      <c r="A17" s="19"/>
      <c r="B17" s="15" t="s">
        <v>380</v>
      </c>
      <c r="C17" s="15" t="s">
        <v>369</v>
      </c>
      <c r="D17" s="10">
        <v>41082</v>
      </c>
      <c r="E17" s="10">
        <v>41084</v>
      </c>
      <c r="F17" s="20">
        <v>42160</v>
      </c>
      <c r="G17" s="16">
        <v>53460</v>
      </c>
      <c r="H17" s="23"/>
      <c r="I17" s="22"/>
      <c r="J17" s="16"/>
      <c r="K17" s="23"/>
      <c r="L17" s="16">
        <v>53460</v>
      </c>
      <c r="M17" s="18"/>
      <c r="N17" s="13">
        <f t="shared" si="1"/>
        <v>53460</v>
      </c>
    </row>
    <row r="18" spans="1:15">
      <c r="A18" s="19"/>
      <c r="B18" s="15" t="s">
        <v>381</v>
      </c>
      <c r="C18" s="15" t="s">
        <v>369</v>
      </c>
      <c r="D18" s="10">
        <v>41082</v>
      </c>
      <c r="E18" s="10">
        <v>41084</v>
      </c>
      <c r="F18" s="20">
        <v>42161</v>
      </c>
      <c r="G18" s="16">
        <v>53460</v>
      </c>
      <c r="H18" s="23"/>
      <c r="I18" s="22"/>
      <c r="J18" s="16"/>
      <c r="K18" s="23"/>
      <c r="L18" s="16">
        <v>53460</v>
      </c>
      <c r="M18" s="18"/>
      <c r="N18" s="13">
        <f t="shared" si="1"/>
        <v>53460</v>
      </c>
    </row>
    <row r="19" spans="1:15">
      <c r="A19" s="19"/>
      <c r="B19" s="15" t="s">
        <v>382</v>
      </c>
      <c r="C19" s="15" t="s">
        <v>369</v>
      </c>
      <c r="D19" s="10">
        <v>41082</v>
      </c>
      <c r="E19" s="10">
        <v>41084</v>
      </c>
      <c r="F19" s="20">
        <v>42162</v>
      </c>
      <c r="G19" s="16">
        <v>53460</v>
      </c>
      <c r="H19" s="23"/>
      <c r="I19" s="22"/>
      <c r="J19" s="16"/>
      <c r="K19" s="23"/>
      <c r="L19" s="16">
        <v>53460</v>
      </c>
      <c r="M19" s="18"/>
      <c r="N19" s="13">
        <f t="shared" si="1"/>
        <v>53460</v>
      </c>
    </row>
    <row r="20" spans="1:15">
      <c r="A20" s="19"/>
      <c r="B20" s="15" t="s">
        <v>383</v>
      </c>
      <c r="C20" s="15" t="s">
        <v>369</v>
      </c>
      <c r="D20" s="10">
        <v>41082</v>
      </c>
      <c r="E20" s="10">
        <v>41084</v>
      </c>
      <c r="F20" s="20">
        <v>42163</v>
      </c>
      <c r="G20" s="16">
        <v>53460</v>
      </c>
      <c r="H20" s="23"/>
      <c r="I20" s="22"/>
      <c r="J20" s="16"/>
      <c r="K20" s="23"/>
      <c r="L20" s="16">
        <v>53460</v>
      </c>
      <c r="M20" s="18"/>
      <c r="N20" s="13">
        <f t="shared" si="1"/>
        <v>53460</v>
      </c>
    </row>
    <row r="21" spans="1:15">
      <c r="A21" s="19"/>
      <c r="B21" s="15" t="s">
        <v>384</v>
      </c>
      <c r="C21" s="15" t="s">
        <v>369</v>
      </c>
      <c r="D21" s="10">
        <v>41082</v>
      </c>
      <c r="E21" s="10">
        <v>41084</v>
      </c>
      <c r="F21" s="20">
        <v>42164</v>
      </c>
      <c r="G21" s="16">
        <v>106920</v>
      </c>
      <c r="H21" s="23"/>
      <c r="I21" s="22"/>
      <c r="J21" s="16"/>
      <c r="K21" s="23"/>
      <c r="L21" s="16">
        <v>106920</v>
      </c>
      <c r="M21" s="18"/>
      <c r="N21" s="13">
        <f t="shared" si="1"/>
        <v>106920</v>
      </c>
    </row>
    <row r="22" spans="1:15">
      <c r="A22" s="19"/>
      <c r="B22" s="15" t="s">
        <v>385</v>
      </c>
      <c r="C22" s="15" t="s">
        <v>369</v>
      </c>
      <c r="D22" s="10">
        <v>41082</v>
      </c>
      <c r="E22" s="10">
        <v>41084</v>
      </c>
      <c r="F22" s="20">
        <v>42165</v>
      </c>
      <c r="G22" s="16">
        <v>53460</v>
      </c>
      <c r="H22" s="23"/>
      <c r="I22" s="22"/>
      <c r="J22" s="16"/>
      <c r="K22" s="23"/>
      <c r="L22" s="16">
        <v>53460</v>
      </c>
      <c r="M22" s="18"/>
      <c r="N22" s="13">
        <f t="shared" si="1"/>
        <v>53460</v>
      </c>
    </row>
    <row r="23" spans="1:15">
      <c r="A23" s="19"/>
      <c r="B23" s="15" t="s">
        <v>386</v>
      </c>
      <c r="C23" s="15" t="s">
        <v>17</v>
      </c>
      <c r="D23" s="10">
        <v>41086</v>
      </c>
      <c r="E23" s="10">
        <v>41088</v>
      </c>
      <c r="F23" s="20">
        <v>42166</v>
      </c>
      <c r="G23" s="16">
        <v>51480</v>
      </c>
      <c r="H23" s="23"/>
      <c r="I23" s="22"/>
      <c r="J23" s="16"/>
      <c r="K23" s="23">
        <v>51480</v>
      </c>
      <c r="L23" s="16"/>
      <c r="M23" s="18"/>
      <c r="N23" s="13">
        <f t="shared" si="1"/>
        <v>51480</v>
      </c>
    </row>
    <row r="24" spans="1:15">
      <c r="A24" s="19"/>
      <c r="B24" s="15" t="s">
        <v>386</v>
      </c>
      <c r="C24" s="15" t="s">
        <v>17</v>
      </c>
      <c r="D24" s="10"/>
      <c r="E24" s="10"/>
      <c r="F24" s="20">
        <v>42167</v>
      </c>
      <c r="G24" s="16"/>
      <c r="H24" s="23" t="s">
        <v>387</v>
      </c>
      <c r="I24" s="22">
        <v>148500</v>
      </c>
      <c r="J24" s="16"/>
      <c r="K24" s="23">
        <v>148500</v>
      </c>
      <c r="L24" s="16"/>
      <c r="M24" s="18"/>
      <c r="N24" s="13">
        <v>148500</v>
      </c>
    </row>
    <row r="25" spans="1:15">
      <c r="A25" s="19"/>
      <c r="B25" s="15" t="s">
        <v>219</v>
      </c>
      <c r="C25" s="15" t="s">
        <v>139</v>
      </c>
      <c r="D25" s="10">
        <v>41085</v>
      </c>
      <c r="E25" s="10">
        <v>41088</v>
      </c>
      <c r="F25" s="20">
        <v>42168</v>
      </c>
      <c r="G25" s="16">
        <v>51000</v>
      </c>
      <c r="H25" s="23"/>
      <c r="I25" s="22"/>
      <c r="J25" s="16"/>
      <c r="K25" s="23">
        <v>51000</v>
      </c>
      <c r="L25" s="16"/>
      <c r="M25" s="18"/>
      <c r="N25" s="13">
        <f>G25</f>
        <v>51000</v>
      </c>
    </row>
    <row r="26" spans="1:15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f>I26</f>
        <v>0</v>
      </c>
    </row>
    <row r="27" spans="1:15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5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5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5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v>0</v>
      </c>
    </row>
    <row r="31" spans="1:15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1213260</v>
      </c>
    </row>
    <row r="32" spans="1:15">
      <c r="A32" s="7" t="s">
        <v>18</v>
      </c>
      <c r="B32" s="7"/>
      <c r="C32" s="27"/>
      <c r="D32" s="28"/>
      <c r="E32" s="28"/>
      <c r="F32" s="29"/>
      <c r="G32" s="16">
        <f>SUM(G6:G31)</f>
        <v>1064760</v>
      </c>
      <c r="H32" s="16"/>
      <c r="I32" s="31">
        <f>SUM(I6:I31)</f>
        <v>148500</v>
      </c>
      <c r="J32" s="31">
        <f>SUM(J6:J31)</f>
        <v>0</v>
      </c>
      <c r="K32" s="31">
        <f>SUM(K6:K31)</f>
        <v>250980</v>
      </c>
      <c r="L32" s="31">
        <f>SUM(L6:L31)</f>
        <v>962280</v>
      </c>
      <c r="M32" s="31">
        <f>SUM(M6:M31)</f>
        <v>0</v>
      </c>
      <c r="N32" s="31">
        <f>N31</f>
        <v>1213260</v>
      </c>
      <c r="O32" s="157">
        <f>SUM(G32:N32)</f>
        <v>3639780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52" t="s">
        <v>21</v>
      </c>
      <c r="F34" s="38"/>
      <c r="G34" s="169"/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52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/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9"/>
  <sheetViews>
    <sheetView topLeftCell="C1" workbookViewId="0">
      <selection activeCell="L18" sqref="L18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  <col min="15" max="15" width="11.42578125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66</v>
      </c>
      <c r="E3" s="1"/>
      <c r="F3" s="1"/>
      <c r="G3" s="1"/>
      <c r="H3" s="1"/>
      <c r="I3" s="1"/>
      <c r="J3" s="149"/>
      <c r="K3" s="167">
        <v>41087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99</v>
      </c>
      <c r="B6" s="10" t="s">
        <v>339</v>
      </c>
      <c r="C6" s="10"/>
      <c r="D6" s="10"/>
      <c r="E6" s="10"/>
      <c r="F6" s="11">
        <v>42124</v>
      </c>
      <c r="G6" s="12"/>
      <c r="H6" s="12" t="s">
        <v>340</v>
      </c>
      <c r="I6" s="12">
        <v>24750</v>
      </c>
      <c r="J6" s="12"/>
      <c r="K6" s="12">
        <v>24750</v>
      </c>
      <c r="L6" s="12"/>
      <c r="M6" s="12"/>
      <c r="N6" s="13">
        <f>G6+I6</f>
        <v>24750</v>
      </c>
    </row>
    <row r="7" spans="1:14">
      <c r="A7" s="9"/>
      <c r="B7" s="10" t="s">
        <v>341</v>
      </c>
      <c r="C7" s="10" t="s">
        <v>175</v>
      </c>
      <c r="D7" s="10">
        <v>41074</v>
      </c>
      <c r="E7" s="10">
        <v>41075</v>
      </c>
      <c r="F7" s="11">
        <v>42125</v>
      </c>
      <c r="G7" s="12">
        <v>23453.1</v>
      </c>
      <c r="H7" s="12"/>
      <c r="I7" s="12"/>
      <c r="J7" s="12"/>
      <c r="K7" s="12"/>
      <c r="L7" s="12">
        <v>23453.1</v>
      </c>
      <c r="M7" s="12"/>
      <c r="N7" s="13">
        <f t="shared" ref="N7:N9" si="0">G7+I7</f>
        <v>23453.1</v>
      </c>
    </row>
    <row r="8" spans="1:14">
      <c r="A8" s="9"/>
      <c r="B8" s="15" t="s">
        <v>342</v>
      </c>
      <c r="C8" s="15" t="s">
        <v>175</v>
      </c>
      <c r="D8" s="10">
        <v>41075</v>
      </c>
      <c r="E8" s="10">
        <v>41076</v>
      </c>
      <c r="F8" s="11">
        <v>42126</v>
      </c>
      <c r="G8" s="16">
        <v>21314.7</v>
      </c>
      <c r="H8" s="16"/>
      <c r="I8" s="17"/>
      <c r="J8" s="16"/>
      <c r="K8" s="17"/>
      <c r="L8" s="16">
        <v>21314.7</v>
      </c>
      <c r="M8" s="16"/>
      <c r="N8" s="13">
        <f t="shared" si="0"/>
        <v>21314.7</v>
      </c>
    </row>
    <row r="9" spans="1:14">
      <c r="A9" s="9"/>
      <c r="B9" s="15" t="s">
        <v>343</v>
      </c>
      <c r="C9" s="15" t="s">
        <v>175</v>
      </c>
      <c r="D9" s="10">
        <v>41075</v>
      </c>
      <c r="E9" s="10">
        <v>41078</v>
      </c>
      <c r="F9" s="11">
        <v>42127</v>
      </c>
      <c r="G9" s="16">
        <v>63944.1</v>
      </c>
      <c r="H9" s="16"/>
      <c r="I9" s="17"/>
      <c r="J9" s="16"/>
      <c r="K9" s="16"/>
      <c r="L9" s="16">
        <v>63944.1</v>
      </c>
      <c r="M9" s="16"/>
      <c r="N9" s="13">
        <f t="shared" si="0"/>
        <v>63944.1</v>
      </c>
    </row>
    <row r="10" spans="1:14">
      <c r="A10" s="9"/>
      <c r="B10" s="15" t="s">
        <v>344</v>
      </c>
      <c r="C10" s="15" t="s">
        <v>175</v>
      </c>
      <c r="D10" s="10">
        <v>41076</v>
      </c>
      <c r="E10" s="10">
        <v>41077</v>
      </c>
      <c r="F10" s="11">
        <v>42128</v>
      </c>
      <c r="G10" s="16">
        <v>21314.7</v>
      </c>
      <c r="H10" s="16"/>
      <c r="I10" s="17"/>
      <c r="J10" s="16"/>
      <c r="K10" s="16"/>
      <c r="L10" s="16">
        <v>21314.7</v>
      </c>
      <c r="M10" s="16"/>
      <c r="N10" s="13">
        <f>G10+I10</f>
        <v>21314.7</v>
      </c>
    </row>
    <row r="11" spans="1:14">
      <c r="A11" s="9"/>
      <c r="B11" s="15" t="s">
        <v>345</v>
      </c>
      <c r="C11" s="15" t="s">
        <v>175</v>
      </c>
      <c r="D11" s="10">
        <v>41077</v>
      </c>
      <c r="E11" s="10">
        <v>41079</v>
      </c>
      <c r="F11" s="11">
        <v>42129</v>
      </c>
      <c r="G11" s="16">
        <v>70290</v>
      </c>
      <c r="H11" s="16"/>
      <c r="I11" s="17"/>
      <c r="J11" s="16"/>
      <c r="K11" s="16"/>
      <c r="L11" s="16">
        <v>70290</v>
      </c>
      <c r="M11" s="16"/>
      <c r="N11" s="13">
        <f>+G11+I11</f>
        <v>70290</v>
      </c>
    </row>
    <row r="12" spans="1:14">
      <c r="A12" s="9" t="s">
        <v>49</v>
      </c>
      <c r="B12" s="15" t="s">
        <v>346</v>
      </c>
      <c r="C12" s="15" t="s">
        <v>17</v>
      </c>
      <c r="D12" s="10">
        <v>41087</v>
      </c>
      <c r="E12" s="10">
        <v>41088</v>
      </c>
      <c r="F12" s="11">
        <v>42130</v>
      </c>
      <c r="G12" s="16">
        <v>28700</v>
      </c>
      <c r="H12" s="16"/>
      <c r="I12" s="17"/>
      <c r="J12" s="17">
        <v>28700</v>
      </c>
      <c r="K12" s="16"/>
      <c r="L12" s="16"/>
      <c r="M12" s="16"/>
      <c r="N12" s="13">
        <f t="shared" ref="N12:N27" si="1">+G12+I12</f>
        <v>28700</v>
      </c>
    </row>
    <row r="13" spans="1:14">
      <c r="A13" s="9" t="s">
        <v>330</v>
      </c>
      <c r="B13" s="15" t="s">
        <v>347</v>
      </c>
      <c r="C13" s="15" t="s">
        <v>17</v>
      </c>
      <c r="D13" s="10">
        <v>41087</v>
      </c>
      <c r="E13" s="10">
        <v>41091</v>
      </c>
      <c r="F13" s="11">
        <v>42131</v>
      </c>
      <c r="G13" s="16">
        <v>75240</v>
      </c>
      <c r="H13" s="16"/>
      <c r="I13" s="17"/>
      <c r="J13" s="17"/>
      <c r="K13" s="16">
        <v>75240</v>
      </c>
      <c r="L13" s="16"/>
      <c r="M13" s="18"/>
      <c r="N13" s="13">
        <f t="shared" si="1"/>
        <v>75240</v>
      </c>
    </row>
    <row r="14" spans="1:14">
      <c r="A14" s="9"/>
      <c r="B14" s="15" t="s">
        <v>348</v>
      </c>
      <c r="C14" s="15" t="s">
        <v>175</v>
      </c>
      <c r="D14" s="10">
        <v>41077</v>
      </c>
      <c r="E14" s="10">
        <v>41080</v>
      </c>
      <c r="F14" s="11">
        <v>42132</v>
      </c>
      <c r="G14" s="16">
        <v>111850.2</v>
      </c>
      <c r="H14" s="16"/>
      <c r="I14" s="17"/>
      <c r="J14" s="16"/>
      <c r="K14" s="16"/>
      <c r="L14" s="16">
        <v>111850.2</v>
      </c>
      <c r="M14" s="18"/>
      <c r="N14" s="13">
        <f t="shared" si="1"/>
        <v>111850.2</v>
      </c>
    </row>
    <row r="15" spans="1:14">
      <c r="A15" s="9" t="s">
        <v>48</v>
      </c>
      <c r="B15" s="15" t="s">
        <v>349</v>
      </c>
      <c r="C15" s="15" t="s">
        <v>17</v>
      </c>
      <c r="D15" s="10">
        <v>41087</v>
      </c>
      <c r="E15" s="10">
        <v>41089</v>
      </c>
      <c r="F15" s="11">
        <v>42133</v>
      </c>
      <c r="G15" s="16">
        <v>39000</v>
      </c>
      <c r="H15" s="16"/>
      <c r="I15" s="17"/>
      <c r="J15" s="16">
        <v>39000</v>
      </c>
      <c r="K15" s="16"/>
      <c r="L15" s="16"/>
      <c r="M15" s="18"/>
      <c r="N15" s="13">
        <f t="shared" si="1"/>
        <v>39000</v>
      </c>
    </row>
    <row r="16" spans="1:14">
      <c r="A16" s="19"/>
      <c r="B16" s="15" t="s">
        <v>350</v>
      </c>
      <c r="C16" s="15" t="s">
        <v>175</v>
      </c>
      <c r="D16" s="10">
        <v>41077</v>
      </c>
      <c r="E16" s="10">
        <v>41079</v>
      </c>
      <c r="F16" s="20">
        <v>42134</v>
      </c>
      <c r="G16" s="16">
        <v>74566.8</v>
      </c>
      <c r="H16" s="23"/>
      <c r="I16" s="22"/>
      <c r="J16" s="16"/>
      <c r="K16" s="23"/>
      <c r="L16" s="16">
        <v>74566.8</v>
      </c>
      <c r="M16" s="18"/>
      <c r="N16" s="13">
        <f t="shared" si="1"/>
        <v>74566.8</v>
      </c>
    </row>
    <row r="17" spans="1:14">
      <c r="A17" s="19"/>
      <c r="B17" s="15" t="s">
        <v>351</v>
      </c>
      <c r="C17" s="15" t="s">
        <v>175</v>
      </c>
      <c r="D17" s="10">
        <v>41080</v>
      </c>
      <c r="E17" s="10">
        <v>41089</v>
      </c>
      <c r="F17" s="20">
        <v>42135</v>
      </c>
      <c r="G17" s="16">
        <v>191832.3</v>
      </c>
      <c r="H17" s="23"/>
      <c r="I17" s="22"/>
      <c r="J17" s="16"/>
      <c r="K17" s="23"/>
      <c r="L17" s="16">
        <v>191832.3</v>
      </c>
      <c r="M17" s="18"/>
      <c r="N17" s="13">
        <f t="shared" si="1"/>
        <v>191832.3</v>
      </c>
    </row>
    <row r="18" spans="1:14">
      <c r="A18" s="19"/>
      <c r="B18" s="15" t="s">
        <v>352</v>
      </c>
      <c r="C18" s="15" t="s">
        <v>175</v>
      </c>
      <c r="D18" s="10">
        <v>41080</v>
      </c>
      <c r="E18" s="10">
        <v>41089</v>
      </c>
      <c r="F18" s="20">
        <v>42136</v>
      </c>
      <c r="G18" s="16">
        <v>191832.3</v>
      </c>
      <c r="H18" s="23"/>
      <c r="I18" s="22"/>
      <c r="J18" s="16"/>
      <c r="K18" s="23"/>
      <c r="L18" s="16">
        <v>191832.3</v>
      </c>
      <c r="M18" s="18"/>
      <c r="N18" s="13">
        <f t="shared" si="1"/>
        <v>191832.3</v>
      </c>
    </row>
    <row r="19" spans="1:14">
      <c r="A19" s="19"/>
      <c r="B19" s="15" t="s">
        <v>353</v>
      </c>
      <c r="C19" s="15" t="s">
        <v>175</v>
      </c>
      <c r="D19" s="10">
        <v>41081</v>
      </c>
      <c r="E19" s="10">
        <v>41084</v>
      </c>
      <c r="F19" s="20">
        <v>42137</v>
      </c>
      <c r="G19" s="16">
        <v>63944.1</v>
      </c>
      <c r="H19" s="23"/>
      <c r="I19" s="22"/>
      <c r="J19" s="16"/>
      <c r="K19" s="23"/>
      <c r="L19" s="16">
        <v>63944.1</v>
      </c>
      <c r="M19" s="18"/>
      <c r="N19" s="13">
        <f t="shared" si="1"/>
        <v>63944.1</v>
      </c>
    </row>
    <row r="20" spans="1:14">
      <c r="A20" s="19"/>
      <c r="B20" s="15" t="s">
        <v>354</v>
      </c>
      <c r="C20" s="15" t="s">
        <v>175</v>
      </c>
      <c r="D20" s="10">
        <v>41082</v>
      </c>
      <c r="E20" s="10">
        <v>41084</v>
      </c>
      <c r="F20" s="20">
        <v>42138</v>
      </c>
      <c r="G20" s="16">
        <v>42629.4</v>
      </c>
      <c r="H20" s="23"/>
      <c r="I20" s="22"/>
      <c r="J20" s="16"/>
      <c r="K20" s="23"/>
      <c r="L20" s="16">
        <v>42629.4</v>
      </c>
      <c r="M20" s="18"/>
      <c r="N20" s="13">
        <f t="shared" si="1"/>
        <v>42629.4</v>
      </c>
    </row>
    <row r="21" spans="1:14">
      <c r="A21" s="19"/>
      <c r="B21" s="15" t="s">
        <v>355</v>
      </c>
      <c r="C21" s="15" t="s">
        <v>175</v>
      </c>
      <c r="D21" s="10" t="s">
        <v>356</v>
      </c>
      <c r="E21" s="10">
        <v>41086</v>
      </c>
      <c r="F21" s="20">
        <v>42139</v>
      </c>
      <c r="G21" s="16">
        <v>70359.3</v>
      </c>
      <c r="H21" s="23"/>
      <c r="I21" s="22"/>
      <c r="J21" s="16"/>
      <c r="K21" s="23"/>
      <c r="L21" s="16">
        <v>70359.3</v>
      </c>
      <c r="M21" s="18"/>
      <c r="N21" s="13">
        <f t="shared" si="1"/>
        <v>70359.3</v>
      </c>
    </row>
    <row r="22" spans="1:14">
      <c r="A22" s="19"/>
      <c r="B22" s="15" t="s">
        <v>357</v>
      </c>
      <c r="C22" s="15" t="s">
        <v>175</v>
      </c>
      <c r="D22" s="10">
        <v>41084</v>
      </c>
      <c r="E22" s="10">
        <v>41085</v>
      </c>
      <c r="F22" s="20">
        <v>42140</v>
      </c>
      <c r="G22" s="16">
        <v>21314.7</v>
      </c>
      <c r="H22" s="23"/>
      <c r="I22" s="22"/>
      <c r="J22" s="16"/>
      <c r="K22" s="23"/>
      <c r="L22" s="16">
        <v>21314.7</v>
      </c>
      <c r="M22" s="18"/>
      <c r="N22" s="13">
        <f t="shared" si="1"/>
        <v>21314.7</v>
      </c>
    </row>
    <row r="23" spans="1:14">
      <c r="A23" s="19"/>
      <c r="B23" s="15" t="s">
        <v>310</v>
      </c>
      <c r="C23" s="15" t="s">
        <v>175</v>
      </c>
      <c r="D23" s="10">
        <v>41084</v>
      </c>
      <c r="E23" s="10">
        <v>41085</v>
      </c>
      <c r="F23" s="20">
        <v>42141</v>
      </c>
      <c r="G23" s="16">
        <v>21314.7</v>
      </c>
      <c r="H23" s="23"/>
      <c r="I23" s="22"/>
      <c r="J23" s="16"/>
      <c r="K23" s="23"/>
      <c r="L23" s="16">
        <v>21314.7</v>
      </c>
      <c r="M23" s="18"/>
      <c r="N23" s="13">
        <f t="shared" si="1"/>
        <v>21314.7</v>
      </c>
    </row>
    <row r="24" spans="1:14">
      <c r="A24" s="19"/>
      <c r="B24" s="15" t="s">
        <v>358</v>
      </c>
      <c r="C24" s="15" t="s">
        <v>175</v>
      </c>
      <c r="D24" s="10">
        <v>41086</v>
      </c>
      <c r="E24" s="10">
        <v>41087</v>
      </c>
      <c r="F24" s="20">
        <v>42142</v>
      </c>
      <c r="G24" s="16">
        <v>21314.7</v>
      </c>
      <c r="H24" s="23"/>
      <c r="I24" s="22"/>
      <c r="J24" s="16"/>
      <c r="K24" s="23"/>
      <c r="L24" s="16">
        <v>21314.7</v>
      </c>
      <c r="M24" s="18"/>
      <c r="N24" s="13">
        <f>G24</f>
        <v>21314.7</v>
      </c>
    </row>
    <row r="25" spans="1:14">
      <c r="A25" s="19"/>
      <c r="B25" s="15" t="s">
        <v>359</v>
      </c>
      <c r="C25" s="15" t="s">
        <v>175</v>
      </c>
      <c r="D25" s="10">
        <v>41086</v>
      </c>
      <c r="E25" s="10">
        <v>41089</v>
      </c>
      <c r="F25" s="20">
        <v>42143</v>
      </c>
      <c r="G25" s="16">
        <v>63944.1</v>
      </c>
      <c r="H25" s="23"/>
      <c r="I25" s="22"/>
      <c r="J25" s="16"/>
      <c r="K25" s="23"/>
      <c r="L25" s="16">
        <v>63944.1</v>
      </c>
      <c r="M25" s="18"/>
      <c r="N25" s="13">
        <f>G25</f>
        <v>63944.1</v>
      </c>
    </row>
    <row r="26" spans="1:14">
      <c r="A26" s="19"/>
      <c r="B26" s="15" t="s">
        <v>339</v>
      </c>
      <c r="C26" s="15"/>
      <c r="D26" s="10"/>
      <c r="E26" s="10"/>
      <c r="F26" s="20">
        <v>42144</v>
      </c>
      <c r="G26" s="16"/>
      <c r="H26" s="23" t="s">
        <v>360</v>
      </c>
      <c r="I26" s="22">
        <v>48510</v>
      </c>
      <c r="J26" s="16"/>
      <c r="K26" s="23">
        <v>48510</v>
      </c>
      <c r="L26" s="16"/>
      <c r="M26" s="18"/>
      <c r="N26" s="13">
        <f>I26</f>
        <v>48510</v>
      </c>
    </row>
    <row r="27" spans="1:14">
      <c r="A27" s="19"/>
      <c r="B27" s="15" t="s">
        <v>362</v>
      </c>
      <c r="C27" s="15" t="s">
        <v>363</v>
      </c>
      <c r="D27" s="10">
        <v>41075</v>
      </c>
      <c r="E27" s="10">
        <v>41077</v>
      </c>
      <c r="F27" s="20">
        <v>42145</v>
      </c>
      <c r="G27" s="16">
        <v>54450</v>
      </c>
      <c r="H27" s="23"/>
      <c r="I27" s="22"/>
      <c r="J27" s="16"/>
      <c r="K27" s="23"/>
      <c r="L27" s="16">
        <v>54450</v>
      </c>
      <c r="M27" s="18"/>
      <c r="N27" s="13">
        <f t="shared" si="1"/>
        <v>54450</v>
      </c>
    </row>
    <row r="28" spans="1:14">
      <c r="A28" s="19"/>
      <c r="B28" s="15" t="s">
        <v>364</v>
      </c>
      <c r="C28" s="15" t="s">
        <v>365</v>
      </c>
      <c r="D28" s="10">
        <v>41076</v>
      </c>
      <c r="E28" s="10">
        <v>41077</v>
      </c>
      <c r="F28" s="20">
        <v>42146</v>
      </c>
      <c r="G28" s="16">
        <v>17820</v>
      </c>
      <c r="H28" s="23"/>
      <c r="I28" s="22"/>
      <c r="J28" s="22"/>
      <c r="K28" s="23"/>
      <c r="L28" s="16">
        <v>17820</v>
      </c>
      <c r="M28" s="18"/>
      <c r="N28" s="13">
        <f>+G28+I28</f>
        <v>17820</v>
      </c>
    </row>
    <row r="29" spans="1:14">
      <c r="A29" s="19"/>
      <c r="B29" s="15" t="s">
        <v>366</v>
      </c>
      <c r="C29" s="15" t="s">
        <v>365</v>
      </c>
      <c r="D29" s="10">
        <v>41076</v>
      </c>
      <c r="E29" s="10">
        <v>41077</v>
      </c>
      <c r="F29" s="20">
        <v>42147</v>
      </c>
      <c r="G29" s="16">
        <v>25245</v>
      </c>
      <c r="H29" s="23"/>
      <c r="I29" s="22"/>
      <c r="J29" s="16"/>
      <c r="K29" s="23"/>
      <c r="L29" s="16">
        <v>25245</v>
      </c>
      <c r="M29" s="18"/>
      <c r="N29" s="13">
        <f>G29+I29</f>
        <v>25245</v>
      </c>
    </row>
    <row r="30" spans="1:14">
      <c r="A30" s="19"/>
      <c r="B30" s="15" t="s">
        <v>367</v>
      </c>
      <c r="C30" s="15" t="s">
        <v>365</v>
      </c>
      <c r="D30" s="10">
        <v>41082</v>
      </c>
      <c r="E30" s="10">
        <v>41083</v>
      </c>
      <c r="F30" s="24">
        <v>42148</v>
      </c>
      <c r="G30" s="16">
        <v>21285</v>
      </c>
      <c r="H30" s="23"/>
      <c r="I30" s="22"/>
      <c r="J30" s="16"/>
      <c r="K30" s="23"/>
      <c r="L30" s="16">
        <v>21285</v>
      </c>
      <c r="M30" s="18"/>
      <c r="N30" s="25">
        <v>21285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1410219.2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1336959.2</v>
      </c>
      <c r="H32" s="16"/>
      <c r="I32" s="31">
        <f>SUM(I6:I31)</f>
        <v>73260</v>
      </c>
      <c r="J32" s="31">
        <f>SUM(J6:J31)</f>
        <v>67700</v>
      </c>
      <c r="K32" s="31">
        <f>SUM(K6:K31)</f>
        <v>148500</v>
      </c>
      <c r="L32" s="31">
        <f>SUM(L6:L31)</f>
        <v>1194019.2</v>
      </c>
      <c r="M32" s="31">
        <f>SUM(M6:M31)</f>
        <v>0</v>
      </c>
      <c r="N32" s="31">
        <f>(G32+I32+J32+K32+L32)</f>
        <v>2820438.4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9" t="s">
        <v>21</v>
      </c>
      <c r="F34" s="38"/>
      <c r="G34" s="169" t="s">
        <v>361</v>
      </c>
      <c r="H34" s="170"/>
      <c r="I34" s="170"/>
      <c r="J34" s="170"/>
      <c r="K34" s="170"/>
      <c r="L34" s="170"/>
      <c r="M34" s="170"/>
      <c r="N34" s="171"/>
    </row>
    <row r="35" spans="1:14" ht="15" customHeight="1">
      <c r="A35" s="7" t="s">
        <v>22</v>
      </c>
      <c r="B35" s="149"/>
      <c r="C35" s="39"/>
      <c r="D35" s="40"/>
      <c r="E35" s="178">
        <v>495</v>
      </c>
      <c r="F35" s="179"/>
      <c r="G35" s="172"/>
      <c r="H35" s="173"/>
      <c r="I35" s="173"/>
      <c r="J35" s="173"/>
      <c r="K35" s="173"/>
      <c r="L35" s="173"/>
      <c r="M35" s="173"/>
      <c r="N35" s="174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2"/>
      <c r="H36" s="173"/>
      <c r="I36" s="173"/>
      <c r="J36" s="173"/>
      <c r="K36" s="173"/>
      <c r="L36" s="173"/>
      <c r="M36" s="173"/>
      <c r="N36" s="174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2"/>
      <c r="H37" s="173"/>
      <c r="I37" s="173"/>
      <c r="J37" s="173"/>
      <c r="K37" s="173"/>
      <c r="L37" s="173"/>
      <c r="M37" s="173"/>
      <c r="N37" s="174"/>
    </row>
    <row r="38" spans="1:14" ht="15" customHeight="1">
      <c r="A38" s="7" t="s">
        <v>24</v>
      </c>
      <c r="B38" s="1"/>
      <c r="C38" s="44">
        <v>67700</v>
      </c>
      <c r="D38" s="40"/>
      <c r="E38" s="40"/>
      <c r="F38" s="42"/>
      <c r="G38" s="172"/>
      <c r="H38" s="173"/>
      <c r="I38" s="173"/>
      <c r="J38" s="173"/>
      <c r="K38" s="173"/>
      <c r="L38" s="173"/>
      <c r="M38" s="173"/>
      <c r="N38" s="174"/>
    </row>
    <row r="39" spans="1:14" ht="15.75" customHeight="1" thickBot="1">
      <c r="A39" s="180" t="s">
        <v>16</v>
      </c>
      <c r="B39" s="180"/>
      <c r="C39" s="43">
        <f>SUM(C37+C38)</f>
        <v>67700</v>
      </c>
      <c r="D39" s="40"/>
      <c r="E39" s="40"/>
      <c r="F39" s="42"/>
      <c r="G39" s="175"/>
      <c r="H39" s="176"/>
      <c r="I39" s="176"/>
      <c r="J39" s="176"/>
      <c r="K39" s="176"/>
      <c r="L39" s="176"/>
      <c r="M39" s="176"/>
      <c r="N39" s="177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topLeftCell="A16"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281</v>
      </c>
      <c r="E3" s="1"/>
      <c r="F3" s="1"/>
      <c r="G3" s="1"/>
      <c r="H3" s="1"/>
      <c r="I3" s="1"/>
      <c r="J3" s="147"/>
      <c r="K3" s="167">
        <v>41087</v>
      </c>
      <c r="L3" s="167"/>
      <c r="M3" s="167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97</v>
      </c>
      <c r="C6" s="10" t="s">
        <v>334</v>
      </c>
      <c r="D6" s="10">
        <v>41085</v>
      </c>
      <c r="E6" s="10">
        <v>41087</v>
      </c>
      <c r="F6" s="11">
        <v>42119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/>
      <c r="B7" s="10" t="s">
        <v>335</v>
      </c>
      <c r="C7" s="10" t="s">
        <v>336</v>
      </c>
      <c r="D7" s="10">
        <v>41086</v>
      </c>
      <c r="E7" s="10">
        <v>41087</v>
      </c>
      <c r="F7" s="11">
        <v>42120</v>
      </c>
      <c r="G7" s="12">
        <v>19500</v>
      </c>
      <c r="H7" s="12"/>
      <c r="I7" s="12"/>
      <c r="J7" s="12"/>
      <c r="K7" s="12">
        <v>19500</v>
      </c>
      <c r="L7" s="12"/>
      <c r="M7" s="12"/>
      <c r="N7" s="13">
        <f>G7+I7</f>
        <v>19500</v>
      </c>
    </row>
    <row r="8" spans="1:14">
      <c r="A8" s="9"/>
      <c r="B8" s="10" t="s">
        <v>337</v>
      </c>
      <c r="C8" s="10" t="s">
        <v>338</v>
      </c>
      <c r="D8" s="10">
        <v>41105</v>
      </c>
      <c r="E8" s="10">
        <v>41107</v>
      </c>
      <c r="F8" s="11">
        <v>42121</v>
      </c>
      <c r="G8" s="12">
        <v>59400</v>
      </c>
      <c r="H8" s="12"/>
      <c r="I8" s="12"/>
      <c r="J8" s="12"/>
      <c r="K8" s="12"/>
      <c r="L8" s="12"/>
      <c r="M8" s="12">
        <v>59400</v>
      </c>
      <c r="N8" s="13">
        <f t="shared" ref="N8:N10" si="0">G8+I8</f>
        <v>59400</v>
      </c>
    </row>
    <row r="9" spans="1:14">
      <c r="A9" s="9"/>
      <c r="B9" s="15" t="s">
        <v>195</v>
      </c>
      <c r="C9" s="15"/>
      <c r="D9" s="10"/>
      <c r="E9" s="10"/>
      <c r="F9" s="11">
        <v>42122</v>
      </c>
      <c r="G9" s="16"/>
      <c r="H9" s="16" t="s">
        <v>40</v>
      </c>
      <c r="I9" s="17">
        <v>2800</v>
      </c>
      <c r="J9" s="16">
        <v>2800</v>
      </c>
      <c r="K9" s="17"/>
      <c r="L9" s="16"/>
      <c r="M9" s="16"/>
      <c r="N9" s="13">
        <f t="shared" si="0"/>
        <v>2800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115700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112900</v>
      </c>
      <c r="H32" s="16"/>
      <c r="I32" s="31">
        <f>SUM(I6:I31)</f>
        <v>2800</v>
      </c>
      <c r="J32" s="31">
        <f>SUM(J6:J31)</f>
        <v>2800</v>
      </c>
      <c r="K32" s="31">
        <f>SUM(K6:K31)</f>
        <v>53500</v>
      </c>
      <c r="L32" s="31">
        <f>SUM(E18)</f>
        <v>0</v>
      </c>
      <c r="M32" s="31">
        <f>SUM(M6:M31)</f>
        <v>59400</v>
      </c>
      <c r="N32" s="31">
        <f>SUM(N31)</f>
        <v>115700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7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47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2800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2800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>
      <selection sqref="A1:N39"/>
    </sheetView>
  </sheetViews>
  <sheetFormatPr baseColWidth="10" defaultRowHeight="15"/>
  <cols>
    <col min="1" max="1" width="8" customWidth="1"/>
    <col min="2" max="2" width="23.85546875" customWidth="1"/>
    <col min="3" max="3" width="22.710937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64" t="s">
        <v>1</v>
      </c>
      <c r="D1" s="165"/>
      <c r="E1" s="165"/>
      <c r="F1" s="166"/>
      <c r="G1" s="1"/>
      <c r="H1" s="1"/>
      <c r="I1" s="1"/>
      <c r="J1" s="3" t="s">
        <v>2</v>
      </c>
      <c r="K1" s="1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"/>
      <c r="C3" s="134" t="s">
        <v>300</v>
      </c>
      <c r="D3" s="134" t="s">
        <v>39</v>
      </c>
      <c r="E3" s="1"/>
      <c r="F3" s="1"/>
      <c r="G3" s="1"/>
      <c r="H3" s="1"/>
      <c r="I3" s="1"/>
      <c r="J3" s="145"/>
      <c r="K3" s="167">
        <v>41086</v>
      </c>
      <c r="L3" s="167"/>
      <c r="M3" s="167"/>
      <c r="N3" s="7" t="s">
        <v>34</v>
      </c>
    </row>
    <row r="4" spans="1:14">
      <c r="A4" s="1"/>
      <c r="B4" s="1"/>
      <c r="C4" s="1"/>
      <c r="D4" s="1"/>
      <c r="E4" s="1"/>
      <c r="F4" s="1"/>
      <c r="G4" s="1"/>
      <c r="H4" s="168"/>
      <c r="I4" s="168"/>
      <c r="J4" s="1"/>
      <c r="K4" s="1"/>
      <c r="L4" s="1"/>
      <c r="M4" s="14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105</v>
      </c>
      <c r="B6" s="10" t="s">
        <v>327</v>
      </c>
      <c r="C6" s="10" t="s">
        <v>333</v>
      </c>
      <c r="D6" s="10" t="s">
        <v>328</v>
      </c>
      <c r="E6" s="10">
        <v>41089</v>
      </c>
      <c r="F6" s="11">
        <v>42115</v>
      </c>
      <c r="G6" s="12">
        <v>58500</v>
      </c>
      <c r="H6" s="12"/>
      <c r="I6" s="12"/>
      <c r="J6" s="12"/>
      <c r="K6" s="12">
        <v>58500</v>
      </c>
      <c r="L6" s="12"/>
      <c r="M6" s="12"/>
      <c r="N6" s="13">
        <f>G6+I6</f>
        <v>58500</v>
      </c>
    </row>
    <row r="7" spans="1:14">
      <c r="A7" s="9" t="s">
        <v>68</v>
      </c>
      <c r="B7" s="10" t="s">
        <v>329</v>
      </c>
      <c r="C7" s="10" t="s">
        <v>17</v>
      </c>
      <c r="D7" s="10">
        <v>41086</v>
      </c>
      <c r="E7" s="10">
        <v>41087</v>
      </c>
      <c r="F7" s="11">
        <v>42116</v>
      </c>
      <c r="G7" s="12">
        <v>18810</v>
      </c>
      <c r="H7" s="12"/>
      <c r="I7" s="12"/>
      <c r="J7" s="12">
        <v>18810</v>
      </c>
      <c r="K7" s="12"/>
      <c r="L7" s="12"/>
      <c r="M7" s="12"/>
      <c r="N7" s="13">
        <f>G7+I7</f>
        <v>18810</v>
      </c>
    </row>
    <row r="8" spans="1:14">
      <c r="A8" s="9" t="s">
        <v>330</v>
      </c>
      <c r="B8" s="10" t="s">
        <v>331</v>
      </c>
      <c r="C8" s="10" t="s">
        <v>332</v>
      </c>
      <c r="D8" s="10">
        <v>41085</v>
      </c>
      <c r="E8" s="10">
        <v>41087</v>
      </c>
      <c r="F8" s="11">
        <v>42117</v>
      </c>
      <c r="G8" s="12">
        <v>47000</v>
      </c>
      <c r="H8" s="12"/>
      <c r="I8" s="12"/>
      <c r="J8" s="12"/>
      <c r="K8" s="12">
        <v>47000</v>
      </c>
      <c r="L8" s="12"/>
      <c r="M8" s="12"/>
      <c r="N8" s="13">
        <f t="shared" ref="N8:N10" si="0">G8+I8</f>
        <v>47000</v>
      </c>
    </row>
    <row r="9" spans="1:14">
      <c r="A9" s="9"/>
      <c r="B9" s="15" t="s">
        <v>39</v>
      </c>
      <c r="C9" s="15"/>
      <c r="D9" s="10"/>
      <c r="E9" s="10"/>
      <c r="F9" s="11">
        <v>42118</v>
      </c>
      <c r="G9" s="16"/>
      <c r="H9" s="16" t="s">
        <v>40</v>
      </c>
      <c r="I9" s="17">
        <v>4300</v>
      </c>
      <c r="J9" s="16">
        <v>4300</v>
      </c>
      <c r="K9" s="17"/>
      <c r="L9" s="16"/>
      <c r="M9" s="16"/>
      <c r="N9" s="13">
        <f t="shared" si="0"/>
        <v>4300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3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3"/>
      <c r="I31" s="22"/>
      <c r="J31" s="16"/>
      <c r="K31" s="23"/>
      <c r="L31" s="16"/>
      <c r="M31" s="18"/>
      <c r="N31" s="25">
        <f>SUM(N6:N30)</f>
        <v>128610</v>
      </c>
    </row>
    <row r="32" spans="1:14">
      <c r="A32" s="7" t="s">
        <v>18</v>
      </c>
      <c r="B32" s="7"/>
      <c r="C32" s="27"/>
      <c r="D32" s="28"/>
      <c r="E32" s="28"/>
      <c r="F32" s="29"/>
      <c r="G32" s="16">
        <f>SUM(G6:G31)</f>
        <v>124310</v>
      </c>
      <c r="H32" s="16"/>
      <c r="I32" s="31">
        <f>SUM(I6:I31)</f>
        <v>4300</v>
      </c>
      <c r="J32" s="31">
        <f>SUM(J6:J31)</f>
        <v>23110</v>
      </c>
      <c r="K32" s="31">
        <f>SUM(K6:K31)</f>
        <v>105500</v>
      </c>
      <c r="L32" s="31">
        <f>SUM(E18)</f>
        <v>0</v>
      </c>
      <c r="M32" s="31">
        <f>SUM(M6:M31)</f>
        <v>0</v>
      </c>
      <c r="N32" s="31">
        <f>SUM(N31)</f>
        <v>128610</v>
      </c>
    </row>
    <row r="33" spans="1:14" ht="15.75" thickBot="1">
      <c r="A33" s="1"/>
      <c r="B33" s="1"/>
      <c r="C33" s="1"/>
      <c r="D33" s="32"/>
      <c r="E33" s="1"/>
      <c r="F33" s="1"/>
      <c r="G33" s="33"/>
      <c r="H33" s="89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45" t="s">
        <v>21</v>
      </c>
      <c r="F34" s="38"/>
      <c r="G34" s="181"/>
      <c r="H34" s="182"/>
      <c r="I34" s="182"/>
      <c r="J34" s="182"/>
      <c r="K34" s="182"/>
      <c r="L34" s="182"/>
      <c r="M34" s="182"/>
      <c r="N34" s="183"/>
    </row>
    <row r="35" spans="1:14" ht="15" customHeight="1">
      <c r="A35" s="7" t="s">
        <v>22</v>
      </c>
      <c r="B35" s="145"/>
      <c r="C35" s="39"/>
      <c r="D35" s="40"/>
      <c r="E35" s="178">
        <v>495</v>
      </c>
      <c r="F35" s="179"/>
      <c r="G35" s="184"/>
      <c r="H35" s="185"/>
      <c r="I35" s="185"/>
      <c r="J35" s="185"/>
      <c r="K35" s="185"/>
      <c r="L35" s="185"/>
      <c r="M35" s="185"/>
      <c r="N35" s="186"/>
    </row>
    <row r="36" spans="1:14" ht="15" customHeight="1">
      <c r="A36" s="7" t="s">
        <v>23</v>
      </c>
      <c r="B36" s="1"/>
      <c r="C36" s="41">
        <v>40</v>
      </c>
      <c r="D36" s="40"/>
      <c r="E36" s="40"/>
      <c r="F36" s="42"/>
      <c r="G36" s="184"/>
      <c r="H36" s="185"/>
      <c r="I36" s="185"/>
      <c r="J36" s="185"/>
      <c r="K36" s="185"/>
      <c r="L36" s="185"/>
      <c r="M36" s="185"/>
      <c r="N36" s="186"/>
    </row>
    <row r="37" spans="1:14" ht="15" customHeight="1">
      <c r="A37" s="1"/>
      <c r="B37" s="1"/>
      <c r="C37" s="43">
        <f>C36*E35</f>
        <v>19800</v>
      </c>
      <c r="D37" s="40"/>
      <c r="E37" s="40"/>
      <c r="F37" s="42"/>
      <c r="G37" s="184"/>
      <c r="H37" s="185"/>
      <c r="I37" s="185"/>
      <c r="J37" s="185"/>
      <c r="K37" s="185"/>
      <c r="L37" s="185"/>
      <c r="M37" s="185"/>
      <c r="N37" s="186"/>
    </row>
    <row r="38" spans="1:14" ht="15" customHeight="1">
      <c r="A38" s="7" t="s">
        <v>24</v>
      </c>
      <c r="B38" s="1"/>
      <c r="C38" s="44">
        <v>3310</v>
      </c>
      <c r="D38" s="40"/>
      <c r="E38" s="40"/>
      <c r="F38" s="42"/>
      <c r="G38" s="184"/>
      <c r="H38" s="185"/>
      <c r="I38" s="185"/>
      <c r="J38" s="185"/>
      <c r="K38" s="185"/>
      <c r="L38" s="185"/>
      <c r="M38" s="185"/>
      <c r="N38" s="186"/>
    </row>
    <row r="39" spans="1:14" ht="15.75" customHeight="1" thickBot="1">
      <c r="A39" s="180" t="s">
        <v>16</v>
      </c>
      <c r="B39" s="180"/>
      <c r="C39" s="43">
        <f>SUM(C37+C38)</f>
        <v>23110</v>
      </c>
      <c r="D39" s="40"/>
      <c r="E39" s="40"/>
      <c r="F39" s="42"/>
      <c r="G39" s="187"/>
      <c r="H39" s="188"/>
      <c r="I39" s="188"/>
      <c r="J39" s="188"/>
      <c r="K39" s="188"/>
      <c r="L39" s="188"/>
      <c r="M39" s="188"/>
      <c r="N39" s="189"/>
    </row>
  </sheetData>
  <mergeCells count="6">
    <mergeCell ref="A39:B39"/>
    <mergeCell ref="C1:F1"/>
    <mergeCell ref="K3:M3"/>
    <mergeCell ref="H4:I4"/>
    <mergeCell ref="G34:N39"/>
    <mergeCell ref="E35:F3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59</vt:i4>
      </vt:variant>
    </vt:vector>
  </HeadingPairs>
  <TitlesOfParts>
    <vt:vector size="118" baseType="lpstr">
      <vt:lpstr>JUNIO 30 PM</vt:lpstr>
      <vt:lpstr>JUNIO 30 AM</vt:lpstr>
      <vt:lpstr>JUNIO 29 PM</vt:lpstr>
      <vt:lpstr>JUNIO 29 am</vt:lpstr>
      <vt:lpstr>JUNIO 28 PM</vt:lpstr>
      <vt:lpstr>JUNIO 28 AM </vt:lpstr>
      <vt:lpstr>JUNIO 27 PM</vt:lpstr>
      <vt:lpstr>JUNIO 27 AM</vt:lpstr>
      <vt:lpstr>JUNIO 26 PM</vt:lpstr>
      <vt:lpstr>JUNIO 26 AM </vt:lpstr>
      <vt:lpstr>JUNIO 25 PM </vt:lpstr>
      <vt:lpstr>JUNIO 25 AM</vt:lpstr>
      <vt:lpstr>JUNIO 24 PM</vt:lpstr>
      <vt:lpstr>JUNIO 24 AM</vt:lpstr>
      <vt:lpstr>JUNIO 23 PM</vt:lpstr>
      <vt:lpstr>JUNIO 23 AM</vt:lpstr>
      <vt:lpstr>JUNIO 22 PM</vt:lpstr>
      <vt:lpstr>JUNIO 22 AM</vt:lpstr>
      <vt:lpstr>JUNIO 21 PM</vt:lpstr>
      <vt:lpstr>JUNIO 21 AM</vt:lpstr>
      <vt:lpstr>JUNIO 20 PM</vt:lpstr>
      <vt:lpstr>JUNIO 20 AM</vt:lpstr>
      <vt:lpstr>JUNIO 19 PM</vt:lpstr>
      <vt:lpstr>JUNIO 19 AM</vt:lpstr>
      <vt:lpstr>JUNIO 18 PM</vt:lpstr>
      <vt:lpstr>18 AM</vt:lpstr>
      <vt:lpstr>JUNIO 17 PM</vt:lpstr>
      <vt:lpstr>JUNIO 17 AM</vt:lpstr>
      <vt:lpstr>JUNIO 16 PM</vt:lpstr>
      <vt:lpstr>JUNIO 16 AM</vt:lpstr>
      <vt:lpstr>JUNIO 15 PM</vt:lpstr>
      <vt:lpstr>JUNIO 15 AM</vt:lpstr>
      <vt:lpstr>JUNIO 14 PM</vt:lpstr>
      <vt:lpstr>JUNIO 14 AM </vt:lpstr>
      <vt:lpstr>JUNIO 13 PM</vt:lpstr>
      <vt:lpstr>JUNIO 12 AM</vt:lpstr>
      <vt:lpstr>JUNIO 12 PM</vt:lpstr>
      <vt:lpstr>JUNIO 12 AM </vt:lpstr>
      <vt:lpstr>JUNIO 11 PM</vt:lpstr>
      <vt:lpstr>JUNIO 11 AM</vt:lpstr>
      <vt:lpstr>JUNIO 10 PM</vt:lpstr>
      <vt:lpstr>JUNIO 10 AM</vt:lpstr>
      <vt:lpstr>JUNIO 09 PM</vt:lpstr>
      <vt:lpstr>JUNIO 09 AM </vt:lpstr>
      <vt:lpstr>JUNIO 08 PM</vt:lpstr>
      <vt:lpstr>JUNIO 07 PM</vt:lpstr>
      <vt:lpstr>JUNIO 07 am</vt:lpstr>
      <vt:lpstr>JUNIO 06 PM</vt:lpstr>
      <vt:lpstr>JUNIO 06 AM</vt:lpstr>
      <vt:lpstr>JUNIO 05 PM </vt:lpstr>
      <vt:lpstr>JUNIO 05 AM</vt:lpstr>
      <vt:lpstr>JUNIO 04 PM</vt:lpstr>
      <vt:lpstr>JUNIO 04 am</vt:lpstr>
      <vt:lpstr>JUNIO 03 PM</vt:lpstr>
      <vt:lpstr>JUNIO 03 AM</vt:lpstr>
      <vt:lpstr>JUNIO 02 PM</vt:lpstr>
      <vt:lpstr>JUNIO 02 AM </vt:lpstr>
      <vt:lpstr>JUNIO 01 PM</vt:lpstr>
      <vt:lpstr>JUNIO 01 AM</vt:lpstr>
      <vt:lpstr>'18 AM'!Área_de_impresión</vt:lpstr>
      <vt:lpstr>'JUNIO 01 AM'!Área_de_impresión</vt:lpstr>
      <vt:lpstr>'JUNIO 01 PM'!Área_de_impresión</vt:lpstr>
      <vt:lpstr>'JUNIO 02 AM '!Área_de_impresión</vt:lpstr>
      <vt:lpstr>'JUNIO 02 PM'!Área_de_impresión</vt:lpstr>
      <vt:lpstr>'JUNIO 03 AM'!Área_de_impresión</vt:lpstr>
      <vt:lpstr>'JUNIO 03 PM'!Área_de_impresión</vt:lpstr>
      <vt:lpstr>'JUNIO 04 am'!Área_de_impresión</vt:lpstr>
      <vt:lpstr>'JUNIO 04 PM'!Área_de_impresión</vt:lpstr>
      <vt:lpstr>'JUNIO 05 AM'!Área_de_impresión</vt:lpstr>
      <vt:lpstr>'JUNIO 05 PM '!Área_de_impresión</vt:lpstr>
      <vt:lpstr>'JUNIO 06 AM'!Área_de_impresión</vt:lpstr>
      <vt:lpstr>'JUNIO 06 PM'!Área_de_impresión</vt:lpstr>
      <vt:lpstr>'JUNIO 07 am'!Área_de_impresión</vt:lpstr>
      <vt:lpstr>'JUNIO 07 PM'!Área_de_impresión</vt:lpstr>
      <vt:lpstr>'JUNIO 08 PM'!Área_de_impresión</vt:lpstr>
      <vt:lpstr>'JUNIO 09 AM '!Área_de_impresión</vt:lpstr>
      <vt:lpstr>'JUNIO 09 PM'!Área_de_impresión</vt:lpstr>
      <vt:lpstr>'JUNIO 10 AM'!Área_de_impresión</vt:lpstr>
      <vt:lpstr>'JUNIO 10 PM'!Área_de_impresión</vt:lpstr>
      <vt:lpstr>'JUNIO 11 AM'!Área_de_impresión</vt:lpstr>
      <vt:lpstr>'JUNIO 11 PM'!Área_de_impresión</vt:lpstr>
      <vt:lpstr>'JUNIO 12 AM'!Área_de_impresión</vt:lpstr>
      <vt:lpstr>'JUNIO 12 AM '!Área_de_impresión</vt:lpstr>
      <vt:lpstr>'JUNIO 12 PM'!Área_de_impresión</vt:lpstr>
      <vt:lpstr>'JUNIO 13 PM'!Área_de_impresión</vt:lpstr>
      <vt:lpstr>'JUNIO 14 AM '!Área_de_impresión</vt:lpstr>
      <vt:lpstr>'JUNIO 14 PM'!Área_de_impresión</vt:lpstr>
      <vt:lpstr>'JUNIO 15 AM'!Área_de_impresión</vt:lpstr>
      <vt:lpstr>'JUNIO 15 PM'!Área_de_impresión</vt:lpstr>
      <vt:lpstr>'JUNIO 16 AM'!Área_de_impresión</vt:lpstr>
      <vt:lpstr>'JUNIO 16 PM'!Área_de_impresión</vt:lpstr>
      <vt:lpstr>'JUNIO 17 AM'!Área_de_impresión</vt:lpstr>
      <vt:lpstr>'JUNIO 17 PM'!Área_de_impresión</vt:lpstr>
      <vt:lpstr>'JUNIO 18 PM'!Área_de_impresión</vt:lpstr>
      <vt:lpstr>'JUNIO 19 AM'!Área_de_impresión</vt:lpstr>
      <vt:lpstr>'JUNIO 19 PM'!Área_de_impresión</vt:lpstr>
      <vt:lpstr>'JUNIO 20 AM'!Área_de_impresión</vt:lpstr>
      <vt:lpstr>'JUNIO 20 PM'!Área_de_impresión</vt:lpstr>
      <vt:lpstr>'JUNIO 21 AM'!Área_de_impresión</vt:lpstr>
      <vt:lpstr>'JUNIO 21 PM'!Área_de_impresión</vt:lpstr>
      <vt:lpstr>'JUNIO 22 AM'!Área_de_impresión</vt:lpstr>
      <vt:lpstr>'JUNIO 22 PM'!Área_de_impresión</vt:lpstr>
      <vt:lpstr>'JUNIO 23 AM'!Área_de_impresión</vt:lpstr>
      <vt:lpstr>'JUNIO 23 PM'!Área_de_impresión</vt:lpstr>
      <vt:lpstr>'JUNIO 24 AM'!Área_de_impresión</vt:lpstr>
      <vt:lpstr>'JUNIO 24 PM'!Área_de_impresión</vt:lpstr>
      <vt:lpstr>'JUNIO 25 AM'!Área_de_impresión</vt:lpstr>
      <vt:lpstr>'JUNIO 25 PM '!Área_de_impresión</vt:lpstr>
      <vt:lpstr>'JUNIO 26 AM '!Área_de_impresión</vt:lpstr>
      <vt:lpstr>'JUNIO 26 PM'!Área_de_impresión</vt:lpstr>
      <vt:lpstr>'JUNIO 27 AM'!Área_de_impresión</vt:lpstr>
      <vt:lpstr>'JUNIO 27 PM'!Área_de_impresión</vt:lpstr>
      <vt:lpstr>'JUNIO 28 AM '!Área_de_impresión</vt:lpstr>
      <vt:lpstr>'JUNIO 28 PM'!Área_de_impresión</vt:lpstr>
      <vt:lpstr>'JUNIO 29 am'!Área_de_impresión</vt:lpstr>
      <vt:lpstr>'JUNIO 29 PM'!Área_de_impresión</vt:lpstr>
      <vt:lpstr>'JUNIO 30 AM'!Área_de_impresión</vt:lpstr>
      <vt:lpstr>'JUNIO 30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2012-07-01T03:57:27Z</dcterms:modified>
</cp:coreProperties>
</file>