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MARZO 31 PM" sheetId="64" r:id="rId1"/>
    <sheet name="MARZO 31 AM" sheetId="63" r:id="rId2"/>
    <sheet name="MARZO 30 PM" sheetId="62" r:id="rId3"/>
    <sheet name="MARZO 30 AM " sheetId="61" r:id="rId4"/>
    <sheet name="MARZO 29 PM" sheetId="60" r:id="rId5"/>
    <sheet name="MARZO 29 AM" sheetId="59" r:id="rId6"/>
    <sheet name="MARZO 28 PM" sheetId="58" r:id="rId7"/>
    <sheet name="MARZO 28 AM " sheetId="57" r:id="rId8"/>
    <sheet name="MARZO 27 PM" sheetId="56" r:id="rId9"/>
    <sheet name="MARZO 27 AM" sheetId="55" r:id="rId10"/>
    <sheet name="MARZO 26 PM " sheetId="54" r:id="rId11"/>
    <sheet name="MARZO 26 AM" sheetId="53" r:id="rId12"/>
    <sheet name="MARZO 25 PM" sheetId="52" r:id="rId13"/>
    <sheet name="MARZO 25 AM" sheetId="51" r:id="rId14"/>
    <sheet name="MARZO 24 PM" sheetId="50" r:id="rId15"/>
    <sheet name="MARZO 24 AM" sheetId="49" r:id="rId16"/>
    <sheet name="MARZO 23 PM " sheetId="48" r:id="rId17"/>
    <sheet name="MARZO 23 AM" sheetId="47" r:id="rId18"/>
    <sheet name="MARZO 22 PM" sheetId="46" r:id="rId19"/>
    <sheet name="MARZO 22 AM" sheetId="45" r:id="rId20"/>
    <sheet name="MARZO 21 PM" sheetId="44" r:id="rId21"/>
    <sheet name="MARZO 21 AM" sheetId="43" r:id="rId22"/>
    <sheet name="MARZO 20 PM" sheetId="42" r:id="rId23"/>
    <sheet name="MARZO 20 AM" sheetId="41" r:id="rId24"/>
    <sheet name="MARZO 19 PM" sheetId="40" r:id="rId25"/>
    <sheet name="MARZO 19 am" sheetId="39" r:id="rId26"/>
    <sheet name="MARZO 18PM" sheetId="38" r:id="rId27"/>
    <sheet name="MARZO 18 AM" sheetId="37" r:id="rId28"/>
    <sheet name="MARZO 17 PM " sheetId="36" r:id="rId29"/>
    <sheet name="MARZO 17  AM" sheetId="35" r:id="rId30"/>
    <sheet name="MARZO 16 PM" sheetId="34" r:id="rId31"/>
    <sheet name="MARZO 16 AM " sheetId="33" r:id="rId32"/>
    <sheet name="MARZO 15 PM" sheetId="32" r:id="rId33"/>
    <sheet name="MARZO 15  AM" sheetId="31" r:id="rId34"/>
    <sheet name="MARZO 14 pm" sheetId="30" r:id="rId35"/>
    <sheet name="MARZO 14 AM " sheetId="29" r:id="rId36"/>
    <sheet name="MARZO 13 PM " sheetId="28" r:id="rId37"/>
    <sheet name="MARZO 13 AM" sheetId="27" r:id="rId38"/>
    <sheet name="MARZO 12 PM" sheetId="26" r:id="rId39"/>
    <sheet name="MARZO 12 AM " sheetId="25" r:id="rId40"/>
    <sheet name="MARZO 11 PM" sheetId="24" r:id="rId41"/>
    <sheet name="MARZO 11 am" sheetId="23" r:id="rId42"/>
    <sheet name="MARZO 10 PM" sheetId="22" r:id="rId43"/>
    <sheet name="MARZO 10 AM " sheetId="21" r:id="rId44"/>
    <sheet name="MARZO 09 PM " sheetId="20" r:id="rId45"/>
    <sheet name="MARZO 09 AM" sheetId="19" r:id="rId46"/>
    <sheet name="MARZO 08 PM" sheetId="18" r:id="rId47"/>
    <sheet name="MARZO 08 AM" sheetId="17" r:id="rId48"/>
    <sheet name="MARZO 07 PM" sheetId="16" r:id="rId49"/>
    <sheet name="MARZO 07 AM" sheetId="15" r:id="rId50"/>
    <sheet name="MARZO 06 PM" sheetId="14" r:id="rId51"/>
    <sheet name="MARZO 06 AM" sheetId="13" r:id="rId52"/>
    <sheet name="MARZO 05 PM" sheetId="12" r:id="rId53"/>
    <sheet name="MARZO 05 AM " sheetId="11" r:id="rId54"/>
    <sheet name="MARZO 04 PM " sheetId="10" r:id="rId55"/>
    <sheet name="MARZO 04 AM" sheetId="9" r:id="rId56"/>
    <sheet name="MARZO 03 PM" sheetId="8" r:id="rId57"/>
    <sheet name="MARZO 03 am" sheetId="7" r:id="rId58"/>
    <sheet name="MARZO 02 PM" sheetId="6" r:id="rId59"/>
    <sheet name="MARZO 02 AM" sheetId="5" r:id="rId60"/>
    <sheet name="MARZO 01 PM " sheetId="4" r:id="rId61"/>
    <sheet name="MARZO 01 AM" sheetId="1" r:id="rId62"/>
  </sheets>
  <definedNames>
    <definedName name="_xlnm.Print_Area" localSheetId="61">'MARZO 01 AM'!$A$1:$N$35</definedName>
    <definedName name="_xlnm.Print_Area" localSheetId="60">'MARZO 01 PM '!$A$1:$N$35</definedName>
    <definedName name="_xlnm.Print_Area" localSheetId="59">'MARZO 02 AM'!$A$1:$N$35</definedName>
    <definedName name="_xlnm.Print_Area" localSheetId="52">'MARZO 05 PM'!$A$1:$N$35</definedName>
    <definedName name="_xlnm.Print_Area" localSheetId="51">'MARZO 06 AM'!$A$1:$N$35</definedName>
    <definedName name="_xlnm.Print_Area" localSheetId="49">'MARZO 07 AM'!$A$1:$N$35</definedName>
    <definedName name="_xlnm.Print_Area" localSheetId="48">'MARZO 07 PM'!$A$1:$N$35</definedName>
    <definedName name="_xlnm.Print_Area" localSheetId="47">'MARZO 08 AM'!$A$1:$N$35</definedName>
    <definedName name="_xlnm.Print_Area" localSheetId="46">'MARZO 08 PM'!$A$1:$N$35</definedName>
    <definedName name="_xlnm.Print_Area" localSheetId="45">'MARZO 09 AM'!$A$1:$N$35</definedName>
    <definedName name="_xlnm.Print_Area" localSheetId="44">'MARZO 09 PM '!$A$1:$N$35</definedName>
    <definedName name="_xlnm.Print_Area" localSheetId="43">'MARZO 10 AM '!$A$1:$N$35</definedName>
    <definedName name="_xlnm.Print_Area" localSheetId="42">'MARZO 10 PM'!$A$1:$N$35</definedName>
    <definedName name="_xlnm.Print_Area" localSheetId="41">'MARZO 11 am'!$A$1:$N$35</definedName>
    <definedName name="_xlnm.Print_Area" localSheetId="38">'MARZO 12 PM'!$A$1:$N$35</definedName>
    <definedName name="_xlnm.Print_Area" localSheetId="37">'MARZO 13 AM'!$A$1:$N$35</definedName>
    <definedName name="_xlnm.Print_Area" localSheetId="36">'MARZO 13 PM '!$A$1:$N$35</definedName>
    <definedName name="_xlnm.Print_Area" localSheetId="35">'MARZO 14 AM '!$A$1:$N$35</definedName>
    <definedName name="_xlnm.Print_Area" localSheetId="34">'MARZO 14 pm'!$A$1:$N$35</definedName>
    <definedName name="_xlnm.Print_Area" localSheetId="33">'MARZO 15  AM'!$A$1:$N$35</definedName>
    <definedName name="_xlnm.Print_Area" localSheetId="32">'MARZO 15 PM'!$A$1:$N$35</definedName>
    <definedName name="_xlnm.Print_Area" localSheetId="31">'MARZO 16 AM '!$A$1:$N$35</definedName>
    <definedName name="_xlnm.Print_Area" localSheetId="24">'MARZO 19 PM'!$A$1:$N$35</definedName>
    <definedName name="_xlnm.Print_Area" localSheetId="23">'MARZO 20 AM'!$A$1:$N$35</definedName>
    <definedName name="_xlnm.Print_Area" localSheetId="22">'MARZO 20 PM'!$A$1:$N$35</definedName>
    <definedName name="_xlnm.Print_Area" localSheetId="21">'MARZO 21 AM'!$A$1:$N$38</definedName>
    <definedName name="_xlnm.Print_Area" localSheetId="20">'MARZO 21 PM'!$A$1:$N$32</definedName>
    <definedName name="_xlnm.Print_Area" localSheetId="19">'MARZO 22 AM'!$A$1:$N$32</definedName>
    <definedName name="_xlnm.Print_Area" localSheetId="13">'MARZO 25 AM'!$A$1:$N$36</definedName>
    <definedName name="_xlnm.Print_Area" localSheetId="10">'MARZO 26 PM '!$A$1:$N$36</definedName>
    <definedName name="_xlnm.Print_Area" localSheetId="9">'MARZO 27 AM'!$A$1:$N$36</definedName>
    <definedName name="_xlnm.Print_Area" localSheetId="4">'MARZO 29 PM'!$A$1:$N$39</definedName>
    <definedName name="_xlnm.Print_Area" localSheetId="3">'MARZO 30 AM '!$A$1:$N$39</definedName>
    <definedName name="_xlnm.Print_Area" localSheetId="1">'MARZO 31 AM'!$A$1:$N$39</definedName>
    <definedName name="_xlnm.Print_Area" localSheetId="0">'MARZO 31 PM'!$A$1:$N$39</definedName>
  </definedNames>
  <calcPr calcId="124519"/>
</workbook>
</file>

<file path=xl/calcChain.xml><?xml version="1.0" encoding="utf-8"?>
<calcChain xmlns="http://schemas.openxmlformats.org/spreadsheetml/2006/main">
  <c r="C39" i="64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9" i="63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9" i="62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9" i="6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9" i="60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5" i="59"/>
  <c r="M28"/>
  <c r="L28"/>
  <c r="K28"/>
  <c r="J28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N28" s="1"/>
  <c r="C36" i="58"/>
  <c r="M29"/>
  <c r="L29"/>
  <c r="K29"/>
  <c r="J29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N29" s="1"/>
  <c r="C36" i="57"/>
  <c r="M29"/>
  <c r="L29"/>
  <c r="K29"/>
  <c r="J29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N29" s="1"/>
  <c r="C36" i="56"/>
  <c r="M29"/>
  <c r="L29"/>
  <c r="K29"/>
  <c r="J29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N29" s="1"/>
  <c r="I29" i="55"/>
  <c r="L29"/>
  <c r="C36"/>
  <c r="M29"/>
  <c r="K29"/>
  <c r="J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N29" s="1"/>
  <c r="C36" i="54"/>
  <c r="M29"/>
  <c r="L29"/>
  <c r="K29"/>
  <c r="J29"/>
  <c r="N29" s="1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6" i="53"/>
  <c r="M29"/>
  <c r="L29"/>
  <c r="K29"/>
  <c r="J29"/>
  <c r="N29" s="1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6" i="52"/>
  <c r="M29"/>
  <c r="L29"/>
  <c r="K29"/>
  <c r="J29"/>
  <c r="N29" s="1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51"/>
  <c r="C36" s="1"/>
  <c r="M29"/>
  <c r="L29"/>
  <c r="K29"/>
  <c r="J29"/>
  <c r="N29" s="1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N12" i="50"/>
  <c r="C34"/>
  <c r="C36" s="1"/>
  <c r="M29"/>
  <c r="L29"/>
  <c r="K29"/>
  <c r="J29"/>
  <c r="N29" s="1"/>
  <c r="I29"/>
  <c r="G29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28" s="1"/>
  <c r="C34" i="49"/>
  <c r="C36"/>
  <c r="M29"/>
  <c r="L29"/>
  <c r="K29"/>
  <c r="J29"/>
  <c r="N29" s="1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48"/>
  <c r="C36" s="1"/>
  <c r="N9"/>
  <c r="N10"/>
  <c r="N11"/>
  <c r="M29"/>
  <c r="L29"/>
  <c r="K29"/>
  <c r="J29"/>
  <c r="N29" s="1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8"/>
  <c r="N7"/>
  <c r="N6"/>
  <c r="N28" s="1"/>
  <c r="C36" i="47"/>
  <c r="M29"/>
  <c r="L29"/>
  <c r="K29"/>
  <c r="J29"/>
  <c r="N29" s="1"/>
  <c r="I29"/>
  <c r="G29"/>
  <c r="N27"/>
  <c r="N26"/>
  <c r="N25"/>
  <c r="N24"/>
  <c r="N23"/>
  <c r="N22"/>
  <c r="N21"/>
  <c r="N20"/>
  <c r="N19"/>
  <c r="N18"/>
  <c r="N17"/>
  <c r="N16"/>
  <c r="N15"/>
  <c r="N14"/>
  <c r="N13"/>
  <c r="N12"/>
  <c r="N10"/>
  <c r="N8"/>
  <c r="N7"/>
  <c r="N6"/>
  <c r="N28" s="1"/>
  <c r="N27" i="46"/>
  <c r="N26"/>
  <c r="N21"/>
  <c r="N22"/>
  <c r="N23"/>
  <c r="M29"/>
  <c r="L29"/>
  <c r="C34"/>
  <c r="C36" s="1"/>
  <c r="K29"/>
  <c r="J29"/>
  <c r="N29" s="1"/>
  <c r="I29"/>
  <c r="G29"/>
  <c r="N25"/>
  <c r="N24"/>
  <c r="N20"/>
  <c r="N19"/>
  <c r="N18"/>
  <c r="N17"/>
  <c r="N16"/>
  <c r="N15"/>
  <c r="N14"/>
  <c r="N13"/>
  <c r="N12"/>
  <c r="N11"/>
  <c r="N10"/>
  <c r="N9"/>
  <c r="N8"/>
  <c r="N7"/>
  <c r="N6"/>
  <c r="N28" s="1"/>
  <c r="N8" i="45"/>
  <c r="N12"/>
  <c r="N11"/>
  <c r="N10"/>
  <c r="N9"/>
  <c r="N7"/>
  <c r="N6"/>
  <c r="C30"/>
  <c r="C32" s="1"/>
  <c r="K25"/>
  <c r="J25"/>
  <c r="N25" s="1"/>
  <c r="I25"/>
  <c r="G25"/>
  <c r="N23"/>
  <c r="N22"/>
  <c r="N21"/>
  <c r="N20"/>
  <c r="N19"/>
  <c r="N18"/>
  <c r="N17"/>
  <c r="N16"/>
  <c r="N15"/>
  <c r="N14"/>
  <c r="N13"/>
  <c r="N24"/>
  <c r="G25" i="44"/>
  <c r="I25"/>
  <c r="J25"/>
  <c r="K25"/>
  <c r="C30"/>
  <c r="C32" s="1"/>
  <c r="N25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4" s="1"/>
  <c r="N28" i="43"/>
  <c r="N27"/>
  <c r="N26"/>
  <c r="C36"/>
  <c r="C38" s="1"/>
  <c r="M31"/>
  <c r="L31"/>
  <c r="K31"/>
  <c r="J31"/>
  <c r="N31" s="1"/>
  <c r="I31"/>
  <c r="G31"/>
  <c r="N29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3" i="42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41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40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N10" i="39"/>
  <c r="I28"/>
  <c r="J28"/>
  <c r="N28" s="1"/>
  <c r="K28"/>
  <c r="C33"/>
  <c r="C35" s="1"/>
  <c r="M28"/>
  <c r="L28"/>
  <c r="G28"/>
  <c r="N26"/>
  <c r="N25"/>
  <c r="N24"/>
  <c r="N23"/>
  <c r="N22"/>
  <c r="N21"/>
  <c r="N20"/>
  <c r="N19"/>
  <c r="N18"/>
  <c r="N17"/>
  <c r="N16"/>
  <c r="N15"/>
  <c r="N14"/>
  <c r="N13"/>
  <c r="N12"/>
  <c r="N11"/>
  <c r="N9"/>
  <c r="N8"/>
  <c r="N7"/>
  <c r="N6"/>
  <c r="N27" s="1"/>
  <c r="C33" i="38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37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36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35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34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33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32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N7" i="31"/>
  <c r="N6"/>
  <c r="N8"/>
  <c r="C33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27"/>
  <c r="C33" i="30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29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28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27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26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25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24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23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22"/>
  <c r="C35" s="1"/>
  <c r="C33" i="19"/>
  <c r="M28" i="22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5" i="2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5" i="20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5" i="19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5" i="18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17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16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15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14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13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12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11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N13" i="10"/>
  <c r="N14"/>
  <c r="N15"/>
  <c r="N16"/>
  <c r="N17"/>
  <c r="N18"/>
  <c r="N19"/>
  <c r="N20"/>
  <c r="N21"/>
  <c r="N22"/>
  <c r="N23"/>
  <c r="C33"/>
  <c r="C35" s="1"/>
  <c r="M28"/>
  <c r="L28"/>
  <c r="K28"/>
  <c r="J28"/>
  <c r="N28" s="1"/>
  <c r="I28"/>
  <c r="G28"/>
  <c r="N26"/>
  <c r="N25"/>
  <c r="N24"/>
  <c r="N12"/>
  <c r="N11"/>
  <c r="N10"/>
  <c r="N9"/>
  <c r="N8"/>
  <c r="N7"/>
  <c r="N6"/>
  <c r="N27" s="1"/>
  <c r="N9" i="9"/>
  <c r="C33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8"/>
  <c r="N7"/>
  <c r="N6"/>
  <c r="N27" s="1"/>
  <c r="C33" i="8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7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6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5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4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  <c r="C33" i="1"/>
  <c r="C35" s="1"/>
  <c r="M28"/>
  <c r="L28"/>
  <c r="K28"/>
  <c r="J28"/>
  <c r="N28" s="1"/>
  <c r="I28"/>
  <c r="G28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7" s="1"/>
</calcChain>
</file>

<file path=xl/sharedStrings.xml><?xml version="1.0" encoding="utf-8"?>
<sst xmlns="http://schemas.openxmlformats.org/spreadsheetml/2006/main" count="2665" uniqueCount="560">
  <si>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</si>
  <si>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</si>
  <si>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</si>
  <si>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</si>
  <si>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</si>
  <si>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</si>
  <si>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</si>
  <si>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</si>
  <si>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</si>
  <si>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</si>
  <si>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</si>
  <si>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</si>
  <si>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</si>
  <si>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</si>
  <si>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</si>
  <si>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</si>
  <si>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</si>
  <si>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</si>
  <si>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</si>
  <si>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</si>
  <si>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</si>
  <si>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</si>
  <si>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</si>
  <si>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</si>
  <si>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</si>
  <si>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</si>
  <si>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JOSIMAR</t>
  </si>
  <si>
    <t>SCOTT</t>
  </si>
  <si>
    <t>WK</t>
  </si>
  <si>
    <t>V 5041</t>
  </si>
  <si>
    <t>RAYMOND CLARK</t>
  </si>
  <si>
    <t>ORBITZ</t>
  </si>
  <si>
    <t>DANIEL REYNOLDS</t>
  </si>
  <si>
    <t>GECKO T</t>
  </si>
  <si>
    <t>JORGE CALDERON</t>
  </si>
  <si>
    <t>RIOS TROPCIALES</t>
  </si>
  <si>
    <t>FACT #40828 REEMPLAZA LA #40797 DEL CIERRE DE AYER.</t>
  </si>
  <si>
    <t>RICHARD</t>
  </si>
  <si>
    <t>V 5042</t>
  </si>
  <si>
    <t>DICHA FACTURA #40797 ESTABA MAL APLICADA</t>
  </si>
  <si>
    <t>JOSE</t>
  </si>
  <si>
    <t>PM</t>
  </si>
  <si>
    <t>JAMIE</t>
  </si>
  <si>
    <t>CICLO</t>
  </si>
  <si>
    <t>CO</t>
  </si>
  <si>
    <t>MARIA</t>
  </si>
  <si>
    <t>MARCO</t>
  </si>
  <si>
    <t>LUIS</t>
  </si>
  <si>
    <t>DAVID</t>
  </si>
  <si>
    <t>MARIO</t>
  </si>
  <si>
    <t>JORGE</t>
  </si>
  <si>
    <t>ROGER</t>
  </si>
  <si>
    <t>CESAR</t>
  </si>
  <si>
    <t>V : 5043</t>
  </si>
  <si>
    <t>DENNIS</t>
  </si>
  <si>
    <t>BEBIDAS</t>
  </si>
  <si>
    <t>GERALDINA</t>
  </si>
  <si>
    <t>CRISTINA</t>
  </si>
  <si>
    <t>VIAJES SIN FRONTERA</t>
  </si>
  <si>
    <t>DELTA</t>
  </si>
  <si>
    <t>NOELIA</t>
  </si>
  <si>
    <t>DANIEL</t>
  </si>
  <si>
    <t>MISTI</t>
  </si>
  <si>
    <t>DESAFIO MONTEVERDE</t>
  </si>
  <si>
    <t>GRUPO CCRHT</t>
  </si>
  <si>
    <t>COAST TO COAST</t>
  </si>
  <si>
    <t>CAROLINA</t>
  </si>
  <si>
    <t>SHUAI GUO</t>
  </si>
  <si>
    <t>GECKO TRAIL</t>
  </si>
  <si>
    <t>CENTRAL AMERICA BIKE</t>
  </si>
  <si>
    <t>JANELLE /JESSAMY</t>
  </si>
  <si>
    <t>LEONARD FARMER</t>
  </si>
  <si>
    <t xml:space="preserve">WK </t>
  </si>
  <si>
    <t>ALLAN ARAYA</t>
  </si>
  <si>
    <t>CARO</t>
  </si>
  <si>
    <t>MARIO SOTO</t>
  </si>
  <si>
    <t>JANNELLE</t>
  </si>
  <si>
    <t>V 5044</t>
  </si>
  <si>
    <t>ECOVITUR S.A</t>
  </si>
  <si>
    <t>RAFAEL MESEN</t>
  </si>
  <si>
    <t>WILLY QUIROS</t>
  </si>
  <si>
    <t>JESSICA</t>
  </si>
  <si>
    <t>JULIO</t>
  </si>
  <si>
    <t>ROBERTH</t>
  </si>
  <si>
    <t>MATTEW</t>
  </si>
  <si>
    <t>DIANA</t>
  </si>
  <si>
    <t>22</t>
  </si>
  <si>
    <t>MATHEW CONRAR</t>
  </si>
  <si>
    <t>32</t>
  </si>
  <si>
    <t>MARICRUZ MORA</t>
  </si>
  <si>
    <t>V=5046</t>
  </si>
  <si>
    <t>19</t>
  </si>
  <si>
    <t>ANNE COMSTOCK</t>
  </si>
  <si>
    <t>9</t>
  </si>
  <si>
    <t>MICHAEL GREEN</t>
  </si>
  <si>
    <t>34</t>
  </si>
  <si>
    <t>NANCY NGUYEN</t>
  </si>
  <si>
    <t xml:space="preserve">DIANA </t>
  </si>
  <si>
    <t xml:space="preserve">CAROLINA </t>
  </si>
  <si>
    <t xml:space="preserve">AM </t>
  </si>
  <si>
    <t>50</t>
  </si>
  <si>
    <t>CHRISTOPHER CLINGAN</t>
  </si>
  <si>
    <t>10</t>
  </si>
  <si>
    <t>DALIA KOHEN</t>
  </si>
  <si>
    <t xml:space="preserve">VARIOS </t>
  </si>
  <si>
    <t xml:space="preserve">GECKO TRAIL </t>
  </si>
  <si>
    <t>SUSAN WILCOX</t>
  </si>
  <si>
    <t xml:space="preserve">CR DREAM TRAVEL </t>
  </si>
  <si>
    <t xml:space="preserve">KARO </t>
  </si>
  <si>
    <t xml:space="preserve">PM </t>
  </si>
  <si>
    <t>HEATHER DUNN</t>
  </si>
  <si>
    <t>V : 5045</t>
  </si>
  <si>
    <t>FACT # 40872 : NULA</t>
  </si>
  <si>
    <t>NANCY</t>
  </si>
  <si>
    <t>V : 5047-48-49</t>
  </si>
  <si>
    <t>GRUPO CREO TRAVEL</t>
  </si>
  <si>
    <t>CREO TRAVEL</t>
  </si>
  <si>
    <t>VICENTE</t>
  </si>
  <si>
    <t>TOD FITZPATRICK</t>
  </si>
  <si>
    <t>GRUPOTEDY ENTREPRISE</t>
  </si>
  <si>
    <t>TEDY ENTERPRISE AND PROD</t>
  </si>
  <si>
    <t>JODI SHOWERS</t>
  </si>
  <si>
    <t>DIOGO&amp;DIEGO / RUI&amp;FERNANDA</t>
  </si>
  <si>
    <t>TIERRA VERDE</t>
  </si>
  <si>
    <t>KELLY KAREN</t>
  </si>
  <si>
    <t>WAVE EXPEDITIONS</t>
  </si>
  <si>
    <t>MARCONI CEDEÑO</t>
  </si>
  <si>
    <t>EXP FORTUNA</t>
  </si>
  <si>
    <t>CAROLINA SANCHEZ</t>
  </si>
  <si>
    <t>GABRIEL WALZ</t>
  </si>
  <si>
    <t>GECKO TRAILS</t>
  </si>
  <si>
    <t>EVELINA GILLEN</t>
  </si>
  <si>
    <t>ESTEBAN GAZEL</t>
  </si>
  <si>
    <t>CAROLINA SÁNCHEZ</t>
  </si>
  <si>
    <t>TEDY ENTERPRISE  AND PROD</t>
  </si>
  <si>
    <t>AGROCOMERCIAL DE G</t>
  </si>
  <si>
    <t>EVELINA</t>
  </si>
  <si>
    <t>V 5053</t>
  </si>
  <si>
    <t>GRUPO ESTEBAN GAZEL</t>
  </si>
  <si>
    <t>RESA</t>
  </si>
  <si>
    <t>COMISION TARJETAS TELEF.</t>
  </si>
  <si>
    <t>V 5055</t>
  </si>
  <si>
    <t>MR NJJ SCHOLTES</t>
  </si>
  <si>
    <t>CRS TOURS</t>
  </si>
  <si>
    <t>MEHAGAN</t>
  </si>
  <si>
    <t>CR DREAM TRAVEL</t>
  </si>
  <si>
    <t>JUAN</t>
  </si>
  <si>
    <t>OSMAR</t>
  </si>
  <si>
    <t>V : 5056</t>
  </si>
  <si>
    <t>JENNIFER</t>
  </si>
  <si>
    <t>PHALGUNA</t>
  </si>
  <si>
    <t>LOURDES</t>
  </si>
  <si>
    <t>V : 5057</t>
  </si>
  <si>
    <t>7</t>
  </si>
  <si>
    <t xml:space="preserve">HUGO CARRILLO </t>
  </si>
  <si>
    <t>TOYCOS S.A.</t>
  </si>
  <si>
    <t>VESA TOURS</t>
  </si>
  <si>
    <t>GRUPO EXPLORE QCC</t>
  </si>
  <si>
    <t xml:space="preserve">RAMONA </t>
  </si>
  <si>
    <t>V=5058</t>
  </si>
  <si>
    <t>GABRIELA GUTIERREZ</t>
  </si>
  <si>
    <t>AGENCIA DE VIAJE VISIT CR</t>
  </si>
  <si>
    <t>GRUPO T72M17</t>
  </si>
  <si>
    <t xml:space="preserve">CAMINANDO COSTA RICA </t>
  </si>
  <si>
    <t>CHAD FISHER</t>
  </si>
  <si>
    <t>J I XELLE ONCE</t>
  </si>
  <si>
    <t>NELSON STHEPEN</t>
  </si>
  <si>
    <t>DON CONIAM</t>
  </si>
  <si>
    <t>MICHAEL THEUNISSEN</t>
  </si>
  <si>
    <t>MARTINB &amp; CAROLINA</t>
  </si>
  <si>
    <t>V 5059</t>
  </si>
  <si>
    <t>HOTEL SAN BOSCO</t>
  </si>
  <si>
    <t>MGB HUIJBERS</t>
  </si>
  <si>
    <t>DORIS JANSEN</t>
  </si>
  <si>
    <t>MARY MORIARTY</t>
  </si>
  <si>
    <t>CHRIS JONIENTZ</t>
  </si>
  <si>
    <t>BEBERLY MEREDITH</t>
  </si>
  <si>
    <t xml:space="preserve">NOTA : LAS  CLIENTES DE LA HAB # 17 Y 21 SOLICITARON PAGAR </t>
  </si>
  <si>
    <t>EN EFECTIVO Y  A LA VEZ A CADA UNA REALIZARLE UNA FACTURA</t>
  </si>
  <si>
    <t>7-9</t>
  </si>
  <si>
    <t>LAUREN MC DONELL</t>
  </si>
  <si>
    <t xml:space="preserve">GRUPO CESTOVNI </t>
  </si>
  <si>
    <t xml:space="preserve">AVENTURAS COST A COST </t>
  </si>
  <si>
    <t>5</t>
  </si>
  <si>
    <t>MALWE CLAIRE</t>
  </si>
  <si>
    <t>CARLOS CASTRO</t>
  </si>
  <si>
    <t>MARY ANN</t>
  </si>
  <si>
    <t xml:space="preserve">EMINENT </t>
  </si>
  <si>
    <t>MOUSA</t>
  </si>
  <si>
    <t>V # 5061</t>
  </si>
  <si>
    <t>ANDREW</t>
  </si>
  <si>
    <t>GECKO</t>
  </si>
  <si>
    <t>JANICE</t>
  </si>
  <si>
    <t>DIANA- DANIEL</t>
  </si>
  <si>
    <t>NITZAN CHAYOUN</t>
  </si>
  <si>
    <t>NICOLA RUDALL</t>
  </si>
  <si>
    <t>TRAVELOCITY</t>
  </si>
  <si>
    <t>MOUSSA HAIDAR</t>
  </si>
  <si>
    <t>V=5062</t>
  </si>
  <si>
    <t>ANDREAS &amp; VERONIKA</t>
  </si>
  <si>
    <t>TURISMO RECEPTIVO PENTAS.A.</t>
  </si>
  <si>
    <t>6</t>
  </si>
  <si>
    <t>KENNETH JARA</t>
  </si>
  <si>
    <t>DISTRIBUIDORA J &amp; C</t>
  </si>
  <si>
    <t>JOSIMAR-CAROLINA</t>
  </si>
  <si>
    <t>BEBDIAS</t>
  </si>
  <si>
    <t>DANIEL -CAROLINA</t>
  </si>
  <si>
    <t>CARLOS BADILLA</t>
  </si>
  <si>
    <t xml:space="preserve">CAFÉ EL REY </t>
  </si>
  <si>
    <t xml:space="preserve">GRUPO CR ACTIVE </t>
  </si>
  <si>
    <t>AVENTURAS TIERRAVERDE</t>
  </si>
  <si>
    <t xml:space="preserve">FACTURA # 40942 NULA POR ERROR EN EL NOMBRE, </t>
  </si>
  <si>
    <t>LA SUSTITUYE LA # 40944</t>
  </si>
  <si>
    <t>KARINA</t>
  </si>
  <si>
    <t>JOSIMAR-DIANA</t>
  </si>
  <si>
    <t>SLOSSE</t>
  </si>
  <si>
    <t>SUPRA</t>
  </si>
  <si>
    <t>JOSIMAR -DANI</t>
  </si>
  <si>
    <t>ALEXANDER ALVARADO</t>
  </si>
  <si>
    <t>JOANNA</t>
  </si>
  <si>
    <t>V 5064</t>
  </si>
  <si>
    <t>JOSE - DIANA</t>
  </si>
  <si>
    <t>ORCAS CHRISTIAN SCHOOL</t>
  </si>
  <si>
    <t>MIGUEL VILLAR</t>
  </si>
  <si>
    <t>FACT # 40955: NULA</t>
  </si>
  <si>
    <t>OGANEM</t>
  </si>
  <si>
    <t>RITA</t>
  </si>
  <si>
    <t>SOLEDAD</t>
  </si>
  <si>
    <t>V # 5065</t>
  </si>
  <si>
    <t>WASHIGTON</t>
  </si>
  <si>
    <t>V # 5066</t>
  </si>
  <si>
    <t>V # 5067</t>
  </si>
  <si>
    <t>MELISSA</t>
  </si>
  <si>
    <t>27</t>
  </si>
  <si>
    <t>MICHAEL EL PALMA</t>
  </si>
  <si>
    <t xml:space="preserve">SERGIO MUÑOZ </t>
  </si>
  <si>
    <t>EMINENT LOGISTIC</t>
  </si>
  <si>
    <t>L1</t>
  </si>
  <si>
    <t>23</t>
  </si>
  <si>
    <t>JONATHAN UBA CORRALES</t>
  </si>
  <si>
    <t>WILLIAN SOLIS</t>
  </si>
  <si>
    <t>IMPORTACIONES EL MASIZO</t>
  </si>
  <si>
    <t>SOL Y MELINA</t>
  </si>
  <si>
    <t>V 5068</t>
  </si>
  <si>
    <t>KATHKEEN</t>
  </si>
  <si>
    <t>DANY</t>
  </si>
  <si>
    <t>GUILLEERMO CALDERON</t>
  </si>
  <si>
    <t>05</t>
  </si>
  <si>
    <t>JUVEN SOLANO CAMPOS</t>
  </si>
  <si>
    <t>ANDREA MURILLO</t>
  </si>
  <si>
    <t>L1-L2</t>
  </si>
  <si>
    <t>GRETTELMORALES</t>
  </si>
  <si>
    <t>FAC NULA # 40974</t>
  </si>
  <si>
    <t>14</t>
  </si>
  <si>
    <t>MOLLY DANIEL</t>
  </si>
  <si>
    <t>8</t>
  </si>
  <si>
    <t>SHELLEY WALTON</t>
  </si>
  <si>
    <t>WALTON</t>
  </si>
  <si>
    <t>CLAUDE  P CASH</t>
  </si>
  <si>
    <t>GREGORY C WOOTEN</t>
  </si>
  <si>
    <t>INTREPID TRAVEL</t>
  </si>
  <si>
    <t>V=5070</t>
  </si>
  <si>
    <t xml:space="preserve">Fac 40982 nula </t>
  </si>
  <si>
    <t>DANILO</t>
  </si>
  <si>
    <t>CENTRAL AMERICA LIFE F</t>
  </si>
  <si>
    <t>VARIOS</t>
  </si>
  <si>
    <t>MAURA</t>
  </si>
  <si>
    <t>EDWIN ARAYA</t>
  </si>
  <si>
    <t>GREGORY WOOTEN</t>
  </si>
  <si>
    <t>CLAUDE CASH</t>
  </si>
  <si>
    <t>KENNY JOHNSON</t>
  </si>
  <si>
    <t>V= 5071</t>
  </si>
  <si>
    <t>JOSEPH</t>
  </si>
  <si>
    <t>ARENAL EVERGREEN</t>
  </si>
  <si>
    <t>MOSHE</t>
  </si>
  <si>
    <t>HOTELERA LA GRAN VISTA S.A.</t>
  </si>
  <si>
    <t>STEPHEN M</t>
  </si>
  <si>
    <t>WKT</t>
  </si>
  <si>
    <t>PODER JUDICIAL</t>
  </si>
  <si>
    <t>PABLO</t>
  </si>
  <si>
    <t>WILLIAM</t>
  </si>
  <si>
    <t>IMPORT EL MASIZO</t>
  </si>
  <si>
    <t>DONALD</t>
  </si>
  <si>
    <t>V= 5072</t>
  </si>
  <si>
    <t>MARITZA FONSECA</t>
  </si>
  <si>
    <t>ERICK AGUILAR</t>
  </si>
  <si>
    <t>CR RESOURCES</t>
  </si>
  <si>
    <t>TOM RANIERI</t>
  </si>
  <si>
    <t>JOSIMAR - DIANA</t>
  </si>
  <si>
    <t>MARIANO</t>
  </si>
  <si>
    <t>26</t>
  </si>
  <si>
    <t>SEEMA DHANDA</t>
  </si>
  <si>
    <t>CAFÉ EL REY</t>
  </si>
  <si>
    <t>CARLOS BADILLA REY</t>
  </si>
  <si>
    <t>DANIELA WEINTRAUB</t>
  </si>
  <si>
    <t>VIAJES SIN FRONTERAS</t>
  </si>
  <si>
    <t>EDUARDO CORIA</t>
  </si>
  <si>
    <t>WILLIAM SOLIS</t>
  </si>
  <si>
    <t>IMPORTACIONES EL MAZISO</t>
  </si>
  <si>
    <t>SERGIO GAYOSO</t>
  </si>
  <si>
    <t>RONALD RODRIGUEZ</t>
  </si>
  <si>
    <t>EVELINA GUILLEN</t>
  </si>
  <si>
    <t>FERNANDO VALLADARES</t>
  </si>
  <si>
    <t>LUIS ARIEL NESCI</t>
  </si>
  <si>
    <t>OSMAR SARMIENTO</t>
  </si>
  <si>
    <t>ARIEL BECHERMAN</t>
  </si>
  <si>
    <t>CINTIA ASTUDILLO</t>
  </si>
  <si>
    <t>MARIA GATICA</t>
  </si>
  <si>
    <t>JORGE DANIEL GOMEZ</t>
  </si>
  <si>
    <t>MELINA GONZALEZ</t>
  </si>
  <si>
    <t>OSCAR PINTOR</t>
  </si>
  <si>
    <t>LUIS ALBERTO ALTUNA</t>
  </si>
  <si>
    <t>WASHINGTON MORNO</t>
  </si>
  <si>
    <t>JUAN ESPINOZA</t>
  </si>
  <si>
    <t>JUGOS</t>
  </si>
  <si>
    <t>MERCEDES BAIML</t>
  </si>
  <si>
    <t>DOUG SHERMNA</t>
  </si>
  <si>
    <t>V 5075</t>
  </si>
  <si>
    <t>V 5074</t>
  </si>
  <si>
    <t>DIANA/JOSE</t>
  </si>
  <si>
    <t>JOSI-DANIEL</t>
  </si>
  <si>
    <t>PELLETIER</t>
  </si>
  <si>
    <t>ERICK GEISER</t>
  </si>
  <si>
    <t>WKI</t>
  </si>
  <si>
    <t>RAPHAEL TIO</t>
  </si>
  <si>
    <t>GRUPO SAMBORO</t>
  </si>
  <si>
    <t>ANDRES GARITA</t>
  </si>
  <si>
    <t>SUPRO</t>
  </si>
  <si>
    <t>VICTOR MONGE</t>
  </si>
  <si>
    <t>COCORISA</t>
  </si>
  <si>
    <t>JOSI - DANIEL</t>
  </si>
  <si>
    <t>MRS. SHERMAN</t>
  </si>
  <si>
    <t>25</t>
  </si>
  <si>
    <t>04</t>
  </si>
  <si>
    <t>HAYCOM</t>
  </si>
  <si>
    <t>22-03-125</t>
  </si>
  <si>
    <t>CAFÉ BRITT C.R.</t>
  </si>
  <si>
    <t>CAFÉ BRITT</t>
  </si>
  <si>
    <t xml:space="preserve">TAMMY </t>
  </si>
  <si>
    <t>MAUREEN MURPHY</t>
  </si>
  <si>
    <t>JOANNA GENEEN</t>
  </si>
  <si>
    <t xml:space="preserve">JULEE SONG </t>
  </si>
  <si>
    <t>GABRIELE WOLZ</t>
  </si>
  <si>
    <t>V=5078</t>
  </si>
  <si>
    <t>12</t>
  </si>
  <si>
    <t>ANA ELENA GUZMAN</t>
  </si>
  <si>
    <t xml:space="preserve">COTE LUCIE </t>
  </si>
  <si>
    <t xml:space="preserve">EXPEDIA </t>
  </si>
  <si>
    <t>PASHA AMIN</t>
  </si>
  <si>
    <t>HAROLD ROJAS MONTERO</t>
  </si>
  <si>
    <t>BAC SAN JOSE</t>
  </si>
  <si>
    <t>11</t>
  </si>
  <si>
    <t>DIFURIA DAWN</t>
  </si>
  <si>
    <t>ECOLE VIAJES S.A.</t>
  </si>
  <si>
    <t>GUNNING BRANDON</t>
  </si>
  <si>
    <t>JOLIN JEAN FRANCOIS</t>
  </si>
  <si>
    <t>JOLIN FREDERIC</t>
  </si>
  <si>
    <t>NIEMEYER MOREIR</t>
  </si>
  <si>
    <t>KLAUSE DAVID</t>
  </si>
  <si>
    <t xml:space="preserve">MULCHAN NEIL </t>
  </si>
  <si>
    <t>BILANCIO CAROLINA</t>
  </si>
  <si>
    <t xml:space="preserve">SCHROEDER DAVID </t>
  </si>
  <si>
    <t>HAIDAR MOUSSA</t>
  </si>
  <si>
    <t xml:space="preserve">HAIDAR CHRISTINA </t>
  </si>
  <si>
    <t>KUMAR DEEPANSHU</t>
  </si>
  <si>
    <t xml:space="preserve"> JOSE -CAROLINA </t>
  </si>
  <si>
    <t>KAROLINA</t>
  </si>
  <si>
    <t xml:space="preserve">JEREMY LOPEZ </t>
  </si>
  <si>
    <t>COCA COLA FEMSA</t>
  </si>
  <si>
    <t>AGROCOMERCIAL DE GRECIA</t>
  </si>
  <si>
    <t>GERARDO OCAMPO</t>
  </si>
  <si>
    <t>JIM KAVNEY</t>
  </si>
  <si>
    <t>ROBINSON</t>
  </si>
  <si>
    <t>BEATRIZ SOLANO</t>
  </si>
  <si>
    <t>V # 5079</t>
  </si>
  <si>
    <t>V #5080</t>
  </si>
  <si>
    <t xml:space="preserve">RIOS TROPICALES </t>
  </si>
  <si>
    <t>EXPLORE CC</t>
  </si>
  <si>
    <t xml:space="preserve">VESA TOURS </t>
  </si>
  <si>
    <t>KLAMPER JOHANA</t>
  </si>
  <si>
    <t>TURISMO RECEPTIVO PENTA S.A.</t>
  </si>
  <si>
    <t>MARLENE CESPEDES ZAMORA</t>
  </si>
  <si>
    <t xml:space="preserve">DE P APA MERCADEO </t>
  </si>
  <si>
    <t>CARLOS ZUÑIGA</t>
  </si>
  <si>
    <t>LABORATORIO QUIMICO  ARVI S.A.</t>
  </si>
  <si>
    <t xml:space="preserve">GERMAIN BERUBE </t>
  </si>
  <si>
    <t xml:space="preserve">NIKOLAOS </t>
  </si>
  <si>
    <t xml:space="preserve">IMPORTACIONES EL MACIZO </t>
  </si>
  <si>
    <t>MIRIAM STIX</t>
  </si>
  <si>
    <t>INVERSIONES NEAR S.A</t>
  </si>
  <si>
    <t>BEATRIZ</t>
  </si>
  <si>
    <t>V 5081</t>
  </si>
  <si>
    <t>GARY</t>
  </si>
  <si>
    <t>ALBERTO COURT</t>
  </si>
  <si>
    <t>CHRISTIAN</t>
  </si>
  <si>
    <t>MAUREEN</t>
  </si>
  <si>
    <t>V 5060</t>
  </si>
  <si>
    <t xml:space="preserve">DANIEL -CAROLINA </t>
  </si>
  <si>
    <t>ROY RODRIGUEZ</t>
  </si>
  <si>
    <t>RG PROVEEDURIA</t>
  </si>
  <si>
    <t>GEORGE CARBERRY</t>
  </si>
  <si>
    <t>FACTURA NULA # 41094</t>
  </si>
  <si>
    <t>17</t>
  </si>
  <si>
    <t>ERICK LILGENSTOLPE</t>
  </si>
  <si>
    <t xml:space="preserve">CRS </t>
  </si>
  <si>
    <t>01</t>
  </si>
  <si>
    <t>JOHN WRIGHT</t>
  </si>
  <si>
    <t xml:space="preserve">PATRICIO CHAPARRO </t>
  </si>
  <si>
    <t>AMKA GREEN COSTA RICA S.A.</t>
  </si>
  <si>
    <t xml:space="preserve">STEPHANIE MASIS ARLEY </t>
  </si>
  <si>
    <t>V=5082</t>
  </si>
  <si>
    <t>DIANA-CAROLINA</t>
  </si>
  <si>
    <t xml:space="preserve">IGO VODQUISNO </t>
  </si>
  <si>
    <t>V=5084-5085</t>
  </si>
  <si>
    <t>KARO</t>
  </si>
  <si>
    <t>JOSI*CARO*DIANA</t>
  </si>
  <si>
    <t>LUZ REYES</t>
  </si>
  <si>
    <t>Fact 41103 paga un pax extra de la fact 41102</t>
  </si>
  <si>
    <t>WALT</t>
  </si>
  <si>
    <t>CREDOMATIC</t>
  </si>
  <si>
    <t>VILLAREAL</t>
  </si>
  <si>
    <t>EVERGREEN</t>
  </si>
  <si>
    <t>IGOR</t>
  </si>
  <si>
    <t>V # 5086</t>
  </si>
  <si>
    <t>ANDREA</t>
  </si>
  <si>
    <t>ASDRUBAL</t>
  </si>
  <si>
    <t>FACT # 41113 ES UN ADELANTO DE $300, Y EL DINERO VA EN OTRO SOBRE APARTE, YA QUE SE HABIA GUARDADO.</t>
  </si>
  <si>
    <t>JEAN</t>
  </si>
  <si>
    <t>EXPEDICIONES TROPICALES</t>
  </si>
  <si>
    <t xml:space="preserve">LYN </t>
  </si>
  <si>
    <t>CP 060312</t>
  </si>
  <si>
    <t>ANNE</t>
  </si>
  <si>
    <t>DISCOVERY TRAVEL</t>
  </si>
  <si>
    <t>FABIEN</t>
  </si>
  <si>
    <t>PIERRE</t>
  </si>
  <si>
    <t>GRUPO QUETZALES</t>
  </si>
  <si>
    <t>FRANK</t>
  </si>
  <si>
    <t>AUTHIER</t>
  </si>
  <si>
    <t>GRUPO ITALIA</t>
  </si>
  <si>
    <t>DESAFIO FORTUNA</t>
  </si>
  <si>
    <t>MICHAEL</t>
  </si>
  <si>
    <t>JOY</t>
  </si>
  <si>
    <t>KEVIN</t>
  </si>
  <si>
    <t>JON</t>
  </si>
  <si>
    <t>STEVE</t>
  </si>
  <si>
    <t>HORACE</t>
  </si>
  <si>
    <t>V # 5083</t>
  </si>
  <si>
    <t>LYLE</t>
  </si>
  <si>
    <t>ELSA</t>
  </si>
  <si>
    <t>DIANA-JOSIMAR-CAROLINA</t>
  </si>
  <si>
    <t>KATHRINE NIELSEN</t>
  </si>
  <si>
    <t>JACK HANCOCK</t>
  </si>
  <si>
    <t>KATTIA  QUESADA</t>
  </si>
  <si>
    <t>PHARMERICA DEL SUR</t>
  </si>
  <si>
    <t>L2</t>
  </si>
  <si>
    <t>AVON DE COSTA RICA</t>
  </si>
  <si>
    <t>FAC NULA # 41139</t>
  </si>
  <si>
    <t>IRSAN AUQ</t>
  </si>
  <si>
    <t>MR VODOPIYANOV</t>
  </si>
  <si>
    <t>v=5088</t>
  </si>
  <si>
    <t>4</t>
  </si>
  <si>
    <t>3-34</t>
  </si>
  <si>
    <t>ANDREA LEE PATTON</t>
  </si>
  <si>
    <t xml:space="preserve">CARO </t>
  </si>
  <si>
    <t>13</t>
  </si>
  <si>
    <t xml:space="preserve">VICENT SINNIAH </t>
  </si>
  <si>
    <t>BEBIDA</t>
  </si>
  <si>
    <t xml:space="preserve">DON BENDER </t>
  </si>
  <si>
    <t>V=5091</t>
  </si>
  <si>
    <t xml:space="preserve">CHAD WILBANKS </t>
  </si>
  <si>
    <t>2</t>
  </si>
  <si>
    <t>ALVARO VARGAS</t>
  </si>
  <si>
    <t xml:space="preserve">CO </t>
  </si>
  <si>
    <t>LA FAC 41149 LA FECHA DE ENTRADA Y SALIDA ES IGUAL  YA QUE  SON PILOTOS Y SOLICITARON HABITACION PARA DESCANSAR PER LA ENTREGAN EL MISMO DÍA.</t>
  </si>
  <si>
    <t>JOSIMAR - DIANA - ALLAN</t>
  </si>
  <si>
    <t>3</t>
  </si>
  <si>
    <t>LEIDY LIZANO</t>
  </si>
  <si>
    <t>1</t>
  </si>
  <si>
    <t>MARIO MORALES</t>
  </si>
  <si>
    <t>DAMIAN RIMA</t>
  </si>
  <si>
    <t>JOHN RICHES</t>
  </si>
  <si>
    <t xml:space="preserve">FACTURAS 41150-41151-41152 SE ANULARON DEBIDO A QUE LOS CLIENTES NECESITABAN QUITAR LOS DESAYUNOS PARA TRAMITES CON LA AGENCIA. </t>
  </si>
  <si>
    <t>ALLAN</t>
  </si>
  <si>
    <t>DEL VALLE</t>
  </si>
  <si>
    <t>JOSIMAR-DANIEL-ALLAN</t>
  </si>
  <si>
    <t>EMIMLY</t>
  </si>
  <si>
    <t>V5092</t>
  </si>
  <si>
    <t>ALEJANDRO</t>
  </si>
  <si>
    <t>V 5094</t>
  </si>
  <si>
    <t>RAZVAN MELEN</t>
  </si>
  <si>
    <t>FACT 41161 NULA</t>
  </si>
  <si>
    <t>KATHERIN</t>
  </si>
  <si>
    <t>V 5093</t>
  </si>
  <si>
    <t>VANESSA</t>
  </si>
  <si>
    <t>KATHERINE</t>
  </si>
  <si>
    <t>V # 5095</t>
  </si>
  <si>
    <t>MAUREN</t>
  </si>
  <si>
    <t>DEBRA</t>
  </si>
  <si>
    <t>GABRIELA</t>
  </si>
  <si>
    <t>V # 5096-97-98</t>
  </si>
  <si>
    <t>RAFAEL</t>
  </si>
  <si>
    <t>JOSE LUIS</t>
  </si>
  <si>
    <t>CR18FEB12</t>
  </si>
  <si>
    <t>CR TRAILS</t>
  </si>
  <si>
    <t>EARTH 2012 GROUP</t>
  </si>
  <si>
    <t>EXPEDITIONS MONDE</t>
  </si>
  <si>
    <t xml:space="preserve">ALICIA </t>
  </si>
  <si>
    <t>CR03MAR12</t>
  </si>
  <si>
    <t>NIEMEYER</t>
  </si>
  <si>
    <t>EXPEDIA</t>
  </si>
  <si>
    <t xml:space="preserve">FACT # 41174 : NULA //// FACT # 41181 REPONE LA FACT #41058 </t>
  </si>
  <si>
    <t>LEE DUANE</t>
  </si>
  <si>
    <t>LEE EARL</t>
  </si>
  <si>
    <t>LEE FORBES</t>
  </si>
  <si>
    <t>MENNEN</t>
  </si>
  <si>
    <t>MARIE</t>
  </si>
  <si>
    <t>JANNA</t>
  </si>
  <si>
    <t>JAMES</t>
  </si>
  <si>
    <t>MARILYN</t>
  </si>
  <si>
    <t>MARK</t>
  </si>
  <si>
    <t>FACT # 41192-41201 : NULA</t>
  </si>
  <si>
    <t>RAHAB</t>
  </si>
  <si>
    <t>V # 5090</t>
  </si>
  <si>
    <t>AUC 144</t>
  </si>
  <si>
    <t>CAMINO TRAVEL</t>
  </si>
  <si>
    <t>AUC 143</t>
  </si>
  <si>
    <t>SANZONE</t>
  </si>
  <si>
    <t>CACCIAPUOTI</t>
  </si>
  <si>
    <t>GIMENEZ MONICA</t>
  </si>
  <si>
    <t>MONTENEGRO HUGO</t>
  </si>
  <si>
    <t>BAIMI MERCEDES</t>
  </si>
  <si>
    <t>DAMIAN</t>
  </si>
  <si>
    <t>SHANNON</t>
  </si>
  <si>
    <t>V # 5099</t>
  </si>
  <si>
    <t>BRYAN HOPWOOD</t>
  </si>
  <si>
    <t>ELISEO MARTINEZ</t>
  </si>
  <si>
    <t xml:space="preserve">ROY NELSON </t>
  </si>
  <si>
    <t>JOSE ANTONIO MEZA</t>
  </si>
  <si>
    <t xml:space="preserve">AVENTURAS TIERRA </t>
  </si>
  <si>
    <t>MARGARIN Y GERULL</t>
  </si>
  <si>
    <t>DAVID DAVIDESKO</t>
  </si>
  <si>
    <t>FACTURA NULA # 41205,41213</t>
  </si>
  <si>
    <t>PICOLIASA</t>
  </si>
  <si>
    <t>PAMELA</t>
  </si>
  <si>
    <t>HORBEB</t>
  </si>
  <si>
    <t>HENRY</t>
  </si>
  <si>
    <t>9-11</t>
  </si>
  <si>
    <t>AARON ASCH</t>
  </si>
  <si>
    <t>LUCILLA RODRIGUEZ</t>
  </si>
  <si>
    <t>GABRIELA VENEGAS</t>
  </si>
  <si>
    <t>JEANNETA O TAYLOR</t>
  </si>
  <si>
    <t>V=5100</t>
  </si>
  <si>
    <t>20</t>
  </si>
  <si>
    <t>CHARLES GARY</t>
  </si>
  <si>
    <t>BERCHTOLD TIM</t>
  </si>
  <si>
    <t>16</t>
  </si>
  <si>
    <t>SAMANTHA RAY</t>
  </si>
  <si>
    <t>LUIS JIMENEZ</t>
  </si>
  <si>
    <t>OLGA GARY</t>
  </si>
  <si>
    <t>V=5151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</si>
</sst>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22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rgb="FF002060"/>
      <name val="Bell MT"/>
      <family val="1"/>
    </font>
    <font>
      <b/>
      <sz val="12"/>
      <color rgb="FF002060"/>
      <name val="Bell MT"/>
      <family val="1"/>
    </font>
    <font>
      <b/>
      <sz val="10.5"/>
      <color indexed="8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b/>
      <sz val="12"/>
      <color rgb="FFFF0000"/>
      <name val="Bell MT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theme="3" tint="-0.499984740745262"/>
      <name val="Bell MT"/>
      <family val="1"/>
    </font>
    <font>
      <b/>
      <sz val="10.5"/>
      <color theme="3" tint="-0.499984740745262"/>
      <name val="Bell MT"/>
      <family val="1"/>
    </font>
    <font>
      <b/>
      <sz val="12"/>
      <color theme="3" tint="-0.249977111117893"/>
      <name val="Bell MT"/>
      <family val="1"/>
    </font>
    <font>
      <b/>
      <sz val="10.5"/>
      <color theme="3" tint="-0.249977111117893"/>
      <name val="Bell MT"/>
      <family val="1"/>
    </font>
    <font>
      <b/>
      <sz val="14"/>
      <color theme="3" tint="-0.499984740745262"/>
      <name val="Bell MT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5" fontId="6" fillId="4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168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169" fontId="15" fillId="2" borderId="1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/>
    </xf>
    <xf numFmtId="166" fontId="16" fillId="2" borderId="1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21" fillId="2" borderId="1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1" fillId="2" borderId="7" xfId="0" applyFont="1" applyFill="1" applyBorder="1" applyAlignment="1">
      <alignment horizontal="left"/>
    </xf>
    <xf numFmtId="0" fontId="17" fillId="4" borderId="8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8" fillId="2" borderId="1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top"/>
    </xf>
    <xf numFmtId="167" fontId="6" fillId="2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9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2" borderId="11" xfId="0" applyFont="1" applyFill="1" applyBorder="1" applyAlignment="1">
      <alignment horizontal="left" vertical="top" wrapText="1"/>
    </xf>
    <xf numFmtId="0" fontId="21" fillId="2" borderId="12" xfId="0" applyFont="1" applyFill="1" applyBorder="1" applyAlignment="1">
      <alignment horizontal="left" vertical="top" wrapText="1"/>
    </xf>
    <xf numFmtId="0" fontId="21" fillId="2" borderId="13" xfId="0" applyFont="1" applyFill="1" applyBorder="1" applyAlignment="1">
      <alignment horizontal="left" vertical="top" wrapText="1"/>
    </xf>
    <xf numFmtId="0" fontId="21" fillId="2" borderId="1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28" workbookViewId="0">
      <selection sqref="A1:N39"/>
    </sheetView>
  </sheetViews>
  <sheetFormatPr baseColWidth="10" defaultRowHeight="15"/>
  <cols>
    <col min="1" max="1" width="4.7109375" customWidth="1"/>
    <col min="2" max="2" width="20" customWidth="1"/>
    <col min="3" max="3" width="24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8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7"/>
      <c r="G3" s="115"/>
      <c r="H3" s="2"/>
      <c r="I3" s="1"/>
      <c r="J3" s="188"/>
      <c r="K3" s="196">
        <v>40999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8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546</v>
      </c>
      <c r="B6" s="11" t="s">
        <v>547</v>
      </c>
      <c r="C6" s="11" t="s">
        <v>28</v>
      </c>
      <c r="D6" s="11">
        <v>40999</v>
      </c>
      <c r="E6" s="11">
        <v>41001</v>
      </c>
      <c r="F6" s="12">
        <v>41220</v>
      </c>
      <c r="G6" s="13">
        <v>102000</v>
      </c>
      <c r="H6" s="13"/>
      <c r="I6" s="13"/>
      <c r="J6" s="13"/>
      <c r="K6" s="13">
        <v>102000</v>
      </c>
      <c r="L6" s="13"/>
      <c r="M6" s="13"/>
      <c r="N6" s="14">
        <f>G6+I6</f>
        <v>102000</v>
      </c>
    </row>
    <row r="7" spans="1:14">
      <c r="A7" s="10" t="s">
        <v>102</v>
      </c>
      <c r="B7" s="11" t="s">
        <v>548</v>
      </c>
      <c r="C7" s="11" t="s">
        <v>72</v>
      </c>
      <c r="D7" s="11">
        <v>40999</v>
      </c>
      <c r="E7" s="11">
        <v>41001</v>
      </c>
      <c r="F7" s="12">
        <v>41221</v>
      </c>
      <c r="G7" s="13">
        <v>56000</v>
      </c>
      <c r="H7" s="13"/>
      <c r="I7" s="13"/>
      <c r="J7" s="13">
        <v>56000</v>
      </c>
      <c r="K7" s="13"/>
      <c r="L7" s="13"/>
      <c r="M7" s="13"/>
      <c r="N7" s="14">
        <f>G7+I7</f>
        <v>56000</v>
      </c>
    </row>
    <row r="8" spans="1:14">
      <c r="A8" s="10" t="s">
        <v>201</v>
      </c>
      <c r="B8" s="162" t="s">
        <v>549</v>
      </c>
      <c r="C8" s="11" t="s">
        <v>72</v>
      </c>
      <c r="D8" s="11">
        <v>40999</v>
      </c>
      <c r="E8" s="11">
        <v>41000</v>
      </c>
      <c r="F8" s="12">
        <v>41222</v>
      </c>
      <c r="G8" s="13">
        <v>37000</v>
      </c>
      <c r="H8" s="13"/>
      <c r="I8" s="13"/>
      <c r="J8" s="13">
        <v>37000</v>
      </c>
      <c r="K8" s="13"/>
      <c r="L8" s="13"/>
      <c r="M8" s="13"/>
      <c r="N8" s="14">
        <f t="shared" ref="N8:N10" si="0">G8+I8</f>
        <v>37000</v>
      </c>
    </row>
    <row r="9" spans="1:14">
      <c r="A9" s="10" t="s">
        <v>88</v>
      </c>
      <c r="B9" s="15" t="s">
        <v>550</v>
      </c>
      <c r="C9" s="15" t="s">
        <v>72</v>
      </c>
      <c r="D9" s="11"/>
      <c r="E9" s="11"/>
      <c r="F9" s="12">
        <v>41223</v>
      </c>
      <c r="G9" s="16"/>
      <c r="H9" s="16" t="s">
        <v>551</v>
      </c>
      <c r="I9" s="17">
        <v>102500</v>
      </c>
      <c r="J9" s="16"/>
      <c r="K9" s="17">
        <v>102500</v>
      </c>
      <c r="L9" s="16"/>
      <c r="M9" s="16"/>
      <c r="N9" s="14">
        <f t="shared" si="0"/>
        <v>102500</v>
      </c>
    </row>
    <row r="10" spans="1:14">
      <c r="A10" s="10" t="s">
        <v>552</v>
      </c>
      <c r="B10" s="15" t="s">
        <v>553</v>
      </c>
      <c r="C10" s="15" t="s">
        <v>72</v>
      </c>
      <c r="D10" s="11">
        <v>40999</v>
      </c>
      <c r="E10" s="11">
        <v>41001</v>
      </c>
      <c r="F10" s="12">
        <v>41224</v>
      </c>
      <c r="G10" s="16">
        <v>69690</v>
      </c>
      <c r="H10" s="16"/>
      <c r="I10" s="17"/>
      <c r="J10" s="16"/>
      <c r="K10" s="16">
        <v>69690</v>
      </c>
      <c r="L10" s="16"/>
      <c r="M10" s="16"/>
      <c r="N10" s="14">
        <f t="shared" si="0"/>
        <v>69690</v>
      </c>
    </row>
    <row r="11" spans="1:14">
      <c r="A11" s="10" t="s">
        <v>460</v>
      </c>
      <c r="B11" s="15" t="s">
        <v>554</v>
      </c>
      <c r="C11" s="15" t="s">
        <v>31</v>
      </c>
      <c r="D11" s="11">
        <v>40999</v>
      </c>
      <c r="E11" s="11">
        <v>41001</v>
      </c>
      <c r="F11" s="12">
        <v>41225</v>
      </c>
      <c r="G11" s="16">
        <v>55940</v>
      </c>
      <c r="H11" s="16"/>
      <c r="I11" s="17"/>
      <c r="J11" s="16"/>
      <c r="K11" s="16">
        <v>55940</v>
      </c>
      <c r="L11" s="16"/>
      <c r="M11" s="16"/>
      <c r="N11" s="14">
        <f>G11+I11</f>
        <v>55940</v>
      </c>
    </row>
    <row r="12" spans="1:14">
      <c r="A12" s="10" t="s">
        <v>555</v>
      </c>
      <c r="B12" s="15" t="s">
        <v>556</v>
      </c>
      <c r="C12" s="15" t="s">
        <v>72</v>
      </c>
      <c r="D12" s="11">
        <v>40999</v>
      </c>
      <c r="E12" s="11">
        <v>41002</v>
      </c>
      <c r="F12" s="12">
        <v>41226</v>
      </c>
      <c r="G12" s="16">
        <v>112500</v>
      </c>
      <c r="H12" s="16"/>
      <c r="I12" s="17"/>
      <c r="J12" s="16">
        <v>112500</v>
      </c>
      <c r="K12" s="16"/>
      <c r="L12" s="16"/>
      <c r="M12" s="16"/>
      <c r="N12" s="14">
        <f>+G12+I12</f>
        <v>112500</v>
      </c>
    </row>
    <row r="13" spans="1:14">
      <c r="A13" s="10"/>
      <c r="B13" s="15" t="s">
        <v>558</v>
      </c>
      <c r="C13" s="15"/>
      <c r="D13" s="11"/>
      <c r="E13" s="11"/>
      <c r="F13" s="12">
        <v>41227</v>
      </c>
      <c r="G13" s="16"/>
      <c r="H13" s="16" t="s">
        <v>559</v>
      </c>
      <c r="I13" s="17">
        <v>101500</v>
      </c>
      <c r="J13" s="17"/>
      <c r="K13" s="16">
        <v>101500</v>
      </c>
      <c r="L13" s="16"/>
      <c r="M13" s="16"/>
      <c r="N13" s="14">
        <f t="shared" ref="N13:N28" si="1">+G13+I13</f>
        <v>101500</v>
      </c>
    </row>
    <row r="14" spans="1:14">
      <c r="A14" s="10"/>
      <c r="B14" s="15" t="s">
        <v>557</v>
      </c>
      <c r="C14" s="15" t="s">
        <v>28</v>
      </c>
      <c r="D14" s="11">
        <v>40999</v>
      </c>
      <c r="E14" s="11">
        <v>41000</v>
      </c>
      <c r="F14" s="12">
        <v>41228</v>
      </c>
      <c r="G14" s="16">
        <v>33330</v>
      </c>
      <c r="H14" s="16"/>
      <c r="I14" s="17"/>
      <c r="J14" s="17">
        <v>33330</v>
      </c>
      <c r="K14" s="16"/>
      <c r="L14" s="16"/>
      <c r="M14" s="18"/>
      <c r="N14" s="14">
        <f t="shared" si="1"/>
        <v>33330</v>
      </c>
    </row>
    <row r="15" spans="1:14">
      <c r="A15" s="10"/>
      <c r="B15" s="15" t="s">
        <v>414</v>
      </c>
      <c r="C15" s="15"/>
      <c r="D15" s="11"/>
      <c r="E15" s="11"/>
      <c r="F15" s="12">
        <v>41229</v>
      </c>
      <c r="G15" s="16"/>
      <c r="H15" s="16" t="s">
        <v>55</v>
      </c>
      <c r="I15" s="17">
        <v>8600</v>
      </c>
      <c r="J15" s="16">
        <v>8600</v>
      </c>
      <c r="K15" s="16"/>
      <c r="L15" s="16"/>
      <c r="M15" s="18"/>
      <c r="N15" s="14">
        <f t="shared" si="1"/>
        <v>8600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9"/>
      <c r="B17" s="15"/>
      <c r="C17" s="15"/>
      <c r="D17" s="11"/>
      <c r="E17" s="11"/>
      <c r="F17" s="20"/>
      <c r="G17" s="16"/>
      <c r="H17" s="21"/>
      <c r="I17" s="22"/>
      <c r="J17" s="16"/>
      <c r="K17" s="23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v>0</v>
      </c>
    </row>
    <row r="28" spans="1:14">
      <c r="A28" s="19"/>
      <c r="B28" s="15"/>
      <c r="C28" s="15"/>
      <c r="D28" s="11"/>
      <c r="E28" s="11"/>
      <c r="F28" s="20"/>
      <c r="G28" s="16"/>
      <c r="H28" s="21"/>
      <c r="I28" s="22"/>
      <c r="J28" s="16"/>
      <c r="K28" s="23"/>
      <c r="L28" s="16"/>
      <c r="M28" s="18"/>
      <c r="N28" s="14">
        <f t="shared" si="1"/>
        <v>0</v>
      </c>
    </row>
    <row r="29" spans="1:14">
      <c r="A29" s="19"/>
      <c r="B29" s="15"/>
      <c r="C29" s="15"/>
      <c r="D29" s="11"/>
      <c r="E29" s="11"/>
      <c r="F29" s="20"/>
      <c r="G29" s="16"/>
      <c r="H29" s="21"/>
      <c r="I29" s="22"/>
      <c r="J29" s="22"/>
      <c r="K29" s="23"/>
      <c r="L29" s="16"/>
      <c r="M29" s="18"/>
      <c r="N29" s="14">
        <f>+G29+I29</f>
        <v>0</v>
      </c>
    </row>
    <row r="30" spans="1:14">
      <c r="A30" s="19"/>
      <c r="B30" s="15"/>
      <c r="C30" s="15"/>
      <c r="D30" s="11"/>
      <c r="E30" s="11"/>
      <c r="F30" s="20"/>
      <c r="G30" s="16"/>
      <c r="H30" s="21"/>
      <c r="I30" s="22"/>
      <c r="J30" s="16"/>
      <c r="K30" s="23"/>
      <c r="L30" s="16"/>
      <c r="M30" s="18"/>
      <c r="N30" s="14">
        <f>G30+I30</f>
        <v>0</v>
      </c>
    </row>
    <row r="31" spans="1:14">
      <c r="A31" s="19"/>
      <c r="B31" s="15"/>
      <c r="C31" s="15"/>
      <c r="D31" s="11"/>
      <c r="E31" s="11"/>
      <c r="F31" s="138"/>
      <c r="G31" s="16"/>
      <c r="H31" s="21"/>
      <c r="I31" s="22"/>
      <c r="J31" s="16"/>
      <c r="K31" s="23"/>
      <c r="L31" s="16"/>
      <c r="M31" s="18"/>
      <c r="N31" s="24">
        <f>SUM(N6:N30)</f>
        <v>679060</v>
      </c>
    </row>
    <row r="32" spans="1:14">
      <c r="A32" s="25" t="s">
        <v>18</v>
      </c>
      <c r="B32" s="7"/>
      <c r="C32" s="26"/>
      <c r="D32" s="27"/>
      <c r="E32" s="27"/>
      <c r="F32" s="139"/>
      <c r="G32" s="16">
        <f>SUM(G6:G31)</f>
        <v>466460</v>
      </c>
      <c r="H32" s="28"/>
      <c r="I32" s="29">
        <f>SUM(I6:I31)</f>
        <v>212600</v>
      </c>
      <c r="J32" s="29">
        <f>SUM(J6:J31)</f>
        <v>247430</v>
      </c>
      <c r="K32" s="29">
        <f>SUM(K6:K31)</f>
        <v>431630</v>
      </c>
      <c r="L32" s="29">
        <f>SUM(L7:L31)</f>
        <v>0</v>
      </c>
      <c r="M32" s="29">
        <f>SUM(M6:M31)</f>
        <v>0</v>
      </c>
      <c r="N32" s="29">
        <f>SUM(N31)</f>
        <v>679060</v>
      </c>
    </row>
    <row r="33" spans="1:14" ht="15.75" thickBot="1">
      <c r="A33" s="1"/>
      <c r="B33" s="1"/>
      <c r="C33" s="1"/>
      <c r="D33" s="30"/>
      <c r="E33" s="1"/>
      <c r="F33" s="1"/>
      <c r="G33" s="31"/>
      <c r="H33" s="32" t="s">
        <v>19</v>
      </c>
      <c r="I33" s="33"/>
      <c r="J33" s="34"/>
      <c r="K33" s="35"/>
      <c r="L33" s="34"/>
      <c r="M33" s="34"/>
      <c r="N33" s="31"/>
    </row>
    <row r="34" spans="1:14" ht="17.25" customHeight="1">
      <c r="A34" s="7" t="s">
        <v>20</v>
      </c>
      <c r="B34" s="7"/>
      <c r="C34" s="1"/>
      <c r="D34" s="30"/>
      <c r="E34" s="188" t="s">
        <v>21</v>
      </c>
      <c r="F34" s="36"/>
      <c r="G34" s="198"/>
      <c r="H34" s="199"/>
      <c r="I34" s="199"/>
      <c r="J34" s="199"/>
      <c r="K34" s="199"/>
      <c r="L34" s="199"/>
      <c r="M34" s="199"/>
      <c r="N34" s="200"/>
    </row>
    <row r="35" spans="1:14" ht="15" customHeight="1">
      <c r="A35" s="7" t="s">
        <v>22</v>
      </c>
      <c r="B35" s="188"/>
      <c r="C35" s="41"/>
      <c r="D35" s="42"/>
      <c r="E35" s="207">
        <v>505</v>
      </c>
      <c r="F35" s="208"/>
      <c r="G35" s="201"/>
      <c r="H35" s="202"/>
      <c r="I35" s="202"/>
      <c r="J35" s="202"/>
      <c r="K35" s="202"/>
      <c r="L35" s="202"/>
      <c r="M35" s="202"/>
      <c r="N35" s="203"/>
    </row>
    <row r="36" spans="1:14" ht="15" customHeight="1">
      <c r="A36" s="7" t="s">
        <v>23</v>
      </c>
      <c r="B36" s="1"/>
      <c r="C36" s="47">
        <v>400</v>
      </c>
      <c r="D36" s="42"/>
      <c r="E36" s="42"/>
      <c r="F36" s="48"/>
      <c r="G36" s="201"/>
      <c r="H36" s="202"/>
      <c r="I36" s="202"/>
      <c r="J36" s="202"/>
      <c r="K36" s="202"/>
      <c r="L36" s="202"/>
      <c r="M36" s="202"/>
      <c r="N36" s="203"/>
    </row>
    <row r="37" spans="1:14" ht="15" customHeight="1">
      <c r="A37" s="1"/>
      <c r="B37" s="1"/>
      <c r="C37" s="49">
        <v>200000</v>
      </c>
      <c r="D37" s="42"/>
      <c r="E37" s="42"/>
      <c r="F37" s="48"/>
      <c r="G37" s="201"/>
      <c r="H37" s="202"/>
      <c r="I37" s="202"/>
      <c r="J37" s="202"/>
      <c r="K37" s="202"/>
      <c r="L37" s="202"/>
      <c r="M37" s="202"/>
      <c r="N37" s="203"/>
    </row>
    <row r="38" spans="1:14" ht="15" customHeight="1">
      <c r="A38" s="7" t="s">
        <v>24</v>
      </c>
      <c r="B38" s="1"/>
      <c r="C38" s="51">
        <v>47430</v>
      </c>
      <c r="D38" s="42"/>
      <c r="E38" s="42"/>
      <c r="F38" s="48"/>
      <c r="G38" s="201"/>
      <c r="H38" s="202"/>
      <c r="I38" s="202"/>
      <c r="J38" s="202"/>
      <c r="K38" s="202"/>
      <c r="L38" s="202"/>
      <c r="M38" s="202"/>
      <c r="N38" s="203"/>
    </row>
    <row r="39" spans="1:14" ht="15.75" customHeight="1" thickBot="1">
      <c r="A39" s="209" t="s">
        <v>17</v>
      </c>
      <c r="B39" s="209"/>
      <c r="C39" s="49">
        <f>SUM(C37+C38)</f>
        <v>247430</v>
      </c>
      <c r="D39" s="42"/>
      <c r="E39" s="42"/>
      <c r="F39" s="48"/>
      <c r="G39" s="204"/>
      <c r="H39" s="205"/>
      <c r="I39" s="205"/>
      <c r="J39" s="205"/>
      <c r="K39" s="205"/>
      <c r="L39" s="205"/>
      <c r="M39" s="205"/>
      <c r="N39" s="206"/>
    </row>
  </sheetData>
  <mergeCells count="7">
    <mergeCell ref="C1:F1"/>
    <mergeCell ref="B3:D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6"/>
  <sheetViews>
    <sheetView topLeftCell="A19" workbookViewId="0">
      <selection activeCell="C12" sqref="C12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16.14062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7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115"/>
      <c r="G3" s="1"/>
      <c r="H3" s="2"/>
      <c r="I3" s="1"/>
      <c r="J3" s="169"/>
      <c r="K3" s="196">
        <v>40995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6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427</v>
      </c>
      <c r="C6" s="11" t="s">
        <v>428</v>
      </c>
      <c r="D6" s="11">
        <v>40965</v>
      </c>
      <c r="E6" s="11">
        <v>40966</v>
      </c>
      <c r="F6" s="12">
        <v>41114</v>
      </c>
      <c r="G6" s="13">
        <v>26260</v>
      </c>
      <c r="H6" s="13"/>
      <c r="I6" s="13"/>
      <c r="J6" s="13"/>
      <c r="K6" s="13"/>
      <c r="L6" s="13">
        <v>26260</v>
      </c>
      <c r="M6" s="13"/>
      <c r="N6" s="14">
        <f>G6+I6</f>
        <v>26260</v>
      </c>
    </row>
    <row r="7" spans="1:14">
      <c r="A7" s="10"/>
      <c r="B7" s="162" t="s">
        <v>429</v>
      </c>
      <c r="C7" s="11" t="s">
        <v>428</v>
      </c>
      <c r="D7" s="11">
        <v>40985</v>
      </c>
      <c r="E7" s="11">
        <v>40986</v>
      </c>
      <c r="F7" s="12">
        <v>41115</v>
      </c>
      <c r="G7" s="13">
        <v>21715</v>
      </c>
      <c r="H7" s="13"/>
      <c r="I7" s="13"/>
      <c r="J7" s="13"/>
      <c r="K7" s="13"/>
      <c r="L7" s="13">
        <v>21715</v>
      </c>
      <c r="M7" s="13"/>
      <c r="N7" s="14">
        <f>G7+I7</f>
        <v>21715</v>
      </c>
    </row>
    <row r="8" spans="1:14">
      <c r="A8" s="10"/>
      <c r="B8" s="11" t="s">
        <v>430</v>
      </c>
      <c r="C8" s="11" t="s">
        <v>428</v>
      </c>
      <c r="D8" s="11">
        <v>40982</v>
      </c>
      <c r="E8" s="11">
        <v>40984</v>
      </c>
      <c r="F8" s="12">
        <v>41116</v>
      </c>
      <c r="G8" s="13">
        <v>220180</v>
      </c>
      <c r="H8" s="13"/>
      <c r="I8" s="13"/>
      <c r="J8" s="13"/>
      <c r="K8" s="13"/>
      <c r="L8" s="13">
        <v>220180</v>
      </c>
      <c r="M8" s="13"/>
      <c r="N8" s="14">
        <f>G8+I8</f>
        <v>220180</v>
      </c>
    </row>
    <row r="9" spans="1:14">
      <c r="A9" s="10"/>
      <c r="B9" s="162" t="s">
        <v>431</v>
      </c>
      <c r="C9" s="11" t="s">
        <v>432</v>
      </c>
      <c r="D9" s="11">
        <v>40964</v>
      </c>
      <c r="E9" s="11">
        <v>40965</v>
      </c>
      <c r="F9" s="12">
        <v>41117</v>
      </c>
      <c r="G9" s="13">
        <v>28280</v>
      </c>
      <c r="H9" s="13"/>
      <c r="I9" s="13"/>
      <c r="J9" s="13"/>
      <c r="K9" s="13"/>
      <c r="L9" s="13">
        <v>28280</v>
      </c>
      <c r="M9" s="13"/>
      <c r="N9" s="14">
        <f t="shared" ref="N9:N11" si="0">G9+I9</f>
        <v>28280</v>
      </c>
    </row>
    <row r="10" spans="1:14">
      <c r="A10" s="10"/>
      <c r="B10" s="15" t="s">
        <v>433</v>
      </c>
      <c r="C10" s="15" t="s">
        <v>432</v>
      </c>
      <c r="D10" s="11">
        <v>40968</v>
      </c>
      <c r="E10" s="11">
        <v>40970</v>
      </c>
      <c r="F10" s="12">
        <v>41118</v>
      </c>
      <c r="G10" s="16">
        <v>56560</v>
      </c>
      <c r="H10" s="16"/>
      <c r="I10" s="17"/>
      <c r="J10" s="17"/>
      <c r="K10" s="16"/>
      <c r="L10" s="16">
        <v>56560</v>
      </c>
      <c r="M10" s="16"/>
      <c r="N10" s="14">
        <f t="shared" si="0"/>
        <v>56560</v>
      </c>
    </row>
    <row r="11" spans="1:14">
      <c r="A11" s="10"/>
      <c r="B11" s="15" t="s">
        <v>434</v>
      </c>
      <c r="C11" s="15" t="s">
        <v>432</v>
      </c>
      <c r="D11" s="11">
        <v>40975</v>
      </c>
      <c r="E11" s="11">
        <v>40976</v>
      </c>
      <c r="F11" s="12">
        <v>41119</v>
      </c>
      <c r="G11" s="16">
        <v>28280</v>
      </c>
      <c r="H11" s="16"/>
      <c r="I11" s="17"/>
      <c r="J11" s="17"/>
      <c r="K11" s="16"/>
      <c r="L11" s="16">
        <v>28280</v>
      </c>
      <c r="M11" s="16"/>
      <c r="N11" s="14">
        <f t="shared" si="0"/>
        <v>28280</v>
      </c>
    </row>
    <row r="12" spans="1:14">
      <c r="A12" s="10"/>
      <c r="B12" s="15" t="s">
        <v>435</v>
      </c>
      <c r="C12" s="15" t="s">
        <v>432</v>
      </c>
      <c r="D12" s="11">
        <v>40975</v>
      </c>
      <c r="E12" s="11">
        <v>40976</v>
      </c>
      <c r="F12" s="12">
        <v>41120</v>
      </c>
      <c r="G12" s="16">
        <v>84840</v>
      </c>
      <c r="H12" s="16"/>
      <c r="I12" s="17"/>
      <c r="J12" s="16"/>
      <c r="K12" s="16"/>
      <c r="L12" s="16">
        <v>84840</v>
      </c>
      <c r="M12" s="18"/>
      <c r="N12" s="14">
        <f>G12+I12</f>
        <v>84840</v>
      </c>
    </row>
    <row r="13" spans="1:14">
      <c r="A13" s="10"/>
      <c r="B13" s="15" t="s">
        <v>436</v>
      </c>
      <c r="C13" s="15" t="s">
        <v>432</v>
      </c>
      <c r="D13" s="11">
        <v>40983</v>
      </c>
      <c r="E13" s="11">
        <v>40985</v>
      </c>
      <c r="F13" s="12">
        <v>41121</v>
      </c>
      <c r="G13" s="16">
        <v>56560</v>
      </c>
      <c r="H13" s="16"/>
      <c r="I13" s="17"/>
      <c r="J13" s="16"/>
      <c r="K13" s="16"/>
      <c r="L13" s="16">
        <v>56560</v>
      </c>
      <c r="M13" s="16"/>
      <c r="N13" s="14">
        <f>+G13+I13</f>
        <v>56560</v>
      </c>
    </row>
    <row r="14" spans="1:14">
      <c r="A14" s="10"/>
      <c r="B14" s="15" t="s">
        <v>437</v>
      </c>
      <c r="C14" s="15" t="s">
        <v>432</v>
      </c>
      <c r="D14" s="11">
        <v>40986</v>
      </c>
      <c r="E14" s="11">
        <v>40987</v>
      </c>
      <c r="F14" s="12">
        <v>41122</v>
      </c>
      <c r="G14" s="16">
        <v>32320</v>
      </c>
      <c r="H14" s="16"/>
      <c r="I14" s="17"/>
      <c r="J14" s="16"/>
      <c r="K14" s="16"/>
      <c r="L14" s="16">
        <v>32320</v>
      </c>
      <c r="M14" s="16"/>
      <c r="N14" s="14">
        <f t="shared" ref="N14:N25" si="1">+G14+I14</f>
        <v>32320</v>
      </c>
    </row>
    <row r="15" spans="1:14">
      <c r="A15" s="10"/>
      <c r="B15" s="15" t="s">
        <v>438</v>
      </c>
      <c r="C15" s="15" t="s">
        <v>432</v>
      </c>
      <c r="D15" s="11">
        <v>40988</v>
      </c>
      <c r="E15" s="11">
        <v>40990</v>
      </c>
      <c r="F15" s="12">
        <v>41123</v>
      </c>
      <c r="G15" s="16">
        <v>365620</v>
      </c>
      <c r="H15" s="16"/>
      <c r="I15" s="17"/>
      <c r="J15" s="16"/>
      <c r="K15" s="16"/>
      <c r="L15" s="16">
        <v>365620</v>
      </c>
      <c r="M15" s="18"/>
      <c r="N15" s="14">
        <f t="shared" si="1"/>
        <v>365620</v>
      </c>
    </row>
    <row r="16" spans="1:14">
      <c r="A16" s="10"/>
      <c r="B16" s="15" t="s">
        <v>62</v>
      </c>
      <c r="C16" s="15" t="s">
        <v>439</v>
      </c>
      <c r="D16" s="11">
        <v>40963</v>
      </c>
      <c r="E16" s="11">
        <v>40966</v>
      </c>
      <c r="F16" s="12">
        <v>41124</v>
      </c>
      <c r="G16" s="16">
        <v>266640</v>
      </c>
      <c r="H16" s="16"/>
      <c r="I16" s="17"/>
      <c r="J16" s="16"/>
      <c r="K16" s="16"/>
      <c r="L16" s="16">
        <v>266640</v>
      </c>
      <c r="M16" s="18"/>
      <c r="N16" s="14">
        <f t="shared" si="1"/>
        <v>266640</v>
      </c>
    </row>
    <row r="17" spans="1:14">
      <c r="A17" s="10"/>
      <c r="B17" s="15" t="s">
        <v>440</v>
      </c>
      <c r="C17" s="15" t="s">
        <v>439</v>
      </c>
      <c r="D17" s="11">
        <v>40969</v>
      </c>
      <c r="E17" s="11">
        <v>40973</v>
      </c>
      <c r="F17" s="12">
        <v>41125</v>
      </c>
      <c r="G17" s="16">
        <v>69690</v>
      </c>
      <c r="H17" s="16"/>
      <c r="I17" s="17"/>
      <c r="J17" s="16"/>
      <c r="K17" s="16"/>
      <c r="L17" s="16">
        <v>69690</v>
      </c>
      <c r="M17" s="18"/>
      <c r="N17" s="14">
        <f t="shared" si="1"/>
        <v>69690</v>
      </c>
    </row>
    <row r="18" spans="1:14">
      <c r="A18" s="19"/>
      <c r="B18" s="15" t="s">
        <v>441</v>
      </c>
      <c r="C18" s="15" t="s">
        <v>439</v>
      </c>
      <c r="D18" s="11">
        <v>40972</v>
      </c>
      <c r="E18" s="11">
        <v>40973</v>
      </c>
      <c r="F18" s="20">
        <v>41126</v>
      </c>
      <c r="G18" s="16">
        <v>26664</v>
      </c>
      <c r="H18" s="21"/>
      <c r="I18" s="22"/>
      <c r="J18" s="16"/>
      <c r="K18" s="23"/>
      <c r="L18" s="16">
        <v>26664</v>
      </c>
      <c r="M18" s="18"/>
      <c r="N18" s="14">
        <f t="shared" si="1"/>
        <v>26664</v>
      </c>
    </row>
    <row r="19" spans="1:14">
      <c r="A19" s="19"/>
      <c r="B19" s="15" t="s">
        <v>442</v>
      </c>
      <c r="C19" s="15" t="s">
        <v>439</v>
      </c>
      <c r="D19" s="11">
        <v>40974</v>
      </c>
      <c r="E19" s="11">
        <v>40977</v>
      </c>
      <c r="F19" s="20">
        <v>41127</v>
      </c>
      <c r="G19" s="16">
        <v>84840</v>
      </c>
      <c r="H19" s="21"/>
      <c r="I19" s="22"/>
      <c r="J19" s="16"/>
      <c r="K19" s="23"/>
      <c r="L19" s="16">
        <v>84840</v>
      </c>
      <c r="M19" s="18"/>
      <c r="N19" s="14">
        <f t="shared" si="1"/>
        <v>84840</v>
      </c>
    </row>
    <row r="20" spans="1:14">
      <c r="A20" s="19"/>
      <c r="B20" s="15" t="s">
        <v>443</v>
      </c>
      <c r="C20" s="15" t="s">
        <v>439</v>
      </c>
      <c r="D20" s="11">
        <v>40986</v>
      </c>
      <c r="E20" s="11">
        <v>40989</v>
      </c>
      <c r="F20" s="20">
        <v>41128</v>
      </c>
      <c r="G20" s="16">
        <v>84840</v>
      </c>
      <c r="H20" s="21"/>
      <c r="I20" s="22"/>
      <c r="J20" s="16"/>
      <c r="K20" s="23"/>
      <c r="L20" s="16">
        <v>84840</v>
      </c>
      <c r="M20" s="18"/>
      <c r="N20" s="14">
        <f t="shared" si="1"/>
        <v>84840</v>
      </c>
    </row>
    <row r="21" spans="1:14">
      <c r="A21" s="19"/>
      <c r="B21" s="15" t="s">
        <v>444</v>
      </c>
      <c r="C21" s="15" t="s">
        <v>439</v>
      </c>
      <c r="D21" s="11">
        <v>40988</v>
      </c>
      <c r="E21" s="11">
        <v>40991</v>
      </c>
      <c r="F21" s="20">
        <v>41129</v>
      </c>
      <c r="G21" s="16">
        <v>84840</v>
      </c>
      <c r="H21" s="21"/>
      <c r="I21" s="22"/>
      <c r="J21" s="16"/>
      <c r="K21" s="23"/>
      <c r="L21" s="16">
        <v>84840</v>
      </c>
      <c r="M21" s="18"/>
      <c r="N21" s="14">
        <f t="shared" si="1"/>
        <v>84840</v>
      </c>
    </row>
    <row r="22" spans="1:14">
      <c r="A22" s="19"/>
      <c r="B22" s="15" t="s">
        <v>445</v>
      </c>
      <c r="C22" s="15" t="s">
        <v>28</v>
      </c>
      <c r="D22" s="11">
        <v>40991</v>
      </c>
      <c r="E22" s="11">
        <v>40995</v>
      </c>
      <c r="F22" s="20">
        <v>41130</v>
      </c>
      <c r="G22" s="16">
        <v>121200</v>
      </c>
      <c r="H22" s="21"/>
      <c r="I22" s="22"/>
      <c r="J22" s="16"/>
      <c r="K22" s="23">
        <v>121200</v>
      </c>
      <c r="L22" s="16"/>
      <c r="M22" s="18"/>
      <c r="N22" s="14">
        <f t="shared" si="1"/>
        <v>121200</v>
      </c>
    </row>
    <row r="23" spans="1:14">
      <c r="A23" s="19"/>
      <c r="B23" s="15" t="s">
        <v>445</v>
      </c>
      <c r="C23" s="15" t="s">
        <v>28</v>
      </c>
      <c r="D23" s="11"/>
      <c r="E23" s="11"/>
      <c r="F23" s="20">
        <v>41131</v>
      </c>
      <c r="G23" s="16"/>
      <c r="H23" s="21" t="s">
        <v>446</v>
      </c>
      <c r="I23" s="22">
        <v>65650</v>
      </c>
      <c r="J23" s="16"/>
      <c r="K23" s="23">
        <v>65650</v>
      </c>
      <c r="L23" s="16"/>
      <c r="M23" s="18"/>
      <c r="N23" s="14">
        <f t="shared" si="1"/>
        <v>65650</v>
      </c>
    </row>
    <row r="24" spans="1:14">
      <c r="A24" s="19"/>
      <c r="B24" s="15" t="s">
        <v>447</v>
      </c>
      <c r="C24" s="15" t="s">
        <v>28</v>
      </c>
      <c r="D24" s="11">
        <v>40995</v>
      </c>
      <c r="E24" s="11">
        <v>40968</v>
      </c>
      <c r="F24" s="20">
        <v>41132</v>
      </c>
      <c r="G24" s="16">
        <v>66660</v>
      </c>
      <c r="H24" s="21"/>
      <c r="I24" s="22"/>
      <c r="J24" s="16">
        <v>66660</v>
      </c>
      <c r="K24" s="23"/>
      <c r="L24" s="16"/>
      <c r="M24" s="18"/>
      <c r="N24" s="14">
        <f t="shared" si="1"/>
        <v>66660</v>
      </c>
    </row>
    <row r="25" spans="1:14">
      <c r="A25" s="19"/>
      <c r="B25" s="15" t="s">
        <v>448</v>
      </c>
      <c r="C25" s="15" t="s">
        <v>28</v>
      </c>
      <c r="D25" s="11"/>
      <c r="E25" s="11"/>
      <c r="F25" s="20">
        <v>41133</v>
      </c>
      <c r="G25" s="16"/>
      <c r="H25" s="21" t="s">
        <v>55</v>
      </c>
      <c r="I25" s="22">
        <v>3800</v>
      </c>
      <c r="J25" s="16">
        <v>3800</v>
      </c>
      <c r="K25" s="23"/>
      <c r="L25" s="16"/>
      <c r="M25" s="18"/>
      <c r="N25" s="14">
        <f t="shared" si="1"/>
        <v>3800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1795439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1725989</v>
      </c>
      <c r="H29" s="28"/>
      <c r="I29" s="29">
        <f>SUM(I6:I28)</f>
        <v>69450</v>
      </c>
      <c r="J29" s="29">
        <f>SUM(J6:J28)</f>
        <v>70460</v>
      </c>
      <c r="K29" s="29">
        <f>SUM(K6:K28)</f>
        <v>186850</v>
      </c>
      <c r="L29" s="29">
        <f>SUM(L7:L28)</f>
        <v>1511869</v>
      </c>
      <c r="M29" s="29">
        <f>SUM(M6:M28)</f>
        <v>0</v>
      </c>
      <c r="N29" s="29">
        <f>SUM(N28)</f>
        <v>1795439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69" t="s">
        <v>21</v>
      </c>
      <c r="F31" s="36"/>
      <c r="G31" s="198"/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69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120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v>60600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9850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70450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6"/>
  <sheetViews>
    <sheetView topLeftCell="A11" workbookViewId="0">
      <selection activeCell="I6" sqref="I6:I29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16.14062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6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115"/>
      <c r="G3" s="1"/>
      <c r="H3" s="2"/>
      <c r="I3" s="1"/>
      <c r="J3" s="167"/>
      <c r="K3" s="196">
        <v>40994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6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418</v>
      </c>
      <c r="C6" s="11" t="s">
        <v>28</v>
      </c>
      <c r="D6" s="11">
        <v>40965</v>
      </c>
      <c r="E6" s="11">
        <v>40995</v>
      </c>
      <c r="F6" s="12">
        <v>41105</v>
      </c>
      <c r="G6" s="13">
        <v>96960</v>
      </c>
      <c r="H6" s="13"/>
      <c r="I6" s="13"/>
      <c r="J6" s="13">
        <v>64640</v>
      </c>
      <c r="K6" s="13">
        <v>32320</v>
      </c>
      <c r="L6" s="13"/>
      <c r="M6" s="13"/>
      <c r="N6" s="14">
        <f>G6+I6</f>
        <v>96960</v>
      </c>
    </row>
    <row r="7" spans="1:14">
      <c r="A7" s="10"/>
      <c r="B7" s="162" t="s">
        <v>419</v>
      </c>
      <c r="C7" s="11" t="s">
        <v>44</v>
      </c>
      <c r="D7" s="11">
        <v>40994</v>
      </c>
      <c r="E7" s="11">
        <v>40995</v>
      </c>
      <c r="F7" s="12">
        <v>41106</v>
      </c>
      <c r="G7" s="13">
        <v>19500</v>
      </c>
      <c r="H7" s="13"/>
      <c r="I7" s="13"/>
      <c r="J7" s="13"/>
      <c r="K7" s="13">
        <v>19500</v>
      </c>
      <c r="L7" s="13"/>
      <c r="M7" s="13"/>
      <c r="N7" s="14">
        <f>G7+I7</f>
        <v>19500</v>
      </c>
    </row>
    <row r="8" spans="1:14">
      <c r="A8" s="10"/>
      <c r="B8" s="11" t="s">
        <v>420</v>
      </c>
      <c r="C8" s="11" t="s">
        <v>421</v>
      </c>
      <c r="D8" s="11">
        <v>40992</v>
      </c>
      <c r="E8" s="11">
        <v>40993</v>
      </c>
      <c r="F8" s="12">
        <v>41107</v>
      </c>
      <c r="G8" s="13">
        <v>34845</v>
      </c>
      <c r="H8" s="13"/>
      <c r="I8" s="13"/>
      <c r="J8" s="13"/>
      <c r="K8" s="13"/>
      <c r="L8" s="13"/>
      <c r="M8" s="13">
        <v>34845</v>
      </c>
      <c r="N8" s="14">
        <f>G8+I8</f>
        <v>34845</v>
      </c>
    </row>
    <row r="9" spans="1:14">
      <c r="A9" s="10"/>
      <c r="B9" s="162" t="s">
        <v>422</v>
      </c>
      <c r="C9" s="11" t="s">
        <v>28</v>
      </c>
      <c r="D9" s="11"/>
      <c r="E9" s="11"/>
      <c r="F9" s="12">
        <v>41108</v>
      </c>
      <c r="G9" s="13"/>
      <c r="H9" s="13" t="s">
        <v>423</v>
      </c>
      <c r="I9" s="13">
        <v>83325</v>
      </c>
      <c r="J9" s="13"/>
      <c r="K9" s="13">
        <v>83325</v>
      </c>
      <c r="L9" s="13"/>
      <c r="M9" s="13"/>
      <c r="N9" s="14">
        <f t="shared" ref="N9:N11" si="0">G9+I9</f>
        <v>83325</v>
      </c>
    </row>
    <row r="10" spans="1:14">
      <c r="A10" s="10"/>
      <c r="B10" s="15" t="s">
        <v>424</v>
      </c>
      <c r="C10" s="15" t="s">
        <v>28</v>
      </c>
      <c r="D10" s="11">
        <v>40994</v>
      </c>
      <c r="E10" s="11">
        <v>40996</v>
      </c>
      <c r="F10" s="12">
        <v>41109</v>
      </c>
      <c r="G10" s="16">
        <v>60600</v>
      </c>
      <c r="H10" s="16"/>
      <c r="I10" s="17"/>
      <c r="J10" s="17">
        <v>60600</v>
      </c>
      <c r="K10" s="16"/>
      <c r="L10" s="16"/>
      <c r="M10" s="16"/>
      <c r="N10" s="14">
        <f t="shared" si="0"/>
        <v>60600</v>
      </c>
    </row>
    <row r="11" spans="1:14">
      <c r="A11" s="10"/>
      <c r="B11" s="15" t="s">
        <v>424</v>
      </c>
      <c r="C11" s="15" t="s">
        <v>28</v>
      </c>
      <c r="D11" s="11"/>
      <c r="E11" s="11"/>
      <c r="F11" s="12">
        <v>41110</v>
      </c>
      <c r="G11" s="16">
        <v>73730</v>
      </c>
      <c r="H11" s="16"/>
      <c r="I11" s="17"/>
      <c r="J11" s="17">
        <v>73730</v>
      </c>
      <c r="K11" s="16"/>
      <c r="L11" s="16"/>
      <c r="M11" s="16"/>
      <c r="N11" s="14">
        <f t="shared" si="0"/>
        <v>73730</v>
      </c>
    </row>
    <row r="12" spans="1:14">
      <c r="A12" s="10"/>
      <c r="B12" s="15" t="s">
        <v>337</v>
      </c>
      <c r="C12" s="15" t="s">
        <v>44</v>
      </c>
      <c r="D12" s="11">
        <v>40994</v>
      </c>
      <c r="E12" s="11">
        <v>40995</v>
      </c>
      <c r="F12" s="12">
        <v>41111</v>
      </c>
      <c r="G12" s="16">
        <v>19500</v>
      </c>
      <c r="H12" s="16"/>
      <c r="I12" s="17"/>
      <c r="J12" s="16"/>
      <c r="K12" s="16">
        <v>19500</v>
      </c>
      <c r="L12" s="16"/>
      <c r="M12" s="18"/>
      <c r="N12" s="14">
        <f>G12+I12</f>
        <v>19500</v>
      </c>
    </row>
    <row r="13" spans="1:14">
      <c r="A13" s="10"/>
      <c r="B13" s="15" t="s">
        <v>425</v>
      </c>
      <c r="C13" s="15" t="s">
        <v>28</v>
      </c>
      <c r="D13" s="11"/>
      <c r="E13" s="11"/>
      <c r="F13" s="12">
        <v>41112</v>
      </c>
      <c r="G13" s="16"/>
      <c r="H13" s="16" t="s">
        <v>55</v>
      </c>
      <c r="I13" s="17">
        <v>3800</v>
      </c>
      <c r="J13" s="16">
        <v>3800</v>
      </c>
      <c r="K13" s="16"/>
      <c r="L13" s="16"/>
      <c r="M13" s="16"/>
      <c r="N13" s="14">
        <f>+G13+I13</f>
        <v>3800</v>
      </c>
    </row>
    <row r="14" spans="1:14">
      <c r="A14" s="10"/>
      <c r="B14" s="15" t="s">
        <v>279</v>
      </c>
      <c r="C14" s="15" t="s">
        <v>28</v>
      </c>
      <c r="D14" s="11">
        <v>41004</v>
      </c>
      <c r="E14" s="11">
        <v>41007</v>
      </c>
      <c r="F14" s="12">
        <v>41113</v>
      </c>
      <c r="G14" s="16">
        <v>151500</v>
      </c>
      <c r="H14" s="16"/>
      <c r="I14" s="17"/>
      <c r="J14" s="16">
        <v>151500</v>
      </c>
      <c r="K14" s="16"/>
      <c r="L14" s="16"/>
      <c r="M14" s="16"/>
      <c r="N14" s="14">
        <f t="shared" ref="N14:N25" si="1">+G14+I14</f>
        <v>151500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543760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456635</v>
      </c>
      <c r="H29" s="28"/>
      <c r="I29" s="29">
        <f>SUM(I6:I28)</f>
        <v>87125</v>
      </c>
      <c r="J29" s="29">
        <f>SUM(J6:J28)</f>
        <v>354270</v>
      </c>
      <c r="K29" s="29">
        <f>SUM(K6:K28)</f>
        <v>154645</v>
      </c>
      <c r="L29" s="29">
        <f>SUM(L7:L28)</f>
        <v>0</v>
      </c>
      <c r="M29" s="29">
        <f>SUM(M6:M28)</f>
        <v>34845</v>
      </c>
      <c r="N29" s="29">
        <f>SUM(J29:M29)</f>
        <v>543760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67" t="s">
        <v>21</v>
      </c>
      <c r="F31" s="36"/>
      <c r="G31" s="198" t="s">
        <v>426</v>
      </c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67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688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v>347440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6850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354290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6"/>
  <sheetViews>
    <sheetView topLeftCell="A19" workbookViewId="0">
      <selection activeCell="D35" sqref="D35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16.14062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6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415</v>
      </c>
      <c r="F3" s="115"/>
      <c r="G3" s="1"/>
      <c r="H3" s="2"/>
      <c r="I3" s="1"/>
      <c r="J3" s="165"/>
      <c r="K3" s="196">
        <v>40994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6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416</v>
      </c>
      <c r="C6" s="11" t="s">
        <v>31</v>
      </c>
      <c r="D6" s="11">
        <v>40994</v>
      </c>
      <c r="E6" s="11">
        <v>40996</v>
      </c>
      <c r="F6" s="12">
        <v>41102</v>
      </c>
      <c r="G6" s="13">
        <v>56499.4</v>
      </c>
      <c r="H6" s="13"/>
      <c r="I6" s="13"/>
      <c r="J6" s="13"/>
      <c r="K6" s="13">
        <v>56499.4</v>
      </c>
      <c r="L6" s="13"/>
      <c r="M6" s="13"/>
      <c r="N6" s="14">
        <f>G6+I6</f>
        <v>56499.4</v>
      </c>
    </row>
    <row r="7" spans="1:14">
      <c r="A7" s="10"/>
      <c r="B7" s="162" t="s">
        <v>416</v>
      </c>
      <c r="C7" s="11" t="s">
        <v>31</v>
      </c>
      <c r="D7" s="11">
        <v>40994</v>
      </c>
      <c r="E7" s="11">
        <v>40996</v>
      </c>
      <c r="F7" s="12">
        <v>41103</v>
      </c>
      <c r="G7" s="13">
        <v>12120</v>
      </c>
      <c r="H7" s="13"/>
      <c r="I7" s="13"/>
      <c r="J7" s="13"/>
      <c r="K7" s="13">
        <v>12120</v>
      </c>
      <c r="L7" s="13"/>
      <c r="M7" s="13"/>
      <c r="N7" s="14">
        <f>G7+I7</f>
        <v>12120</v>
      </c>
    </row>
    <row r="8" spans="1:14">
      <c r="A8" s="10"/>
      <c r="B8" s="11" t="s">
        <v>85</v>
      </c>
      <c r="C8" s="11" t="s">
        <v>55</v>
      </c>
      <c r="D8" s="11"/>
      <c r="E8" s="11"/>
      <c r="F8" s="12">
        <v>41104</v>
      </c>
      <c r="G8" s="13"/>
      <c r="H8" s="13" t="s">
        <v>55</v>
      </c>
      <c r="I8" s="13">
        <v>2600</v>
      </c>
      <c r="J8" s="13">
        <v>2600</v>
      </c>
      <c r="K8" s="13"/>
      <c r="L8" s="13"/>
      <c r="M8" s="13"/>
      <c r="N8" s="14">
        <f>G8+I8</f>
        <v>2600</v>
      </c>
    </row>
    <row r="9" spans="1:14">
      <c r="A9" s="10"/>
      <c r="B9" s="162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ref="N9:N11" si="0">G9+I9</f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6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8"/>
      <c r="N12" s="14">
        <f>G12+I12</f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6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6"/>
      <c r="N14" s="14">
        <f t="shared" ref="N14:N25" si="1">+G14+I14</f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71219.399999999994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68619.399999999994</v>
      </c>
      <c r="H29" s="28"/>
      <c r="I29" s="29">
        <f>SUM(I6:I28)</f>
        <v>2600</v>
      </c>
      <c r="J29" s="29">
        <f>SUM(J6:J28)</f>
        <v>2600</v>
      </c>
      <c r="K29" s="29">
        <f>SUM(K6:K28)</f>
        <v>68619.399999999994</v>
      </c>
      <c r="L29" s="29">
        <f>SUM(L7:L28)</f>
        <v>0</v>
      </c>
      <c r="M29" s="29">
        <f>SUM(M6:M28)</f>
        <v>0</v>
      </c>
      <c r="N29" s="29">
        <f>SUM(J29:M29)</f>
        <v>71219.399999999994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65" t="s">
        <v>21</v>
      </c>
      <c r="F31" s="36"/>
      <c r="G31" s="198" t="s">
        <v>417</v>
      </c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65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v>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2600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2600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E19" sqref="E19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16.14062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6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411</v>
      </c>
      <c r="F3" s="115"/>
      <c r="G3" s="1"/>
      <c r="H3" s="2"/>
      <c r="I3" s="1"/>
      <c r="J3" s="163"/>
      <c r="K3" s="196">
        <v>40993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6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402</v>
      </c>
      <c r="B6" s="11" t="s">
        <v>412</v>
      </c>
      <c r="C6" s="11" t="s">
        <v>72</v>
      </c>
      <c r="D6" s="11"/>
      <c r="E6" s="11"/>
      <c r="F6" s="12">
        <v>41100</v>
      </c>
      <c r="G6" s="13"/>
      <c r="H6" s="13" t="s">
        <v>413</v>
      </c>
      <c r="I6" s="13">
        <v>203010</v>
      </c>
      <c r="J6" s="13"/>
      <c r="K6" s="13">
        <v>203010</v>
      </c>
      <c r="L6" s="13"/>
      <c r="M6" s="13"/>
      <c r="N6" s="14">
        <f>G6+I6</f>
        <v>203010</v>
      </c>
    </row>
    <row r="7" spans="1:14">
      <c r="A7" s="10"/>
      <c r="B7" s="162" t="s">
        <v>414</v>
      </c>
      <c r="C7" s="11"/>
      <c r="D7" s="11"/>
      <c r="E7" s="11"/>
      <c r="F7" s="12">
        <v>41101</v>
      </c>
      <c r="G7" s="13"/>
      <c r="H7" s="13" t="s">
        <v>55</v>
      </c>
      <c r="I7" s="13">
        <v>3000</v>
      </c>
      <c r="J7" s="13">
        <v>3000</v>
      </c>
      <c r="K7" s="13"/>
      <c r="L7" s="13"/>
      <c r="M7" s="13"/>
      <c r="N7" s="14">
        <f>G7+I7</f>
        <v>3000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>G8+I8</f>
        <v>0</v>
      </c>
    </row>
    <row r="9" spans="1:14">
      <c r="A9" s="10"/>
      <c r="B9" s="162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ref="N9:N11" si="0">G9+I9</f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6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8"/>
      <c r="N12" s="14">
        <f>G12+I12</f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6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6"/>
      <c r="N14" s="14">
        <f t="shared" ref="N14:N25" si="1">+G14+I14</f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206010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0</v>
      </c>
      <c r="H29" s="28"/>
      <c r="I29" s="29">
        <f>SUM(I6:I28)</f>
        <v>206010</v>
      </c>
      <c r="J29" s="29">
        <f>SUM(J6:J28)</f>
        <v>3000</v>
      </c>
      <c r="K29" s="29">
        <f>SUM(K6:K28)</f>
        <v>203010</v>
      </c>
      <c r="L29" s="29">
        <f>SUM(L7:L28)</f>
        <v>0</v>
      </c>
      <c r="M29" s="29">
        <f>SUM(M6:M28)</f>
        <v>0</v>
      </c>
      <c r="N29" s="29">
        <f>SUM(J29:M29)</f>
        <v>206010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63" t="s">
        <v>21</v>
      </c>
      <c r="F31" s="36"/>
      <c r="G31" s="198"/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63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v>3000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3000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6"/>
  <sheetViews>
    <sheetView topLeftCell="A10" workbookViewId="0">
      <selection activeCell="B41" sqref="B41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16.1406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6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61</v>
      </c>
      <c r="F3" s="115"/>
      <c r="G3" s="1"/>
      <c r="H3" s="2"/>
      <c r="I3" s="1"/>
      <c r="J3" s="163"/>
      <c r="K3" s="196">
        <v>40993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6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/>
      <c r="C6" s="11"/>
      <c r="D6" s="11"/>
      <c r="E6" s="11"/>
      <c r="F6" s="12"/>
      <c r="G6" s="13"/>
      <c r="H6" s="13"/>
      <c r="I6" s="13"/>
      <c r="J6" s="13"/>
      <c r="K6" s="13"/>
      <c r="L6" s="13"/>
      <c r="M6" s="13"/>
      <c r="N6" s="14">
        <f>G6+I6</f>
        <v>0</v>
      </c>
    </row>
    <row r="7" spans="1:14">
      <c r="A7" s="10"/>
      <c r="B7" s="162"/>
      <c r="C7" s="11"/>
      <c r="D7" s="11"/>
      <c r="E7" s="11"/>
      <c r="F7" s="12"/>
      <c r="G7" s="13"/>
      <c r="H7" s="13"/>
      <c r="I7" s="13"/>
      <c r="J7" s="13"/>
      <c r="K7" s="13"/>
      <c r="L7" s="13"/>
      <c r="M7" s="13"/>
      <c r="N7" s="14">
        <f>G7+I7</f>
        <v>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>G8+I8</f>
        <v>0</v>
      </c>
    </row>
    <row r="9" spans="1:14">
      <c r="A9" s="10"/>
      <c r="B9" s="162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ref="N9:N11" si="0">G9+I9</f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6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8"/>
      <c r="N12" s="14">
        <f>G12+I12</f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6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6"/>
      <c r="N14" s="14">
        <f t="shared" ref="N14:N25" si="1">+G14+I14</f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0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0</v>
      </c>
      <c r="H29" s="28"/>
      <c r="I29" s="29">
        <f>SUM(I6:I28)</f>
        <v>0</v>
      </c>
      <c r="J29" s="29">
        <f>SUM(J6:J28)</f>
        <v>0</v>
      </c>
      <c r="K29" s="29">
        <f>SUM(K6:K28)</f>
        <v>0</v>
      </c>
      <c r="L29" s="29">
        <f>SUM(L7:L28)</f>
        <v>0</v>
      </c>
      <c r="M29" s="29">
        <f>SUM(M6:M28)</f>
        <v>0</v>
      </c>
      <c r="N29" s="29">
        <f>SUM(J29:M29)</f>
        <v>0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63" t="s">
        <v>21</v>
      </c>
      <c r="F31" s="36"/>
      <c r="G31" s="198"/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63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f>((C32+C33)*E32)</f>
        <v>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sqref="A1:XFD1048576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16.1406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397</v>
      </c>
      <c r="F3" s="115"/>
      <c r="G3" s="1"/>
      <c r="H3" s="2"/>
      <c r="I3" s="1"/>
      <c r="J3" s="160"/>
      <c r="K3" s="196">
        <v>40992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6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91</v>
      </c>
      <c r="B6" s="11" t="s">
        <v>373</v>
      </c>
      <c r="C6" s="11" t="s">
        <v>72</v>
      </c>
      <c r="D6" s="11"/>
      <c r="E6" s="11"/>
      <c r="F6" s="12">
        <v>41091</v>
      </c>
      <c r="G6" s="13"/>
      <c r="H6" s="13" t="s">
        <v>410</v>
      </c>
      <c r="I6" s="13">
        <v>40400</v>
      </c>
      <c r="J6" s="13"/>
      <c r="K6" s="13">
        <v>40400</v>
      </c>
      <c r="L6" s="13"/>
      <c r="M6" s="13"/>
      <c r="N6" s="14">
        <f>G6+I6</f>
        <v>40400</v>
      </c>
    </row>
    <row r="7" spans="1:14">
      <c r="A7" s="10" t="s">
        <v>238</v>
      </c>
      <c r="B7" s="162" t="s">
        <v>398</v>
      </c>
      <c r="C7" s="11" t="s">
        <v>399</v>
      </c>
      <c r="D7" s="11">
        <v>40992</v>
      </c>
      <c r="E7" s="11">
        <v>40993</v>
      </c>
      <c r="F7" s="12">
        <v>41092</v>
      </c>
      <c r="G7" s="13">
        <v>32320</v>
      </c>
      <c r="H7" s="13"/>
      <c r="I7" s="13"/>
      <c r="J7" s="13">
        <v>32320</v>
      </c>
      <c r="K7" s="13"/>
      <c r="L7" s="13"/>
      <c r="M7" s="13"/>
      <c r="N7" s="14">
        <f>G7+I7</f>
        <v>32320</v>
      </c>
    </row>
    <row r="8" spans="1:14">
      <c r="A8" s="10"/>
      <c r="B8" s="11" t="s">
        <v>400</v>
      </c>
      <c r="C8" s="11" t="s">
        <v>105</v>
      </c>
      <c r="D8" s="11">
        <v>41007</v>
      </c>
      <c r="E8" s="11">
        <v>41009</v>
      </c>
      <c r="F8" s="12">
        <v>41093</v>
      </c>
      <c r="G8" s="13">
        <v>56560</v>
      </c>
      <c r="H8" s="13"/>
      <c r="I8" s="13"/>
      <c r="J8" s="13"/>
      <c r="K8" s="13"/>
      <c r="L8" s="13"/>
      <c r="M8" s="13">
        <v>56560</v>
      </c>
      <c r="N8" s="14">
        <f>G8+I8</f>
        <v>56560</v>
      </c>
    </row>
    <row r="9" spans="1:14">
      <c r="A9" s="10" t="s">
        <v>402</v>
      </c>
      <c r="B9" s="162" t="s">
        <v>403</v>
      </c>
      <c r="C9" s="11" t="s">
        <v>404</v>
      </c>
      <c r="D9" s="11">
        <v>40992</v>
      </c>
      <c r="E9" s="11">
        <v>40993</v>
      </c>
      <c r="F9" s="12">
        <v>41095</v>
      </c>
      <c r="G9" s="13">
        <v>30300</v>
      </c>
      <c r="H9" s="13"/>
      <c r="I9" s="13"/>
      <c r="J9" s="13">
        <v>30300</v>
      </c>
      <c r="K9" s="13"/>
      <c r="L9" s="13"/>
      <c r="M9" s="13"/>
      <c r="N9" s="14">
        <f t="shared" ref="N9:N11" si="0">G9+I9</f>
        <v>30300</v>
      </c>
    </row>
    <row r="10" spans="1:14">
      <c r="A10" s="10" t="s">
        <v>405</v>
      </c>
      <c r="B10" s="15" t="s">
        <v>406</v>
      </c>
      <c r="C10" s="15" t="s">
        <v>72</v>
      </c>
      <c r="D10" s="11">
        <v>40992</v>
      </c>
      <c r="E10" s="11">
        <v>40993</v>
      </c>
      <c r="F10" s="12">
        <v>41096</v>
      </c>
      <c r="G10" s="16">
        <v>46460</v>
      </c>
      <c r="H10" s="16"/>
      <c r="I10" s="17"/>
      <c r="J10" s="17"/>
      <c r="K10" s="16">
        <v>46460</v>
      </c>
      <c r="L10" s="16"/>
      <c r="M10" s="16"/>
      <c r="N10" s="14">
        <f t="shared" si="0"/>
        <v>46460</v>
      </c>
    </row>
    <row r="11" spans="1:14">
      <c r="A11" s="10"/>
      <c r="B11" s="15" t="s">
        <v>407</v>
      </c>
      <c r="C11" s="15" t="s">
        <v>408</v>
      </c>
      <c r="D11" s="11">
        <v>41004</v>
      </c>
      <c r="E11" s="11">
        <v>41005</v>
      </c>
      <c r="F11" s="12">
        <v>41097</v>
      </c>
      <c r="G11" s="16">
        <v>30805</v>
      </c>
      <c r="H11" s="16"/>
      <c r="I11" s="17"/>
      <c r="J11" s="17"/>
      <c r="K11" s="16"/>
      <c r="L11" s="16"/>
      <c r="M11" s="16">
        <v>30805</v>
      </c>
      <c r="N11" s="14">
        <f t="shared" si="0"/>
        <v>30805</v>
      </c>
    </row>
    <row r="12" spans="1:14">
      <c r="A12" s="10" t="s">
        <v>100</v>
      </c>
      <c r="B12" s="15" t="s">
        <v>409</v>
      </c>
      <c r="C12" s="15" t="s">
        <v>72</v>
      </c>
      <c r="D12" s="11">
        <v>40992</v>
      </c>
      <c r="E12" s="11">
        <v>40993</v>
      </c>
      <c r="F12" s="12">
        <v>41098</v>
      </c>
      <c r="G12" s="16">
        <v>32320</v>
      </c>
      <c r="H12" s="16"/>
      <c r="I12" s="17"/>
      <c r="J12" s="16">
        <v>32320</v>
      </c>
      <c r="K12" s="16"/>
      <c r="L12" s="16"/>
      <c r="M12" s="18"/>
      <c r="N12" s="14">
        <f>G12+I12</f>
        <v>32320</v>
      </c>
    </row>
    <row r="13" spans="1:14">
      <c r="A13" s="10"/>
      <c r="B13" s="15" t="s">
        <v>108</v>
      </c>
      <c r="C13" s="15"/>
      <c r="D13" s="11"/>
      <c r="E13" s="11"/>
      <c r="F13" s="12">
        <v>41099</v>
      </c>
      <c r="G13" s="16"/>
      <c r="H13" s="16" t="s">
        <v>55</v>
      </c>
      <c r="I13" s="17">
        <v>2500</v>
      </c>
      <c r="J13" s="16">
        <v>2500</v>
      </c>
      <c r="K13" s="16"/>
      <c r="L13" s="16"/>
      <c r="M13" s="16"/>
      <c r="N13" s="14">
        <f>+G13+I13</f>
        <v>2500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6"/>
      <c r="N14" s="14">
        <f t="shared" ref="N14:N25" si="1">+G14+I14</f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271665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228765</v>
      </c>
      <c r="H29" s="28"/>
      <c r="I29" s="29">
        <f>SUM(I6:I28)</f>
        <v>42900</v>
      </c>
      <c r="J29" s="29">
        <f>SUM(J6:J28)</f>
        <v>97440</v>
      </c>
      <c r="K29" s="29">
        <f>SUM(K6:K28)</f>
        <v>86860</v>
      </c>
      <c r="L29" s="29">
        <f>SUM(L7:L28)</f>
        <v>0</v>
      </c>
      <c r="M29" s="29">
        <f>SUM(M6:M28)</f>
        <v>87365</v>
      </c>
      <c r="N29" s="29">
        <f>SUM(J29:M29)</f>
        <v>271665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60" t="s">
        <v>21</v>
      </c>
      <c r="F31" s="36"/>
      <c r="G31" s="198" t="s">
        <v>401</v>
      </c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60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120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f>((C32+C33)*E32)</f>
        <v>60600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36840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97440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6"/>
  <sheetViews>
    <sheetView topLeftCell="A25" workbookViewId="0">
      <selection activeCell="C43" sqref="C43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16.1406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26</v>
      </c>
      <c r="F3" s="115"/>
      <c r="G3" s="1"/>
      <c r="H3" s="2"/>
      <c r="I3" s="1"/>
      <c r="J3" s="158"/>
      <c r="K3" s="196">
        <v>40992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5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390</v>
      </c>
      <c r="C6" s="11"/>
      <c r="D6" s="11"/>
      <c r="E6" s="11"/>
      <c r="F6" s="12">
        <v>41085</v>
      </c>
      <c r="G6" s="13"/>
      <c r="H6" s="13" t="s">
        <v>391</v>
      </c>
      <c r="I6" s="13">
        <v>44900</v>
      </c>
      <c r="J6" s="13">
        <v>44900</v>
      </c>
      <c r="K6" s="13"/>
      <c r="L6" s="13"/>
      <c r="M6" s="13"/>
      <c r="N6" s="14">
        <f>G6+I6</f>
        <v>44900</v>
      </c>
    </row>
    <row r="7" spans="1:14">
      <c r="A7" s="10"/>
      <c r="B7" s="11" t="s">
        <v>392</v>
      </c>
      <c r="C7" s="11" t="s">
        <v>28</v>
      </c>
      <c r="D7" s="11">
        <v>40991</v>
      </c>
      <c r="E7" s="11">
        <v>40993</v>
      </c>
      <c r="F7" s="12">
        <v>41086</v>
      </c>
      <c r="G7" s="13">
        <v>50500</v>
      </c>
      <c r="H7" s="13"/>
      <c r="I7" s="13"/>
      <c r="J7" s="13"/>
      <c r="K7" s="13">
        <v>50500</v>
      </c>
      <c r="L7" s="13"/>
      <c r="M7" s="13"/>
      <c r="N7" s="14">
        <f>G7+I7</f>
        <v>50500</v>
      </c>
    </row>
    <row r="8" spans="1:14">
      <c r="A8" s="10"/>
      <c r="B8" s="11" t="s">
        <v>393</v>
      </c>
      <c r="C8" s="11" t="s">
        <v>28</v>
      </c>
      <c r="D8" s="11">
        <v>40992</v>
      </c>
      <c r="E8" s="11">
        <v>40994</v>
      </c>
      <c r="F8" s="12">
        <v>41087</v>
      </c>
      <c r="G8" s="13">
        <v>64640</v>
      </c>
      <c r="H8" s="13"/>
      <c r="I8" s="13"/>
      <c r="J8" s="13"/>
      <c r="K8" s="13">
        <v>64640</v>
      </c>
      <c r="L8" s="13"/>
      <c r="M8" s="13"/>
      <c r="N8" s="14">
        <f>G8+I8</f>
        <v>64640</v>
      </c>
    </row>
    <row r="9" spans="1:14">
      <c r="A9" s="10"/>
      <c r="B9" s="11" t="s">
        <v>394</v>
      </c>
      <c r="C9" s="11" t="s">
        <v>28</v>
      </c>
      <c r="D9" s="11">
        <v>40992</v>
      </c>
      <c r="E9" s="11">
        <v>40993</v>
      </c>
      <c r="F9" s="12">
        <v>41088</v>
      </c>
      <c r="G9" s="13">
        <v>28000</v>
      </c>
      <c r="H9" s="13"/>
      <c r="I9" s="13"/>
      <c r="J9" s="13">
        <v>28000</v>
      </c>
      <c r="K9" s="13"/>
      <c r="L9" s="13"/>
      <c r="M9" s="13"/>
      <c r="N9" s="14">
        <f t="shared" ref="N9:N11" si="0">G9+I9</f>
        <v>28000</v>
      </c>
    </row>
    <row r="10" spans="1:14">
      <c r="A10" s="10"/>
      <c r="B10" s="15" t="s">
        <v>395</v>
      </c>
      <c r="C10" s="15" t="s">
        <v>28</v>
      </c>
      <c r="D10" s="11"/>
      <c r="E10" s="11"/>
      <c r="F10" s="12">
        <v>41089</v>
      </c>
      <c r="G10" s="16"/>
      <c r="H10" s="16" t="s">
        <v>396</v>
      </c>
      <c r="I10" s="17">
        <v>127260</v>
      </c>
      <c r="J10" s="17"/>
      <c r="K10" s="16">
        <v>127260</v>
      </c>
      <c r="L10" s="16"/>
      <c r="M10" s="16"/>
      <c r="N10" s="14">
        <f t="shared" si="0"/>
        <v>127260</v>
      </c>
    </row>
    <row r="11" spans="1:14">
      <c r="A11" s="10"/>
      <c r="B11" s="15" t="s">
        <v>26</v>
      </c>
      <c r="C11" s="15"/>
      <c r="D11" s="11"/>
      <c r="E11" s="11"/>
      <c r="F11" s="12">
        <v>41090</v>
      </c>
      <c r="G11" s="16"/>
      <c r="H11" s="16" t="s">
        <v>55</v>
      </c>
      <c r="I11" s="17">
        <v>3800</v>
      </c>
      <c r="J11" s="17">
        <v>3800</v>
      </c>
      <c r="K11" s="16"/>
      <c r="L11" s="16"/>
      <c r="M11" s="18"/>
      <c r="N11" s="14">
        <f t="shared" si="0"/>
        <v>3800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>G12+J12</f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6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6"/>
      <c r="N14" s="14">
        <f t="shared" ref="N14:N25" si="1">+G14+I14</f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319100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143140</v>
      </c>
      <c r="H29" s="28"/>
      <c r="I29" s="29">
        <f>SUM(I6:I28)</f>
        <v>175960</v>
      </c>
      <c r="J29" s="29">
        <f>SUM(J6:J28)</f>
        <v>76700</v>
      </c>
      <c r="K29" s="29">
        <f>SUM(K6:K28)</f>
        <v>242400</v>
      </c>
      <c r="L29" s="29">
        <f>SUM(L7:L28)</f>
        <v>0</v>
      </c>
      <c r="M29" s="29">
        <f>SUM(M6:M28)</f>
        <v>0</v>
      </c>
      <c r="N29" s="29">
        <f>SUM(J29:M29)</f>
        <v>319100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58" t="s">
        <v>21</v>
      </c>
      <c r="F31" s="36"/>
      <c r="G31" s="198"/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58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f>((C32+C33)*E32)</f>
        <v>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76700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76700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6"/>
  <sheetViews>
    <sheetView topLeftCell="A13" workbookViewId="0">
      <selection sqref="A1:XFD1048576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16.1406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204</v>
      </c>
      <c r="F3" s="115"/>
      <c r="G3" s="1"/>
      <c r="H3" s="2"/>
      <c r="I3" s="1"/>
      <c r="J3" s="156"/>
      <c r="K3" s="196">
        <v>40991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5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34</v>
      </c>
      <c r="C6" s="11" t="s">
        <v>376</v>
      </c>
      <c r="D6" s="11">
        <v>40986</v>
      </c>
      <c r="E6" s="11">
        <v>40988</v>
      </c>
      <c r="F6" s="12">
        <v>40176</v>
      </c>
      <c r="G6" s="13">
        <v>60600</v>
      </c>
      <c r="H6" s="13"/>
      <c r="I6" s="13"/>
      <c r="J6" s="13"/>
      <c r="K6" s="13"/>
      <c r="L6" s="13"/>
      <c r="M6" s="13">
        <v>60600</v>
      </c>
      <c r="N6" s="14">
        <f>G6+I6</f>
        <v>60600</v>
      </c>
    </row>
    <row r="7" spans="1:14">
      <c r="A7" s="10"/>
      <c r="B7" s="11" t="s">
        <v>377</v>
      </c>
      <c r="C7" s="11" t="s">
        <v>378</v>
      </c>
      <c r="D7" s="11">
        <v>40991</v>
      </c>
      <c r="E7" s="11">
        <v>40993</v>
      </c>
      <c r="F7" s="12">
        <v>41077</v>
      </c>
      <c r="G7" s="13">
        <v>404000</v>
      </c>
      <c r="H7" s="13"/>
      <c r="I7" s="13"/>
      <c r="J7" s="13"/>
      <c r="K7" s="13"/>
      <c r="L7" s="13"/>
      <c r="M7" s="13">
        <v>404000</v>
      </c>
      <c r="N7" s="14">
        <f>G7+I7</f>
        <v>404000</v>
      </c>
    </row>
    <row r="8" spans="1:14">
      <c r="A8" s="10"/>
      <c r="B8" s="11" t="s">
        <v>379</v>
      </c>
      <c r="C8" s="11" t="s">
        <v>380</v>
      </c>
      <c r="D8" s="11">
        <v>40977</v>
      </c>
      <c r="E8" s="11">
        <v>40979</v>
      </c>
      <c r="F8" s="12">
        <v>41078</v>
      </c>
      <c r="G8" s="13">
        <v>60600</v>
      </c>
      <c r="H8" s="13"/>
      <c r="I8" s="13"/>
      <c r="J8" s="13"/>
      <c r="K8" s="13"/>
      <c r="L8" s="13"/>
      <c r="M8" s="13">
        <v>60600</v>
      </c>
      <c r="N8" s="14">
        <f>G8+I8</f>
        <v>60600</v>
      </c>
    </row>
    <row r="9" spans="1:14">
      <c r="A9" s="10"/>
      <c r="B9" s="11" t="s">
        <v>381</v>
      </c>
      <c r="C9" s="11" t="s">
        <v>382</v>
      </c>
      <c r="D9" s="11">
        <v>40991</v>
      </c>
      <c r="E9" s="11">
        <v>40992</v>
      </c>
      <c r="F9" s="12">
        <v>41079</v>
      </c>
      <c r="G9" s="13">
        <v>19500</v>
      </c>
      <c r="H9" s="13"/>
      <c r="I9" s="13"/>
      <c r="J9" s="13"/>
      <c r="K9" s="13">
        <v>19500</v>
      </c>
      <c r="L9" s="13"/>
      <c r="M9" s="13"/>
      <c r="N9" s="14">
        <f t="shared" ref="N9:N11" si="0">G9+I9</f>
        <v>19500</v>
      </c>
    </row>
    <row r="10" spans="1:14">
      <c r="A10" s="10"/>
      <c r="B10" s="15" t="s">
        <v>383</v>
      </c>
      <c r="C10" s="15" t="s">
        <v>384</v>
      </c>
      <c r="D10" s="11">
        <v>40991</v>
      </c>
      <c r="E10" s="11">
        <v>40994</v>
      </c>
      <c r="F10" s="12">
        <v>41080</v>
      </c>
      <c r="G10" s="16">
        <v>299970</v>
      </c>
      <c r="H10" s="16"/>
      <c r="I10" s="17"/>
      <c r="J10" s="17"/>
      <c r="K10" s="16">
        <v>299970</v>
      </c>
      <c r="L10" s="16"/>
      <c r="M10" s="16"/>
      <c r="N10" s="14">
        <f t="shared" si="0"/>
        <v>299970</v>
      </c>
    </row>
    <row r="11" spans="1:14">
      <c r="A11" s="10"/>
      <c r="B11" s="15" t="s">
        <v>385</v>
      </c>
      <c r="C11" s="15" t="s">
        <v>72</v>
      </c>
      <c r="D11" s="11">
        <v>40991</v>
      </c>
      <c r="E11" s="11">
        <v>40994</v>
      </c>
      <c r="F11" s="12">
        <v>41081</v>
      </c>
      <c r="G11" s="16">
        <v>96960</v>
      </c>
      <c r="H11" s="16"/>
      <c r="I11" s="17"/>
      <c r="J11" s="17"/>
      <c r="K11" s="16">
        <v>96960</v>
      </c>
      <c r="L11" s="16"/>
      <c r="M11" s="18"/>
      <c r="N11" s="14">
        <f t="shared" si="0"/>
        <v>96960</v>
      </c>
    </row>
    <row r="12" spans="1:14">
      <c r="A12" s="10"/>
      <c r="B12" s="15" t="s">
        <v>386</v>
      </c>
      <c r="C12" s="15" t="s">
        <v>72</v>
      </c>
      <c r="D12" s="11">
        <v>40991</v>
      </c>
      <c r="E12" s="11">
        <v>40993</v>
      </c>
      <c r="F12" s="12">
        <v>41082</v>
      </c>
      <c r="G12" s="16">
        <v>64640</v>
      </c>
      <c r="H12" s="16"/>
      <c r="I12" s="17"/>
      <c r="J12" s="17"/>
      <c r="K12" s="16">
        <v>64640</v>
      </c>
      <c r="L12" s="16"/>
      <c r="M12" s="18"/>
      <c r="N12" s="14">
        <f>G12+J12</f>
        <v>64640</v>
      </c>
    </row>
    <row r="13" spans="1:14">
      <c r="A13" s="10"/>
      <c r="B13" s="15" t="s">
        <v>297</v>
      </c>
      <c r="C13" s="15" t="s">
        <v>387</v>
      </c>
      <c r="D13" s="11">
        <v>40991</v>
      </c>
      <c r="E13" s="11">
        <v>40992</v>
      </c>
      <c r="F13" s="12">
        <v>41083</v>
      </c>
      <c r="G13" s="16">
        <v>19500</v>
      </c>
      <c r="H13" s="16"/>
      <c r="I13" s="17"/>
      <c r="J13" s="16">
        <v>19500</v>
      </c>
      <c r="K13" s="16"/>
      <c r="L13" s="16"/>
      <c r="M13" s="16"/>
      <c r="N13" s="14">
        <f>+G13+I13</f>
        <v>19500</v>
      </c>
    </row>
    <row r="14" spans="1:14">
      <c r="A14" s="10"/>
      <c r="B14" s="15" t="s">
        <v>388</v>
      </c>
      <c r="C14" s="15" t="s">
        <v>389</v>
      </c>
      <c r="D14" s="11">
        <v>40976</v>
      </c>
      <c r="E14" s="11">
        <v>40977</v>
      </c>
      <c r="F14" s="12">
        <v>41084</v>
      </c>
      <c r="G14" s="16">
        <v>28280</v>
      </c>
      <c r="H14" s="16"/>
      <c r="I14" s="17"/>
      <c r="J14" s="16"/>
      <c r="K14" s="16"/>
      <c r="L14" s="16"/>
      <c r="M14" s="16">
        <v>28280</v>
      </c>
      <c r="N14" s="14">
        <f t="shared" ref="N14:N25" si="1">+G14+I14</f>
        <v>28280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1054050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1054050</v>
      </c>
      <c r="H29" s="28"/>
      <c r="I29" s="29">
        <f>SUM(I6:I28)</f>
        <v>0</v>
      </c>
      <c r="J29" s="29">
        <f>SUM(J6:J28)</f>
        <v>19500</v>
      </c>
      <c r="K29" s="29">
        <f>SUM(K6:K28)</f>
        <v>481070</v>
      </c>
      <c r="L29" s="29">
        <f>SUM(L7:L28)</f>
        <v>0</v>
      </c>
      <c r="M29" s="29">
        <f>SUM(M6:M28)</f>
        <v>553480</v>
      </c>
      <c r="N29" s="29">
        <f>SUM(J29:M29)</f>
        <v>1054050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56" t="s">
        <v>21</v>
      </c>
      <c r="F31" s="36"/>
      <c r="G31" s="198"/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56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10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f>((C32+C33)*E32)</f>
        <v>5050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14450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19500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6"/>
  <sheetViews>
    <sheetView topLeftCell="A15" workbookViewId="0">
      <selection activeCell="C37" sqref="C37"/>
    </sheetView>
  </sheetViews>
  <sheetFormatPr baseColWidth="10" defaultRowHeight="15"/>
  <cols>
    <col min="1" max="1" width="6.5703125" customWidth="1"/>
    <col min="2" max="2" width="24.5703125" customWidth="1"/>
    <col min="3" max="3" width="24.28515625" customWidth="1"/>
    <col min="4" max="4" width="11.140625" customWidth="1"/>
    <col min="5" max="5" width="13.425781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221</v>
      </c>
      <c r="F3" s="115"/>
      <c r="G3" s="1"/>
      <c r="H3" s="2"/>
      <c r="I3" s="1"/>
      <c r="J3" s="154"/>
      <c r="K3" s="196">
        <v>40991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5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369</v>
      </c>
      <c r="C6" s="11" t="s">
        <v>369</v>
      </c>
      <c r="D6" s="11">
        <v>40989</v>
      </c>
      <c r="E6" s="11">
        <v>40991</v>
      </c>
      <c r="F6" s="12">
        <v>41069</v>
      </c>
      <c r="G6" s="13">
        <v>32000</v>
      </c>
      <c r="H6" s="13"/>
      <c r="I6" s="13"/>
      <c r="J6" s="13">
        <v>32000</v>
      </c>
      <c r="K6" s="13"/>
      <c r="L6" s="13"/>
      <c r="M6" s="13"/>
      <c r="N6" s="14">
        <f>G6+I6</f>
        <v>32000</v>
      </c>
    </row>
    <row r="7" spans="1:14">
      <c r="A7" s="10"/>
      <c r="B7" s="11" t="s">
        <v>370</v>
      </c>
      <c r="C7" s="11" t="s">
        <v>28</v>
      </c>
      <c r="D7" s="11">
        <v>40991</v>
      </c>
      <c r="E7" s="11">
        <v>40992</v>
      </c>
      <c r="F7" s="12">
        <v>41070</v>
      </c>
      <c r="G7" s="13">
        <v>35350</v>
      </c>
      <c r="H7" s="13"/>
      <c r="I7" s="13"/>
      <c r="J7" s="13"/>
      <c r="K7" s="13">
        <v>35350</v>
      </c>
      <c r="L7" s="13"/>
      <c r="M7" s="13"/>
      <c r="N7" s="14">
        <f>G7+I7</f>
        <v>35350</v>
      </c>
    </row>
    <row r="8" spans="1:14">
      <c r="A8" s="10"/>
      <c r="B8" s="11" t="s">
        <v>371</v>
      </c>
      <c r="C8" s="11" t="s">
        <v>28</v>
      </c>
      <c r="D8" s="11">
        <v>40989</v>
      </c>
      <c r="E8" s="11">
        <v>40991</v>
      </c>
      <c r="F8" s="12">
        <v>41071</v>
      </c>
      <c r="G8" s="13">
        <v>80800</v>
      </c>
      <c r="H8" s="13"/>
      <c r="I8" s="13"/>
      <c r="J8" s="13"/>
      <c r="K8" s="13">
        <v>80800</v>
      </c>
      <c r="L8" s="13"/>
      <c r="M8" s="13"/>
      <c r="N8" s="14">
        <f>G8+I8</f>
        <v>80800</v>
      </c>
    </row>
    <row r="9" spans="1:14">
      <c r="A9" s="10"/>
      <c r="B9" s="11" t="s">
        <v>372</v>
      </c>
      <c r="C9" s="11" t="s">
        <v>28</v>
      </c>
      <c r="D9" s="11"/>
      <c r="E9" s="11"/>
      <c r="F9" s="12">
        <v>41072</v>
      </c>
      <c r="G9" s="13"/>
      <c r="H9" s="13" t="s">
        <v>374</v>
      </c>
      <c r="I9" s="13">
        <v>25250</v>
      </c>
      <c r="J9" s="13"/>
      <c r="K9" s="13">
        <v>25250</v>
      </c>
      <c r="L9" s="13"/>
      <c r="M9" s="13"/>
      <c r="N9" s="14">
        <v>25250</v>
      </c>
    </row>
    <row r="10" spans="1:14">
      <c r="A10" s="10"/>
      <c r="B10" s="15" t="s">
        <v>373</v>
      </c>
      <c r="C10" s="15" t="s">
        <v>28</v>
      </c>
      <c r="D10" s="11">
        <v>40991</v>
      </c>
      <c r="E10" s="11">
        <v>40993</v>
      </c>
      <c r="F10" s="12">
        <v>41073</v>
      </c>
      <c r="G10" s="16">
        <v>56560</v>
      </c>
      <c r="H10" s="16"/>
      <c r="I10" s="17"/>
      <c r="J10" s="17"/>
      <c r="K10" s="16">
        <v>26560</v>
      </c>
      <c r="L10" s="16"/>
      <c r="M10" s="16">
        <v>30000</v>
      </c>
      <c r="N10" s="14">
        <f>G10+J10</f>
        <v>56560</v>
      </c>
    </row>
    <row r="11" spans="1:14">
      <c r="A11" s="10"/>
      <c r="B11" s="15" t="s">
        <v>373</v>
      </c>
      <c r="C11" s="15" t="s">
        <v>28</v>
      </c>
      <c r="D11" s="11"/>
      <c r="E11" s="11"/>
      <c r="F11" s="12">
        <v>41074</v>
      </c>
      <c r="G11" s="16"/>
      <c r="H11" s="16" t="s">
        <v>375</v>
      </c>
      <c r="I11" s="17">
        <v>53530</v>
      </c>
      <c r="J11" s="17"/>
      <c r="K11" s="16">
        <v>53530</v>
      </c>
      <c r="L11" s="16"/>
      <c r="M11" s="18"/>
      <c r="N11" s="14">
        <v>53530</v>
      </c>
    </row>
    <row r="12" spans="1:14">
      <c r="A12" s="10"/>
      <c r="B12" s="15" t="s">
        <v>85</v>
      </c>
      <c r="C12" s="15"/>
      <c r="D12" s="11"/>
      <c r="E12" s="11"/>
      <c r="F12" s="12">
        <v>41075</v>
      </c>
      <c r="G12" s="16"/>
      <c r="H12" s="16" t="s">
        <v>55</v>
      </c>
      <c r="I12" s="17">
        <v>1000</v>
      </c>
      <c r="J12" s="17">
        <v>1000</v>
      </c>
      <c r="K12" s="16"/>
      <c r="L12" s="16"/>
      <c r="M12" s="18"/>
      <c r="N12" s="14">
        <f>G12+J12</f>
        <v>1000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6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ref="N14:N25" si="0">+G14+I14</f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0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0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0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0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0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284490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204710</v>
      </c>
      <c r="H29" s="28"/>
      <c r="I29" s="29">
        <f>SUM(I6:I28)</f>
        <v>79780</v>
      </c>
      <c r="J29" s="29">
        <f>SUM(J6:J28)</f>
        <v>33000</v>
      </c>
      <c r="K29" s="29">
        <f>SUM(K6:K28)</f>
        <v>221490</v>
      </c>
      <c r="L29" s="29">
        <f>SUM(L7:L28)</f>
        <v>0</v>
      </c>
      <c r="M29" s="29">
        <f>SUM(M6:M28)</f>
        <v>30000</v>
      </c>
      <c r="N29" s="29">
        <f>SUM(J29:M29)</f>
        <v>284490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54" t="s">
        <v>21</v>
      </c>
      <c r="F31" s="36"/>
      <c r="G31" s="198"/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54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/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/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33000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33000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6"/>
  <sheetViews>
    <sheetView topLeftCell="A7" workbookViewId="0">
      <selection activeCell="F17" sqref="F17"/>
    </sheetView>
  </sheetViews>
  <sheetFormatPr baseColWidth="10" defaultRowHeight="15"/>
  <cols>
    <col min="1" max="1" width="6.5703125" customWidth="1"/>
    <col min="2" max="2" width="19.5703125" customWidth="1"/>
    <col min="3" max="3" width="24.28515625" customWidth="1"/>
    <col min="4" max="4" width="11.140625" customWidth="1"/>
    <col min="5" max="5" width="16.57031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365</v>
      </c>
      <c r="F3" s="115"/>
      <c r="G3" s="1"/>
      <c r="H3" s="2"/>
      <c r="I3" s="1"/>
      <c r="J3" s="152"/>
      <c r="K3" s="196">
        <v>40990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5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183</v>
      </c>
      <c r="B6" s="11" t="s">
        <v>341</v>
      </c>
      <c r="C6" s="11" t="s">
        <v>72</v>
      </c>
      <c r="D6" s="11">
        <v>40990</v>
      </c>
      <c r="E6" s="11">
        <v>40992</v>
      </c>
      <c r="F6" s="12">
        <v>41047</v>
      </c>
      <c r="G6" s="13">
        <v>99990</v>
      </c>
      <c r="H6" s="13"/>
      <c r="I6" s="13"/>
      <c r="J6" s="13"/>
      <c r="K6" s="13">
        <v>99990</v>
      </c>
      <c r="L6" s="13"/>
      <c r="M6" s="13"/>
      <c r="N6" s="14">
        <f>G6+I6</f>
        <v>99990</v>
      </c>
    </row>
    <row r="7" spans="1:14">
      <c r="A7" s="10"/>
      <c r="B7" s="11" t="s">
        <v>342</v>
      </c>
      <c r="C7" s="11" t="s">
        <v>72</v>
      </c>
      <c r="D7" s="11"/>
      <c r="E7" s="11"/>
      <c r="F7" s="12">
        <v>41048</v>
      </c>
      <c r="G7" s="13"/>
      <c r="H7" s="13" t="s">
        <v>343</v>
      </c>
      <c r="I7" s="13">
        <v>40400</v>
      </c>
      <c r="J7" s="13"/>
      <c r="K7" s="13">
        <v>40400</v>
      </c>
      <c r="L7" s="13"/>
      <c r="M7" s="13"/>
      <c r="N7" s="14">
        <f>G7+I7</f>
        <v>40400</v>
      </c>
    </row>
    <row r="8" spans="1:14">
      <c r="A8" s="10" t="s">
        <v>344</v>
      </c>
      <c r="B8" s="11" t="s">
        <v>345</v>
      </c>
      <c r="C8" s="11" t="s">
        <v>72</v>
      </c>
      <c r="D8" s="11">
        <v>40990</v>
      </c>
      <c r="E8" s="11">
        <v>40991</v>
      </c>
      <c r="F8" s="12">
        <v>41049</v>
      </c>
      <c r="G8" s="13">
        <v>34845</v>
      </c>
      <c r="H8" s="13"/>
      <c r="I8" s="13"/>
      <c r="J8" s="13">
        <v>34845</v>
      </c>
      <c r="K8" s="13"/>
      <c r="L8" s="13"/>
      <c r="M8" s="13"/>
      <c r="N8" s="14">
        <f>G8+I8</f>
        <v>34845</v>
      </c>
    </row>
    <row r="9" spans="1:14">
      <c r="A9" s="10"/>
      <c r="B9" s="11" t="s">
        <v>346</v>
      </c>
      <c r="C9" s="11" t="s">
        <v>347</v>
      </c>
      <c r="D9" s="11">
        <v>40962</v>
      </c>
      <c r="E9" s="11">
        <v>40964</v>
      </c>
      <c r="F9" s="12">
        <v>41050</v>
      </c>
      <c r="G9" s="13">
        <v>58256.800000000003</v>
      </c>
      <c r="H9" s="13"/>
      <c r="I9" s="13"/>
      <c r="J9" s="13"/>
      <c r="K9" s="13"/>
      <c r="L9" s="13">
        <v>58256.800000000003</v>
      </c>
      <c r="M9" s="13"/>
      <c r="N9" s="14">
        <f>G9+J9</f>
        <v>58256.800000000003</v>
      </c>
    </row>
    <row r="10" spans="1:14">
      <c r="A10" s="10"/>
      <c r="B10" s="15" t="s">
        <v>348</v>
      </c>
      <c r="C10" s="15" t="s">
        <v>347</v>
      </c>
      <c r="D10" s="11">
        <v>40965</v>
      </c>
      <c r="E10" s="11">
        <v>40968</v>
      </c>
      <c r="F10" s="12">
        <v>41051</v>
      </c>
      <c r="G10" s="16">
        <v>87385.2</v>
      </c>
      <c r="H10" s="16"/>
      <c r="I10" s="17"/>
      <c r="J10" s="17"/>
      <c r="K10" s="16"/>
      <c r="L10" s="16">
        <v>87385.2</v>
      </c>
      <c r="M10" s="16"/>
      <c r="N10" s="14">
        <f>G10+J10</f>
        <v>87385.2</v>
      </c>
    </row>
    <row r="11" spans="1:14">
      <c r="A11" s="10" t="s">
        <v>351</v>
      </c>
      <c r="B11" s="15" t="s">
        <v>349</v>
      </c>
      <c r="C11" s="15" t="s">
        <v>350</v>
      </c>
      <c r="D11" s="11">
        <v>40990</v>
      </c>
      <c r="E11" s="11">
        <v>40991</v>
      </c>
      <c r="F11" s="12">
        <v>41052</v>
      </c>
      <c r="G11" s="16">
        <v>19500</v>
      </c>
      <c r="H11" s="16"/>
      <c r="I11" s="17"/>
      <c r="J11" s="17"/>
      <c r="K11" s="16">
        <v>19500</v>
      </c>
      <c r="L11" s="16"/>
      <c r="M11" s="18"/>
      <c r="N11" s="14">
        <f>G11+J11</f>
        <v>19500</v>
      </c>
    </row>
    <row r="12" spans="1:14">
      <c r="A12" s="10"/>
      <c r="B12" s="15" t="s">
        <v>352</v>
      </c>
      <c r="C12" s="15" t="s">
        <v>347</v>
      </c>
      <c r="D12" s="11">
        <v>40968</v>
      </c>
      <c r="E12" s="11">
        <v>40971</v>
      </c>
      <c r="F12" s="12">
        <v>41053</v>
      </c>
      <c r="G12" s="16">
        <v>87385.2</v>
      </c>
      <c r="H12" s="16"/>
      <c r="I12" s="17"/>
      <c r="J12" s="17"/>
      <c r="K12" s="16"/>
      <c r="L12" s="16">
        <v>87385.2</v>
      </c>
      <c r="M12" s="18"/>
      <c r="N12" s="14">
        <f>G12+J12</f>
        <v>87385.2</v>
      </c>
    </row>
    <row r="13" spans="1:14">
      <c r="A13" s="10"/>
      <c r="B13" s="15" t="s">
        <v>104</v>
      </c>
      <c r="C13" s="15" t="s">
        <v>353</v>
      </c>
      <c r="D13" s="11"/>
      <c r="E13" s="11"/>
      <c r="F13" s="12">
        <v>41054</v>
      </c>
      <c r="G13" s="16">
        <v>141400</v>
      </c>
      <c r="H13" s="16"/>
      <c r="I13" s="17"/>
      <c r="J13" s="16"/>
      <c r="K13" s="16"/>
      <c r="L13" s="16"/>
      <c r="M13" s="16">
        <v>141400</v>
      </c>
      <c r="N13" s="14">
        <f>+G13+I13</f>
        <v>141400</v>
      </c>
    </row>
    <row r="14" spans="1:14">
      <c r="A14" s="10"/>
      <c r="B14" s="15" t="s">
        <v>354</v>
      </c>
      <c r="C14" s="15" t="s">
        <v>347</v>
      </c>
      <c r="D14" s="11">
        <v>40969</v>
      </c>
      <c r="E14" s="11">
        <v>40973</v>
      </c>
      <c r="F14" s="12">
        <v>41055</v>
      </c>
      <c r="G14" s="16">
        <v>116513.60000000001</v>
      </c>
      <c r="H14" s="16"/>
      <c r="I14" s="17"/>
      <c r="J14" s="16"/>
      <c r="K14" s="16"/>
      <c r="L14" s="16">
        <v>116513.60000000001</v>
      </c>
      <c r="M14" s="18"/>
      <c r="N14" s="14">
        <f t="shared" ref="N14:N25" si="0">+G14+I14</f>
        <v>116513.60000000001</v>
      </c>
    </row>
    <row r="15" spans="1:14">
      <c r="A15" s="10"/>
      <c r="B15" s="15" t="s">
        <v>355</v>
      </c>
      <c r="C15" s="15" t="s">
        <v>347</v>
      </c>
      <c r="D15" s="11">
        <v>40969</v>
      </c>
      <c r="E15" s="11">
        <v>40971</v>
      </c>
      <c r="F15" s="12">
        <v>41056</v>
      </c>
      <c r="G15" s="16">
        <v>58256.800000000003</v>
      </c>
      <c r="H15" s="16"/>
      <c r="I15" s="17"/>
      <c r="J15" s="16"/>
      <c r="K15" s="16"/>
      <c r="L15" s="16">
        <v>58256.800000000003</v>
      </c>
      <c r="M15" s="18"/>
      <c r="N15" s="14">
        <f t="shared" si="0"/>
        <v>58256.800000000003</v>
      </c>
    </row>
    <row r="16" spans="1:14">
      <c r="A16" s="10"/>
      <c r="B16" s="15" t="s">
        <v>356</v>
      </c>
      <c r="C16" s="15" t="s">
        <v>347</v>
      </c>
      <c r="D16" s="11">
        <v>40969</v>
      </c>
      <c r="E16" s="11">
        <v>40971</v>
      </c>
      <c r="F16" s="12">
        <v>41057</v>
      </c>
      <c r="G16" s="16">
        <v>58256.800000000003</v>
      </c>
      <c r="H16" s="16"/>
      <c r="I16" s="17"/>
      <c r="J16" s="16"/>
      <c r="K16" s="16"/>
      <c r="L16" s="16">
        <v>58256.800000000003</v>
      </c>
      <c r="M16" s="18"/>
      <c r="N16" s="14">
        <f t="shared" si="0"/>
        <v>58256.800000000003</v>
      </c>
    </row>
    <row r="17" spans="1:14">
      <c r="A17" s="10"/>
      <c r="B17" s="15" t="s">
        <v>357</v>
      </c>
      <c r="C17" s="15" t="s">
        <v>347</v>
      </c>
      <c r="D17" s="11">
        <v>40969</v>
      </c>
      <c r="E17" s="11">
        <v>40970</v>
      </c>
      <c r="F17" s="12">
        <v>41058</v>
      </c>
      <c r="G17" s="16">
        <v>58256.800000000003</v>
      </c>
      <c r="H17" s="16"/>
      <c r="I17" s="17"/>
      <c r="J17" s="16"/>
      <c r="K17" s="16"/>
      <c r="L17" s="16">
        <v>58256.800000000003</v>
      </c>
      <c r="M17" s="18"/>
      <c r="N17" s="14">
        <f t="shared" si="0"/>
        <v>58256.800000000003</v>
      </c>
    </row>
    <row r="18" spans="1:14">
      <c r="A18" s="19"/>
      <c r="B18" s="15" t="s">
        <v>358</v>
      </c>
      <c r="C18" s="15" t="s">
        <v>347</v>
      </c>
      <c r="D18" s="11">
        <v>40974</v>
      </c>
      <c r="E18" s="11">
        <v>40977</v>
      </c>
      <c r="F18" s="20">
        <v>41059</v>
      </c>
      <c r="G18" s="16">
        <v>87385.2</v>
      </c>
      <c r="H18" s="21"/>
      <c r="I18" s="22"/>
      <c r="J18" s="16"/>
      <c r="K18" s="23"/>
      <c r="L18" s="16">
        <v>87385.2</v>
      </c>
      <c r="M18" s="18"/>
      <c r="N18" s="14">
        <f t="shared" si="0"/>
        <v>87385.2</v>
      </c>
    </row>
    <row r="19" spans="1:14">
      <c r="A19" s="19"/>
      <c r="B19" s="15" t="s">
        <v>359</v>
      </c>
      <c r="C19" s="15" t="s">
        <v>347</v>
      </c>
      <c r="D19" s="11">
        <v>40974</v>
      </c>
      <c r="E19" s="11">
        <v>40980</v>
      </c>
      <c r="F19" s="20">
        <v>41060</v>
      </c>
      <c r="G19" s="16">
        <v>174770.4</v>
      </c>
      <c r="H19" s="21"/>
      <c r="I19" s="22"/>
      <c r="J19" s="16"/>
      <c r="K19" s="23"/>
      <c r="L19" s="16">
        <v>174770.4</v>
      </c>
      <c r="M19" s="18"/>
      <c r="N19" s="14">
        <f t="shared" si="0"/>
        <v>174770.4</v>
      </c>
    </row>
    <row r="20" spans="1:14">
      <c r="A20" s="19"/>
      <c r="B20" s="15" t="s">
        <v>360</v>
      </c>
      <c r="C20" s="15" t="s">
        <v>347</v>
      </c>
      <c r="D20" s="11">
        <v>40978</v>
      </c>
      <c r="E20" s="11">
        <v>40980</v>
      </c>
      <c r="F20" s="20">
        <v>41061</v>
      </c>
      <c r="G20" s="16">
        <v>57600.3</v>
      </c>
      <c r="H20" s="21"/>
      <c r="I20" s="22"/>
      <c r="J20" s="16"/>
      <c r="K20" s="23"/>
      <c r="L20" s="16">
        <v>57600.3</v>
      </c>
      <c r="M20" s="18"/>
      <c r="N20" s="14">
        <f t="shared" si="0"/>
        <v>57600.3</v>
      </c>
    </row>
    <row r="21" spans="1:14">
      <c r="A21" s="19"/>
      <c r="B21" s="15" t="s">
        <v>361</v>
      </c>
      <c r="C21" s="15" t="s">
        <v>347</v>
      </c>
      <c r="D21" s="11">
        <v>40979</v>
      </c>
      <c r="E21" s="11">
        <v>40981</v>
      </c>
      <c r="F21" s="20">
        <v>41062</v>
      </c>
      <c r="G21" s="16">
        <v>58256.800000000003</v>
      </c>
      <c r="H21" s="21"/>
      <c r="I21" s="22"/>
      <c r="J21" s="16"/>
      <c r="K21" s="23"/>
      <c r="L21" s="16">
        <v>58256.800000000003</v>
      </c>
      <c r="M21" s="18"/>
      <c r="N21" s="14">
        <f t="shared" si="0"/>
        <v>58256.800000000003</v>
      </c>
    </row>
    <row r="22" spans="1:14">
      <c r="A22" s="19"/>
      <c r="B22" s="15" t="s">
        <v>361</v>
      </c>
      <c r="C22" s="15" t="s">
        <v>347</v>
      </c>
      <c r="D22" s="11">
        <v>40979</v>
      </c>
      <c r="E22" s="11">
        <v>40981</v>
      </c>
      <c r="F22" s="20">
        <v>41063</v>
      </c>
      <c r="G22" s="16">
        <v>58256.800000000003</v>
      </c>
      <c r="H22" s="21"/>
      <c r="I22" s="22"/>
      <c r="J22" s="16"/>
      <c r="K22" s="23"/>
      <c r="L22" s="16">
        <v>58256.800000000003</v>
      </c>
      <c r="M22" s="18"/>
      <c r="N22" s="14">
        <f t="shared" si="0"/>
        <v>58256.800000000003</v>
      </c>
    </row>
    <row r="23" spans="1:14">
      <c r="A23" s="19"/>
      <c r="B23" s="15" t="s">
        <v>362</v>
      </c>
      <c r="C23" s="15" t="s">
        <v>347</v>
      </c>
      <c r="D23" s="11">
        <v>40980</v>
      </c>
      <c r="E23" s="11">
        <v>40981</v>
      </c>
      <c r="F23" s="20">
        <v>41064</v>
      </c>
      <c r="G23" s="16">
        <v>29128.400000000001</v>
      </c>
      <c r="H23" s="21"/>
      <c r="I23" s="22"/>
      <c r="J23" s="16"/>
      <c r="K23" s="23"/>
      <c r="L23" s="16">
        <v>29128.400000000001</v>
      </c>
      <c r="M23" s="18"/>
      <c r="N23" s="14">
        <f t="shared" si="0"/>
        <v>29128.400000000001</v>
      </c>
    </row>
    <row r="24" spans="1:14">
      <c r="A24" s="19"/>
      <c r="B24" s="15" t="s">
        <v>363</v>
      </c>
      <c r="C24" s="15" t="s">
        <v>347</v>
      </c>
      <c r="D24" s="11">
        <v>40980</v>
      </c>
      <c r="E24" s="11">
        <v>40981</v>
      </c>
      <c r="F24" s="20">
        <v>41065</v>
      </c>
      <c r="G24" s="16">
        <v>29128.400000000001</v>
      </c>
      <c r="H24" s="21"/>
      <c r="I24" s="22"/>
      <c r="J24" s="16"/>
      <c r="K24" s="23"/>
      <c r="L24" s="16">
        <v>29128.400000000001</v>
      </c>
      <c r="M24" s="18"/>
      <c r="N24" s="14">
        <f t="shared" si="0"/>
        <v>29128.400000000001</v>
      </c>
    </row>
    <row r="25" spans="1:14">
      <c r="A25" s="19"/>
      <c r="B25" s="15" t="s">
        <v>364</v>
      </c>
      <c r="C25" s="15" t="s">
        <v>347</v>
      </c>
      <c r="D25" s="11">
        <v>40980</v>
      </c>
      <c r="E25" s="11">
        <v>40982</v>
      </c>
      <c r="F25" s="20">
        <v>41066</v>
      </c>
      <c r="G25" s="16">
        <v>58256.800000000003</v>
      </c>
      <c r="H25" s="21"/>
      <c r="I25" s="22"/>
      <c r="J25" s="16"/>
      <c r="K25" s="23"/>
      <c r="L25" s="16">
        <v>58256.800000000003</v>
      </c>
      <c r="M25" s="18"/>
      <c r="N25" s="14">
        <f t="shared" si="0"/>
        <v>58256.800000000003</v>
      </c>
    </row>
    <row r="26" spans="1:14">
      <c r="A26" s="19"/>
      <c r="B26" s="15" t="s">
        <v>366</v>
      </c>
      <c r="C26" s="15"/>
      <c r="D26" s="11"/>
      <c r="E26" s="11"/>
      <c r="F26" s="20">
        <v>41067</v>
      </c>
      <c r="G26" s="16"/>
      <c r="H26" s="21" t="s">
        <v>55</v>
      </c>
      <c r="I26" s="22">
        <v>3800</v>
      </c>
      <c r="J26" s="22">
        <v>3800</v>
      </c>
      <c r="K26" s="23"/>
      <c r="L26" s="16"/>
      <c r="M26" s="18"/>
      <c r="N26" s="14">
        <f>+G26+I26</f>
        <v>3800</v>
      </c>
    </row>
    <row r="27" spans="1:14">
      <c r="A27" s="19"/>
      <c r="B27" s="15" t="s">
        <v>367</v>
      </c>
      <c r="C27" s="15" t="s">
        <v>368</v>
      </c>
      <c r="D27" s="11">
        <v>40990</v>
      </c>
      <c r="E27" s="11">
        <v>40991</v>
      </c>
      <c r="F27" s="20">
        <v>41068</v>
      </c>
      <c r="G27" s="16">
        <v>17000</v>
      </c>
      <c r="H27" s="21"/>
      <c r="I27" s="22"/>
      <c r="J27" s="16">
        <v>17000</v>
      </c>
      <c r="K27" s="23"/>
      <c r="L27" s="16"/>
      <c r="M27" s="18"/>
      <c r="N27" s="14">
        <f>G27+I27</f>
        <v>17000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1434029.3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1389829.3</v>
      </c>
      <c r="H29" s="28"/>
      <c r="I29" s="29">
        <f>SUM(I6:I28)</f>
        <v>44200</v>
      </c>
      <c r="J29" s="29">
        <f>SUM(J6:J28)</f>
        <v>55645</v>
      </c>
      <c r="K29" s="29">
        <f>SUM(K6:K28)</f>
        <v>159890</v>
      </c>
      <c r="L29" s="29">
        <f>SUM(L7:L28)</f>
        <v>1077094.3000000003</v>
      </c>
      <c r="M29" s="29">
        <f>SUM(M6:M28)</f>
        <v>141400</v>
      </c>
      <c r="N29" s="29">
        <f>SUM(J29:M29)</f>
        <v>1434029.3000000003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52" t="s">
        <v>21</v>
      </c>
      <c r="F31" s="36"/>
      <c r="G31" s="198"/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52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60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f>((C32+C33)*E32)</f>
        <v>30300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25345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55645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4.7109375" customWidth="1"/>
    <col min="2" max="2" width="20" customWidth="1"/>
    <col min="3" max="3" width="24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8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7"/>
      <c r="G3" s="115"/>
      <c r="H3" s="2"/>
      <c r="I3" s="1"/>
      <c r="J3" s="186"/>
      <c r="K3" s="196">
        <v>40999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8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48</v>
      </c>
      <c r="C6" s="11" t="s">
        <v>28</v>
      </c>
      <c r="D6" s="11">
        <v>40999</v>
      </c>
      <c r="E6" s="11">
        <v>41000</v>
      </c>
      <c r="F6" s="12">
        <v>41215</v>
      </c>
      <c r="G6" s="13">
        <v>28000</v>
      </c>
      <c r="H6" s="13"/>
      <c r="I6" s="13"/>
      <c r="J6" s="13"/>
      <c r="K6" s="13">
        <v>28000</v>
      </c>
      <c r="L6" s="13"/>
      <c r="M6" s="13"/>
      <c r="N6" s="14">
        <f>G6+I6</f>
        <v>28000</v>
      </c>
    </row>
    <row r="7" spans="1:14">
      <c r="A7" s="10"/>
      <c r="B7" s="11" t="s">
        <v>542</v>
      </c>
      <c r="C7" s="11" t="s">
        <v>44</v>
      </c>
      <c r="D7" s="11">
        <v>40998</v>
      </c>
      <c r="E7" s="11">
        <v>40999</v>
      </c>
      <c r="F7" s="12">
        <v>41216</v>
      </c>
      <c r="G7" s="13">
        <v>25500</v>
      </c>
      <c r="H7" s="13"/>
      <c r="I7" s="13"/>
      <c r="J7" s="13"/>
      <c r="K7" s="13">
        <v>25500</v>
      </c>
      <c r="L7" s="13"/>
      <c r="M7" s="13"/>
      <c r="N7" s="14">
        <f>G7+I7</f>
        <v>25500</v>
      </c>
    </row>
    <row r="8" spans="1:14">
      <c r="A8" s="10"/>
      <c r="B8" s="162" t="s">
        <v>543</v>
      </c>
      <c r="C8" s="11" t="s">
        <v>28</v>
      </c>
      <c r="D8" s="11">
        <v>40999</v>
      </c>
      <c r="E8" s="11">
        <v>41001</v>
      </c>
      <c r="F8" s="12">
        <v>41217</v>
      </c>
      <c r="G8" s="13">
        <v>56000</v>
      </c>
      <c r="H8" s="13"/>
      <c r="I8" s="13"/>
      <c r="J8" s="13"/>
      <c r="K8" s="13">
        <v>56000</v>
      </c>
      <c r="L8" s="13"/>
      <c r="M8" s="13"/>
      <c r="N8" s="14">
        <f t="shared" ref="N8:N10" si="0">G8+I8</f>
        <v>56000</v>
      </c>
    </row>
    <row r="9" spans="1:14">
      <c r="A9" s="10"/>
      <c r="B9" s="15" t="s">
        <v>544</v>
      </c>
      <c r="C9" s="15" t="s">
        <v>44</v>
      </c>
      <c r="D9" s="11">
        <v>40994</v>
      </c>
      <c r="E9" s="11">
        <v>40999</v>
      </c>
      <c r="F9" s="12">
        <v>41218</v>
      </c>
      <c r="G9" s="16">
        <v>97500</v>
      </c>
      <c r="H9" s="16"/>
      <c r="I9" s="17"/>
      <c r="J9" s="16">
        <v>97500</v>
      </c>
      <c r="K9" s="16"/>
      <c r="L9" s="16"/>
      <c r="M9" s="16"/>
      <c r="N9" s="14">
        <f t="shared" si="0"/>
        <v>97500</v>
      </c>
    </row>
    <row r="10" spans="1:14">
      <c r="A10" s="10"/>
      <c r="B10" s="15" t="s">
        <v>545</v>
      </c>
      <c r="C10" s="15" t="s">
        <v>28</v>
      </c>
      <c r="D10" s="11"/>
      <c r="E10" s="11"/>
      <c r="F10" s="12">
        <v>41219</v>
      </c>
      <c r="G10" s="16"/>
      <c r="H10" s="16" t="s">
        <v>55</v>
      </c>
      <c r="I10" s="17">
        <v>4600</v>
      </c>
      <c r="J10" s="16">
        <v>4600</v>
      </c>
      <c r="K10" s="16"/>
      <c r="L10" s="16"/>
      <c r="M10" s="16"/>
      <c r="N10" s="14">
        <f t="shared" si="0"/>
        <v>4600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6"/>
      <c r="K11" s="16"/>
      <c r="L11" s="16"/>
      <c r="M11" s="16"/>
      <c r="N11" s="14">
        <f>G11+I11</f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6"/>
      <c r="N12" s="14">
        <f>+G12+I12</f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7"/>
      <c r="K13" s="16"/>
      <c r="L13" s="16"/>
      <c r="M13" s="16"/>
      <c r="N13" s="14">
        <f t="shared" ref="N13:N28" si="1"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7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9"/>
      <c r="B17" s="15"/>
      <c r="C17" s="15"/>
      <c r="D17" s="11"/>
      <c r="E17" s="11"/>
      <c r="F17" s="20"/>
      <c r="G17" s="16"/>
      <c r="H17" s="21"/>
      <c r="I17" s="22"/>
      <c r="J17" s="16"/>
      <c r="K17" s="23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v>0</v>
      </c>
    </row>
    <row r="28" spans="1:14">
      <c r="A28" s="19"/>
      <c r="B28" s="15"/>
      <c r="C28" s="15"/>
      <c r="D28" s="11"/>
      <c r="E28" s="11"/>
      <c r="F28" s="20"/>
      <c r="G28" s="16"/>
      <c r="H28" s="21"/>
      <c r="I28" s="22"/>
      <c r="J28" s="16"/>
      <c r="K28" s="23"/>
      <c r="L28" s="16"/>
      <c r="M28" s="18"/>
      <c r="N28" s="14">
        <f t="shared" si="1"/>
        <v>0</v>
      </c>
    </row>
    <row r="29" spans="1:14">
      <c r="A29" s="19"/>
      <c r="B29" s="15"/>
      <c r="C29" s="15"/>
      <c r="D29" s="11"/>
      <c r="E29" s="11"/>
      <c r="F29" s="20"/>
      <c r="G29" s="16"/>
      <c r="H29" s="21"/>
      <c r="I29" s="22"/>
      <c r="J29" s="22"/>
      <c r="K29" s="23"/>
      <c r="L29" s="16"/>
      <c r="M29" s="18"/>
      <c r="N29" s="14">
        <f>+G29+I29</f>
        <v>0</v>
      </c>
    </row>
    <row r="30" spans="1:14">
      <c r="A30" s="19"/>
      <c r="B30" s="15"/>
      <c r="C30" s="15"/>
      <c r="D30" s="11"/>
      <c r="E30" s="11"/>
      <c r="F30" s="20"/>
      <c r="G30" s="16"/>
      <c r="H30" s="21"/>
      <c r="I30" s="22"/>
      <c r="J30" s="16"/>
      <c r="K30" s="23"/>
      <c r="L30" s="16"/>
      <c r="M30" s="18"/>
      <c r="N30" s="14">
        <f>G30+I30</f>
        <v>0</v>
      </c>
    </row>
    <row r="31" spans="1:14">
      <c r="A31" s="19"/>
      <c r="B31" s="15"/>
      <c r="C31" s="15"/>
      <c r="D31" s="11"/>
      <c r="E31" s="11"/>
      <c r="F31" s="138"/>
      <c r="G31" s="16"/>
      <c r="H31" s="21"/>
      <c r="I31" s="22"/>
      <c r="J31" s="16"/>
      <c r="K31" s="23"/>
      <c r="L31" s="16"/>
      <c r="M31" s="18"/>
      <c r="N31" s="24">
        <f>SUM(N6:N30)</f>
        <v>211600</v>
      </c>
    </row>
    <row r="32" spans="1:14">
      <c r="A32" s="25" t="s">
        <v>18</v>
      </c>
      <c r="B32" s="7"/>
      <c r="C32" s="26"/>
      <c r="D32" s="27"/>
      <c r="E32" s="27"/>
      <c r="F32" s="139"/>
      <c r="G32" s="16">
        <f>SUM(G6:G31)</f>
        <v>207000</v>
      </c>
      <c r="H32" s="28"/>
      <c r="I32" s="29">
        <f>SUM(I6:I31)</f>
        <v>4600</v>
      </c>
      <c r="J32" s="29">
        <f>SUM(J6:J31)</f>
        <v>102100</v>
      </c>
      <c r="K32" s="29">
        <f>SUM(K6:K31)</f>
        <v>109500</v>
      </c>
      <c r="L32" s="29">
        <f>SUM(L7:L31)</f>
        <v>0</v>
      </c>
      <c r="M32" s="29">
        <f>SUM(M6:M31)</f>
        <v>0</v>
      </c>
      <c r="N32" s="29">
        <f>SUM(N31)</f>
        <v>211600</v>
      </c>
    </row>
    <row r="33" spans="1:14" ht="15.75" thickBot="1">
      <c r="A33" s="1"/>
      <c r="B33" s="1"/>
      <c r="C33" s="1"/>
      <c r="D33" s="30"/>
      <c r="E33" s="1"/>
      <c r="F33" s="1"/>
      <c r="G33" s="31"/>
      <c r="H33" s="32" t="s">
        <v>19</v>
      </c>
      <c r="I33" s="33"/>
      <c r="J33" s="34"/>
      <c r="K33" s="35"/>
      <c r="L33" s="34"/>
      <c r="M33" s="34"/>
      <c r="N33" s="31"/>
    </row>
    <row r="34" spans="1:14" ht="17.25" customHeight="1">
      <c r="A34" s="7" t="s">
        <v>20</v>
      </c>
      <c r="B34" s="7"/>
      <c r="C34" s="1"/>
      <c r="D34" s="30"/>
      <c r="E34" s="186" t="s">
        <v>21</v>
      </c>
      <c r="F34" s="36"/>
      <c r="G34" s="198"/>
      <c r="H34" s="199"/>
      <c r="I34" s="199"/>
      <c r="J34" s="199"/>
      <c r="K34" s="199"/>
      <c r="L34" s="199"/>
      <c r="M34" s="199"/>
      <c r="N34" s="200"/>
    </row>
    <row r="35" spans="1:14" ht="15" customHeight="1">
      <c r="A35" s="7" t="s">
        <v>22</v>
      </c>
      <c r="B35" s="186"/>
      <c r="C35" s="41"/>
      <c r="D35" s="42"/>
      <c r="E35" s="207">
        <v>500</v>
      </c>
      <c r="F35" s="208"/>
      <c r="G35" s="201"/>
      <c r="H35" s="202"/>
      <c r="I35" s="202"/>
      <c r="J35" s="202"/>
      <c r="K35" s="202"/>
      <c r="L35" s="202"/>
      <c r="M35" s="202"/>
      <c r="N35" s="203"/>
    </row>
    <row r="36" spans="1:14" ht="15" customHeight="1">
      <c r="A36" s="7" t="s">
        <v>23</v>
      </c>
      <c r="B36" s="1"/>
      <c r="C36" s="47">
        <v>3</v>
      </c>
      <c r="D36" s="42"/>
      <c r="E36" s="42"/>
      <c r="F36" s="48"/>
      <c r="G36" s="201"/>
      <c r="H36" s="202"/>
      <c r="I36" s="202"/>
      <c r="J36" s="202"/>
      <c r="K36" s="202"/>
      <c r="L36" s="202"/>
      <c r="M36" s="202"/>
      <c r="N36" s="203"/>
    </row>
    <row r="37" spans="1:14" ht="15" customHeight="1">
      <c r="A37" s="1"/>
      <c r="B37" s="1"/>
      <c r="C37" s="49">
        <v>1500</v>
      </c>
      <c r="D37" s="42"/>
      <c r="E37" s="42"/>
      <c r="F37" s="48"/>
      <c r="G37" s="201"/>
      <c r="H37" s="202"/>
      <c r="I37" s="202"/>
      <c r="J37" s="202"/>
      <c r="K37" s="202"/>
      <c r="L37" s="202"/>
      <c r="M37" s="202"/>
      <c r="N37" s="203"/>
    </row>
    <row r="38" spans="1:14" ht="15" customHeight="1">
      <c r="A38" s="7" t="s">
        <v>24</v>
      </c>
      <c r="B38" s="1"/>
      <c r="C38" s="51">
        <v>100600</v>
      </c>
      <c r="D38" s="42"/>
      <c r="E38" s="42"/>
      <c r="F38" s="48"/>
      <c r="G38" s="201"/>
      <c r="H38" s="202"/>
      <c r="I38" s="202"/>
      <c r="J38" s="202"/>
      <c r="K38" s="202"/>
      <c r="L38" s="202"/>
      <c r="M38" s="202"/>
      <c r="N38" s="203"/>
    </row>
    <row r="39" spans="1:14" ht="15.75" customHeight="1" thickBot="1">
      <c r="A39" s="209" t="s">
        <v>17</v>
      </c>
      <c r="B39" s="209"/>
      <c r="C39" s="49">
        <f>SUM(C37+C38)</f>
        <v>102100</v>
      </c>
      <c r="D39" s="42"/>
      <c r="E39" s="42"/>
      <c r="F39" s="48"/>
      <c r="G39" s="204"/>
      <c r="H39" s="205"/>
      <c r="I39" s="205"/>
      <c r="J39" s="205"/>
      <c r="K39" s="205"/>
      <c r="L39" s="205"/>
      <c r="M39" s="205"/>
      <c r="N39" s="206"/>
    </row>
  </sheetData>
  <mergeCells count="7">
    <mergeCell ref="C1:F1"/>
    <mergeCell ref="B3:D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D33" sqref="D33"/>
    </sheetView>
  </sheetViews>
  <sheetFormatPr baseColWidth="10" defaultRowHeight="15"/>
  <cols>
    <col min="1" max="1" width="6.5703125" customWidth="1"/>
    <col min="2" max="2" width="19.5703125" customWidth="1"/>
    <col min="3" max="3" width="24.28515625" customWidth="1"/>
    <col min="4" max="4" width="11.140625" customWidth="1"/>
    <col min="5" max="5" width="16.57031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330</v>
      </c>
      <c r="F3" s="115"/>
      <c r="G3" s="1"/>
      <c r="H3" s="2"/>
      <c r="I3" s="1"/>
      <c r="J3" s="150"/>
      <c r="K3" s="196">
        <v>40990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5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333</v>
      </c>
      <c r="B6" s="11" t="s">
        <v>334</v>
      </c>
      <c r="C6" s="11" t="s">
        <v>28</v>
      </c>
      <c r="D6" s="11">
        <v>40987</v>
      </c>
      <c r="E6" s="11" t="s">
        <v>335</v>
      </c>
      <c r="F6" s="12">
        <v>41039</v>
      </c>
      <c r="G6" s="13">
        <v>51510</v>
      </c>
      <c r="H6" s="13"/>
      <c r="I6" s="13"/>
      <c r="J6" s="13"/>
      <c r="K6" s="13">
        <v>51510</v>
      </c>
      <c r="L6" s="13"/>
      <c r="M6" s="13"/>
      <c r="N6" s="14">
        <f>G6+I6</f>
        <v>51510</v>
      </c>
    </row>
    <row r="7" spans="1:14">
      <c r="A7" s="10" t="s">
        <v>332</v>
      </c>
      <c r="B7" s="11" t="s">
        <v>331</v>
      </c>
      <c r="C7" s="11" t="s">
        <v>28</v>
      </c>
      <c r="D7" s="11">
        <v>40989</v>
      </c>
      <c r="E7" s="11">
        <v>40990</v>
      </c>
      <c r="F7" s="12">
        <v>41040</v>
      </c>
      <c r="G7" s="13">
        <v>42420</v>
      </c>
      <c r="H7" s="13"/>
      <c r="I7" s="13"/>
      <c r="J7" s="13">
        <v>42420</v>
      </c>
      <c r="K7" s="13"/>
      <c r="L7" s="13"/>
      <c r="M7" s="13"/>
      <c r="N7" s="14">
        <f>G7+I7</f>
        <v>42420</v>
      </c>
    </row>
    <row r="8" spans="1:14">
      <c r="A8" s="10"/>
      <c r="B8" s="11" t="s">
        <v>336</v>
      </c>
      <c r="C8" s="11" t="s">
        <v>337</v>
      </c>
      <c r="D8" s="11">
        <v>40988</v>
      </c>
      <c r="E8" s="11">
        <v>40990</v>
      </c>
      <c r="F8" s="12">
        <v>41041</v>
      </c>
      <c r="G8" s="13">
        <v>34000</v>
      </c>
      <c r="H8" s="13"/>
      <c r="I8" s="13"/>
      <c r="J8" s="13">
        <v>34000</v>
      </c>
      <c r="K8" s="13"/>
      <c r="L8" s="13"/>
      <c r="M8" s="13"/>
      <c r="N8" s="14">
        <f>G8+I8</f>
        <v>34000</v>
      </c>
    </row>
    <row r="9" spans="1:14">
      <c r="A9" s="10"/>
      <c r="B9" s="11" t="s">
        <v>338</v>
      </c>
      <c r="C9" s="11" t="s">
        <v>28</v>
      </c>
      <c r="D9" s="11">
        <v>40990</v>
      </c>
      <c r="E9" s="11">
        <v>40991</v>
      </c>
      <c r="F9" s="12">
        <v>41042</v>
      </c>
      <c r="G9" s="13">
        <v>40400</v>
      </c>
      <c r="H9" s="13"/>
      <c r="I9" s="13"/>
      <c r="J9" s="13"/>
      <c r="K9" s="13">
        <v>40400</v>
      </c>
      <c r="L9" s="13"/>
      <c r="M9" s="13"/>
      <c r="N9" s="14">
        <f>G9+J9</f>
        <v>40400</v>
      </c>
    </row>
    <row r="10" spans="1:14">
      <c r="A10" s="10" t="s">
        <v>88</v>
      </c>
      <c r="B10" s="15" t="s">
        <v>339</v>
      </c>
      <c r="C10" s="15" t="s">
        <v>28</v>
      </c>
      <c r="D10" s="11">
        <v>40990</v>
      </c>
      <c r="E10" s="11">
        <v>40992</v>
      </c>
      <c r="F10" s="12">
        <v>41043</v>
      </c>
      <c r="G10" s="16">
        <v>92920</v>
      </c>
      <c r="H10" s="16"/>
      <c r="I10" s="17"/>
      <c r="J10" s="17"/>
      <c r="K10" s="16">
        <v>92920</v>
      </c>
      <c r="L10" s="16"/>
      <c r="M10" s="16"/>
      <c r="N10" s="14">
        <f>G10+J10</f>
        <v>92920</v>
      </c>
    </row>
    <row r="11" spans="1:14">
      <c r="A11" s="10" t="s">
        <v>238</v>
      </c>
      <c r="B11" s="15" t="s">
        <v>340</v>
      </c>
      <c r="C11" s="15" t="s">
        <v>28</v>
      </c>
      <c r="D11" s="11">
        <v>40990</v>
      </c>
      <c r="E11" s="11">
        <v>40992</v>
      </c>
      <c r="F11" s="12">
        <v>41044</v>
      </c>
      <c r="G11" s="16">
        <v>80800</v>
      </c>
      <c r="H11" s="16"/>
      <c r="I11" s="17"/>
      <c r="J11" s="17"/>
      <c r="K11" s="16">
        <v>80800</v>
      </c>
      <c r="L11" s="16"/>
      <c r="M11" s="18"/>
      <c r="N11" s="14">
        <f>G11+J11</f>
        <v>80800</v>
      </c>
    </row>
    <row r="12" spans="1:14">
      <c r="A12" s="10" t="s">
        <v>238</v>
      </c>
      <c r="B12" s="15" t="s">
        <v>340</v>
      </c>
      <c r="C12" s="15" t="s">
        <v>28</v>
      </c>
      <c r="D12" s="11">
        <v>40990</v>
      </c>
      <c r="E12" s="11">
        <v>40992</v>
      </c>
      <c r="F12" s="12">
        <v>41045</v>
      </c>
      <c r="G12" s="16">
        <v>149480</v>
      </c>
      <c r="H12" s="16"/>
      <c r="I12" s="17"/>
      <c r="J12" s="17"/>
      <c r="K12" s="16">
        <v>149480</v>
      </c>
      <c r="L12" s="16"/>
      <c r="M12" s="18"/>
      <c r="N12" s="14">
        <f>G12+J12</f>
        <v>149480</v>
      </c>
    </row>
    <row r="13" spans="1:14">
      <c r="A13" s="10"/>
      <c r="B13" s="15" t="s">
        <v>85</v>
      </c>
      <c r="C13" s="15"/>
      <c r="D13" s="11"/>
      <c r="E13" s="11"/>
      <c r="F13" s="12">
        <v>41046</v>
      </c>
      <c r="G13" s="16">
        <v>800</v>
      </c>
      <c r="H13" s="16"/>
      <c r="I13" s="17"/>
      <c r="J13" s="16">
        <v>800</v>
      </c>
      <c r="K13" s="16"/>
      <c r="L13" s="16"/>
      <c r="M13" s="18"/>
      <c r="N13" s="14">
        <f>+G13+I13</f>
        <v>800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ref="N14:N23" si="0">+G14+I14</f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0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0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0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0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0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138"/>
      <c r="G24" s="16"/>
      <c r="H24" s="21"/>
      <c r="I24" s="22"/>
      <c r="J24" s="16"/>
      <c r="K24" s="23"/>
      <c r="L24" s="16"/>
      <c r="M24" s="18"/>
      <c r="N24" s="24">
        <f>SUM(N6:N23)</f>
        <v>492330</v>
      </c>
    </row>
    <row r="25" spans="1:14">
      <c r="A25" s="25" t="s">
        <v>18</v>
      </c>
      <c r="B25" s="7"/>
      <c r="C25" s="26"/>
      <c r="D25" s="27"/>
      <c r="E25" s="27"/>
      <c r="F25" s="139"/>
      <c r="G25" s="16">
        <f>SUM(G6:G24)</f>
        <v>492330</v>
      </c>
      <c r="H25" s="28"/>
      <c r="I25" s="29">
        <f>SUM(I6:I24)</f>
        <v>0</v>
      </c>
      <c r="J25" s="29">
        <f>SUM(J6:J24)</f>
        <v>77220</v>
      </c>
      <c r="K25" s="29">
        <f>SUM(K6:K24)</f>
        <v>415110</v>
      </c>
      <c r="L25" s="29">
        <v>0</v>
      </c>
      <c r="M25" s="29">
        <v>0</v>
      </c>
      <c r="N25" s="29">
        <f>SUM(J25:M25)</f>
        <v>492330</v>
      </c>
    </row>
    <row r="26" spans="1:14" ht="15.75" thickBot="1">
      <c r="A26" s="1"/>
      <c r="B26" s="1"/>
      <c r="C26" s="1"/>
      <c r="D26" s="30"/>
      <c r="E26" s="1"/>
      <c r="F26" s="1"/>
      <c r="G26" s="31"/>
      <c r="H26" s="32" t="s">
        <v>19</v>
      </c>
      <c r="I26" s="33"/>
      <c r="J26" s="34"/>
      <c r="K26" s="35"/>
      <c r="L26" s="34"/>
      <c r="M26" s="34"/>
      <c r="N26" s="31"/>
    </row>
    <row r="27" spans="1:14" ht="17.25" customHeight="1">
      <c r="A27" s="7" t="s">
        <v>20</v>
      </c>
      <c r="B27" s="7"/>
      <c r="C27" s="1"/>
      <c r="D27" s="30"/>
      <c r="E27" s="150" t="s">
        <v>21</v>
      </c>
      <c r="F27" s="36"/>
      <c r="G27" s="198"/>
      <c r="H27" s="199"/>
      <c r="I27" s="199"/>
      <c r="J27" s="199"/>
      <c r="K27" s="199"/>
      <c r="L27" s="199"/>
      <c r="M27" s="199"/>
      <c r="N27" s="200"/>
    </row>
    <row r="28" spans="1:14" ht="15" customHeight="1">
      <c r="A28" s="7" t="s">
        <v>22</v>
      </c>
      <c r="B28" s="150"/>
      <c r="C28" s="41"/>
      <c r="D28" s="42"/>
      <c r="E28" s="207">
        <v>505</v>
      </c>
      <c r="F28" s="208"/>
      <c r="G28" s="201"/>
      <c r="H28" s="202"/>
      <c r="I28" s="202"/>
      <c r="J28" s="202"/>
      <c r="K28" s="202"/>
      <c r="L28" s="202"/>
      <c r="M28" s="202"/>
      <c r="N28" s="203"/>
    </row>
    <row r="29" spans="1:14" ht="15" customHeight="1">
      <c r="A29" s="7" t="s">
        <v>23</v>
      </c>
      <c r="B29" s="1"/>
      <c r="C29" s="47">
        <v>83</v>
      </c>
      <c r="D29" s="42"/>
      <c r="E29" s="42"/>
      <c r="F29" s="48"/>
      <c r="G29" s="201"/>
      <c r="H29" s="202"/>
      <c r="I29" s="202"/>
      <c r="J29" s="202"/>
      <c r="K29" s="202"/>
      <c r="L29" s="202"/>
      <c r="M29" s="202"/>
      <c r="N29" s="203"/>
    </row>
    <row r="30" spans="1:14" ht="15" customHeight="1">
      <c r="A30" s="1"/>
      <c r="B30" s="1"/>
      <c r="C30" s="49">
        <f>((C28+C29)*E28)</f>
        <v>41915</v>
      </c>
      <c r="D30" s="42"/>
      <c r="E30" s="42"/>
      <c r="F30" s="48"/>
      <c r="G30" s="201"/>
      <c r="H30" s="202"/>
      <c r="I30" s="202"/>
      <c r="J30" s="202"/>
      <c r="K30" s="202"/>
      <c r="L30" s="202"/>
      <c r="M30" s="202"/>
      <c r="N30" s="203"/>
    </row>
    <row r="31" spans="1:14" ht="15" customHeight="1">
      <c r="A31" s="7" t="s">
        <v>24</v>
      </c>
      <c r="B31" s="1"/>
      <c r="C31" s="51">
        <v>35300</v>
      </c>
      <c r="D31" s="42"/>
      <c r="E31" s="42"/>
      <c r="F31" s="48"/>
      <c r="G31" s="201"/>
      <c r="H31" s="202"/>
      <c r="I31" s="202"/>
      <c r="J31" s="202"/>
      <c r="K31" s="202"/>
      <c r="L31" s="202"/>
      <c r="M31" s="202"/>
      <c r="N31" s="203"/>
    </row>
    <row r="32" spans="1:14" ht="15.75" customHeight="1" thickBot="1">
      <c r="A32" s="209" t="s">
        <v>17</v>
      </c>
      <c r="B32" s="209"/>
      <c r="C32" s="49">
        <f>SUM(C30+C31)</f>
        <v>77215</v>
      </c>
      <c r="D32" s="42"/>
      <c r="E32" s="42"/>
      <c r="F32" s="48"/>
      <c r="G32" s="204"/>
      <c r="H32" s="205"/>
      <c r="I32" s="205"/>
      <c r="J32" s="205"/>
      <c r="K32" s="205"/>
      <c r="L32" s="205"/>
      <c r="M32" s="205"/>
      <c r="N32" s="206"/>
    </row>
  </sheetData>
  <mergeCells count="7">
    <mergeCell ref="C1:F1"/>
    <mergeCell ref="B3:D3"/>
    <mergeCell ref="K3:M3"/>
    <mergeCell ref="H4:I4"/>
    <mergeCell ref="G27:N32"/>
    <mergeCell ref="E28:F28"/>
    <mergeCell ref="A32:B3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B40" sqref="B40"/>
    </sheetView>
  </sheetViews>
  <sheetFormatPr baseColWidth="10" defaultRowHeight="15"/>
  <cols>
    <col min="1" max="1" width="6.5703125" customWidth="1"/>
    <col min="2" max="2" width="19.5703125" customWidth="1"/>
    <col min="3" max="3" width="24.28515625" customWidth="1"/>
    <col min="4" max="4" width="11.140625" customWidth="1"/>
    <col min="5" max="5" width="16.57031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4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320</v>
      </c>
      <c r="F3" s="115"/>
      <c r="G3" s="1"/>
      <c r="H3" s="2"/>
      <c r="I3" s="1"/>
      <c r="J3" s="148"/>
      <c r="K3" s="196">
        <v>40989</v>
      </c>
      <c r="L3" s="196"/>
      <c r="M3" s="196"/>
      <c r="N3" s="7" t="s">
        <v>109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4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321</v>
      </c>
      <c r="C6" s="11" t="s">
        <v>28</v>
      </c>
      <c r="D6" s="11">
        <v>40989</v>
      </c>
      <c r="E6" s="11">
        <v>40990</v>
      </c>
      <c r="F6" s="12">
        <v>41032</v>
      </c>
      <c r="G6" s="13">
        <v>40400</v>
      </c>
      <c r="H6" s="13"/>
      <c r="I6" s="13"/>
      <c r="J6" s="13"/>
      <c r="K6" s="13">
        <v>40400</v>
      </c>
      <c r="L6" s="13"/>
      <c r="M6" s="13"/>
      <c r="N6" s="14">
        <f t="shared" ref="N6" si="0">+G6+I6</f>
        <v>40400</v>
      </c>
    </row>
    <row r="7" spans="1:14">
      <c r="A7" s="10"/>
      <c r="B7" s="11" t="s">
        <v>322</v>
      </c>
      <c r="C7" s="11" t="s">
        <v>323</v>
      </c>
      <c r="D7" s="11">
        <v>40989</v>
      </c>
      <c r="E7" s="11">
        <v>40991</v>
      </c>
      <c r="F7" s="12">
        <v>41033</v>
      </c>
      <c r="G7" s="13">
        <v>92920</v>
      </c>
      <c r="H7" s="13"/>
      <c r="I7" s="13"/>
      <c r="J7" s="13"/>
      <c r="K7" s="13">
        <v>92920</v>
      </c>
      <c r="L7" s="13"/>
      <c r="M7" s="13"/>
      <c r="N7" s="14">
        <f>+G7+I7</f>
        <v>92920</v>
      </c>
    </row>
    <row r="8" spans="1:14">
      <c r="A8" s="10"/>
      <c r="B8" s="11" t="s">
        <v>324</v>
      </c>
      <c r="C8" s="11" t="s">
        <v>325</v>
      </c>
      <c r="D8" s="11">
        <v>40989</v>
      </c>
      <c r="E8" s="11">
        <v>40990</v>
      </c>
      <c r="F8" s="12">
        <v>41034</v>
      </c>
      <c r="G8" s="13">
        <v>17000</v>
      </c>
      <c r="H8" s="13"/>
      <c r="I8" s="13"/>
      <c r="J8" s="13"/>
      <c r="K8" s="13">
        <v>17000</v>
      </c>
      <c r="L8" s="13"/>
      <c r="M8" s="13"/>
      <c r="N8" s="14">
        <f>+G8+I8</f>
        <v>17000</v>
      </c>
    </row>
    <row r="9" spans="1:14">
      <c r="A9" s="10"/>
      <c r="B9" s="11" t="s">
        <v>326</v>
      </c>
      <c r="C9" s="11" t="s">
        <v>327</v>
      </c>
      <c r="D9" s="11">
        <v>40989</v>
      </c>
      <c r="E9" s="11">
        <v>40990</v>
      </c>
      <c r="F9" s="12">
        <v>41035</v>
      </c>
      <c r="G9" s="13">
        <v>19500</v>
      </c>
      <c r="H9" s="13"/>
      <c r="I9" s="13"/>
      <c r="J9" s="13"/>
      <c r="K9" s="13">
        <v>19500</v>
      </c>
      <c r="L9" s="13"/>
      <c r="M9" s="13"/>
      <c r="N9" s="14">
        <f t="shared" ref="N9:N23" si="1">+G9+I9</f>
        <v>19500</v>
      </c>
    </row>
    <row r="10" spans="1:14">
      <c r="A10" s="10"/>
      <c r="B10" s="15"/>
      <c r="C10" s="15" t="s">
        <v>327</v>
      </c>
      <c r="D10" s="11">
        <v>40989</v>
      </c>
      <c r="E10" s="11">
        <v>40990</v>
      </c>
      <c r="F10" s="12">
        <v>41036</v>
      </c>
      <c r="G10" s="16">
        <v>19500</v>
      </c>
      <c r="H10" s="16"/>
      <c r="I10" s="17"/>
      <c r="J10" s="17">
        <v>19500</v>
      </c>
      <c r="K10" s="16"/>
      <c r="L10" s="16"/>
      <c r="M10" s="16"/>
      <c r="N10" s="14">
        <f t="shared" si="1"/>
        <v>19500</v>
      </c>
    </row>
    <row r="11" spans="1:14">
      <c r="A11" s="10"/>
      <c r="B11" s="15" t="s">
        <v>328</v>
      </c>
      <c r="C11" s="15" t="s">
        <v>329</v>
      </c>
      <c r="D11" s="11">
        <v>40989</v>
      </c>
      <c r="E11" s="11">
        <v>40990</v>
      </c>
      <c r="F11" s="12">
        <v>41037</v>
      </c>
      <c r="G11" s="16">
        <v>17000</v>
      </c>
      <c r="H11" s="16"/>
      <c r="I11" s="17"/>
      <c r="J11" s="17">
        <v>17000</v>
      </c>
      <c r="K11" s="16"/>
      <c r="L11" s="16"/>
      <c r="M11" s="18"/>
      <c r="N11" s="14">
        <f t="shared" si="1"/>
        <v>17000</v>
      </c>
    </row>
    <row r="12" spans="1:14">
      <c r="A12" s="10"/>
      <c r="B12" s="15" t="s">
        <v>26</v>
      </c>
      <c r="C12" s="15"/>
      <c r="D12" s="11"/>
      <c r="E12" s="11"/>
      <c r="F12" s="12">
        <v>41038</v>
      </c>
      <c r="G12" s="16"/>
      <c r="H12" s="16" t="s">
        <v>55</v>
      </c>
      <c r="I12" s="17">
        <v>1000</v>
      </c>
      <c r="J12" s="17">
        <v>1000</v>
      </c>
      <c r="K12" s="16"/>
      <c r="L12" s="16"/>
      <c r="M12" s="18"/>
      <c r="N12" s="14">
        <f t="shared" si="1"/>
        <v>1000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138"/>
      <c r="G24" s="16"/>
      <c r="H24" s="21"/>
      <c r="I24" s="22"/>
      <c r="J24" s="16"/>
      <c r="K24" s="23"/>
      <c r="L24" s="16"/>
      <c r="M24" s="18"/>
      <c r="N24" s="24">
        <f>SUM(N6:N23)</f>
        <v>207320</v>
      </c>
    </row>
    <row r="25" spans="1:14">
      <c r="A25" s="25" t="s">
        <v>18</v>
      </c>
      <c r="B25" s="7"/>
      <c r="C25" s="26"/>
      <c r="D25" s="27"/>
      <c r="E25" s="27"/>
      <c r="F25" s="139"/>
      <c r="G25" s="16">
        <f>SUM(G6:G24)</f>
        <v>206320</v>
      </c>
      <c r="H25" s="28"/>
      <c r="I25" s="29">
        <f>SUM(I6:I24)</f>
        <v>1000</v>
      </c>
      <c r="J25" s="29">
        <f>SUM(J6:J24)</f>
        <v>37500</v>
      </c>
      <c r="K25" s="29">
        <f>SUM(K6:K24)</f>
        <v>169820</v>
      </c>
      <c r="L25" s="29">
        <v>0</v>
      </c>
      <c r="M25" s="29">
        <v>0</v>
      </c>
      <c r="N25" s="29">
        <f>SUM(J25:M25)</f>
        <v>207320</v>
      </c>
    </row>
    <row r="26" spans="1:14" ht="15.75" thickBot="1">
      <c r="A26" s="1"/>
      <c r="B26" s="1"/>
      <c r="C26" s="1"/>
      <c r="D26" s="30"/>
      <c r="E26" s="1"/>
      <c r="F26" s="1"/>
      <c r="G26" s="31"/>
      <c r="H26" s="32" t="s">
        <v>19</v>
      </c>
      <c r="I26" s="33"/>
      <c r="J26" s="34"/>
      <c r="K26" s="35"/>
      <c r="L26" s="34"/>
      <c r="M26" s="34"/>
      <c r="N26" s="31"/>
    </row>
    <row r="27" spans="1:14" ht="17.25" customHeight="1">
      <c r="A27" s="7" t="s">
        <v>20</v>
      </c>
      <c r="B27" s="7"/>
      <c r="C27" s="1"/>
      <c r="D27" s="30"/>
      <c r="E27" s="148" t="s">
        <v>21</v>
      </c>
      <c r="F27" s="36"/>
      <c r="G27" s="198"/>
      <c r="H27" s="199"/>
      <c r="I27" s="199"/>
      <c r="J27" s="199"/>
      <c r="K27" s="199"/>
      <c r="L27" s="199"/>
      <c r="M27" s="199"/>
      <c r="N27" s="200"/>
    </row>
    <row r="28" spans="1:14" ht="15" customHeight="1">
      <c r="A28" s="7" t="s">
        <v>22</v>
      </c>
      <c r="B28" s="148"/>
      <c r="C28" s="41"/>
      <c r="D28" s="42"/>
      <c r="E28" s="207">
        <v>505</v>
      </c>
      <c r="F28" s="208"/>
      <c r="G28" s="201"/>
      <c r="H28" s="202"/>
      <c r="I28" s="202"/>
      <c r="J28" s="202"/>
      <c r="K28" s="202"/>
      <c r="L28" s="202"/>
      <c r="M28" s="202"/>
      <c r="N28" s="203"/>
    </row>
    <row r="29" spans="1:14" ht="15" customHeight="1">
      <c r="A29" s="7" t="s">
        <v>23</v>
      </c>
      <c r="B29" s="1"/>
      <c r="C29" s="47">
        <v>0</v>
      </c>
      <c r="D29" s="42"/>
      <c r="E29" s="42"/>
      <c r="F29" s="48"/>
      <c r="G29" s="201"/>
      <c r="H29" s="202"/>
      <c r="I29" s="202"/>
      <c r="J29" s="202"/>
      <c r="K29" s="202"/>
      <c r="L29" s="202"/>
      <c r="M29" s="202"/>
      <c r="N29" s="203"/>
    </row>
    <row r="30" spans="1:14" ht="15" customHeight="1">
      <c r="A30" s="1"/>
      <c r="B30" s="1"/>
      <c r="C30" s="49">
        <f>((C28+C29)*E28)</f>
        <v>0</v>
      </c>
      <c r="D30" s="42"/>
      <c r="E30" s="42"/>
      <c r="F30" s="48"/>
      <c r="G30" s="201"/>
      <c r="H30" s="202"/>
      <c r="I30" s="202"/>
      <c r="J30" s="202"/>
      <c r="K30" s="202"/>
      <c r="L30" s="202"/>
      <c r="M30" s="202"/>
      <c r="N30" s="203"/>
    </row>
    <row r="31" spans="1:14" ht="15" customHeight="1">
      <c r="A31" s="7" t="s">
        <v>24</v>
      </c>
      <c r="B31" s="1"/>
      <c r="C31" s="51">
        <v>37500</v>
      </c>
      <c r="D31" s="42"/>
      <c r="E31" s="42"/>
      <c r="F31" s="48"/>
      <c r="G31" s="201"/>
      <c r="H31" s="202"/>
      <c r="I31" s="202"/>
      <c r="J31" s="202"/>
      <c r="K31" s="202"/>
      <c r="L31" s="202"/>
      <c r="M31" s="202"/>
      <c r="N31" s="203"/>
    </row>
    <row r="32" spans="1:14" ht="15.75" customHeight="1" thickBot="1">
      <c r="A32" s="209" t="s">
        <v>17</v>
      </c>
      <c r="B32" s="209"/>
      <c r="C32" s="49">
        <f>SUM(C30+C31)</f>
        <v>37500</v>
      </c>
      <c r="D32" s="42"/>
      <c r="E32" s="42"/>
      <c r="F32" s="48"/>
      <c r="G32" s="204"/>
      <c r="H32" s="205"/>
      <c r="I32" s="205"/>
      <c r="J32" s="205"/>
      <c r="K32" s="205"/>
      <c r="L32" s="205"/>
      <c r="M32" s="205"/>
      <c r="N32" s="206"/>
    </row>
  </sheetData>
  <mergeCells count="7">
    <mergeCell ref="C1:F1"/>
    <mergeCell ref="B3:D3"/>
    <mergeCell ref="K3:M3"/>
    <mergeCell ref="H4:I4"/>
    <mergeCell ref="G27:N32"/>
    <mergeCell ref="E28:F28"/>
    <mergeCell ref="A32:B3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K3" sqref="K3:M3"/>
    </sheetView>
  </sheetViews>
  <sheetFormatPr baseColWidth="10" defaultRowHeight="15"/>
  <cols>
    <col min="1" max="1" width="6.5703125" customWidth="1"/>
    <col min="2" max="2" width="19.5703125" customWidth="1"/>
    <col min="3" max="3" width="24.28515625" customWidth="1"/>
    <col min="4" max="4" width="11.140625" customWidth="1"/>
    <col min="5" max="5" width="16.57031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4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221</v>
      </c>
      <c r="F3" s="115"/>
      <c r="G3" s="1"/>
      <c r="H3" s="2"/>
      <c r="I3" s="1"/>
      <c r="J3" s="146"/>
      <c r="K3" s="196">
        <v>40988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4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293</v>
      </c>
      <c r="C6" s="11" t="s">
        <v>292</v>
      </c>
      <c r="D6" s="11">
        <v>40987</v>
      </c>
      <c r="E6" s="11">
        <v>40989</v>
      </c>
      <c r="F6" s="12">
        <v>41008</v>
      </c>
      <c r="G6" s="13">
        <v>34000</v>
      </c>
      <c r="H6" s="13"/>
      <c r="I6" s="13"/>
      <c r="J6" s="13"/>
      <c r="K6" s="13">
        <v>34000</v>
      </c>
      <c r="L6" s="13"/>
      <c r="M6" s="13"/>
      <c r="N6" s="14">
        <f t="shared" ref="N6" si="0">+G6+I6</f>
        <v>34000</v>
      </c>
    </row>
    <row r="7" spans="1:14">
      <c r="A7" s="10"/>
      <c r="B7" s="11" t="s">
        <v>294</v>
      </c>
      <c r="C7" s="11" t="s">
        <v>295</v>
      </c>
      <c r="D7" s="11">
        <v>40967</v>
      </c>
      <c r="E7" s="11">
        <v>40969</v>
      </c>
      <c r="F7" s="12">
        <v>41009</v>
      </c>
      <c r="G7" s="13">
        <v>54540</v>
      </c>
      <c r="H7" s="13"/>
      <c r="I7" s="13"/>
      <c r="J7" s="13"/>
      <c r="K7" s="13"/>
      <c r="L7" s="13">
        <v>54540</v>
      </c>
      <c r="M7" s="13"/>
      <c r="N7" s="14">
        <f>+G7+I7</f>
        <v>54540</v>
      </c>
    </row>
    <row r="8" spans="1:14">
      <c r="A8" s="10"/>
      <c r="B8" s="11" t="s">
        <v>296</v>
      </c>
      <c r="C8" s="11" t="s">
        <v>295</v>
      </c>
      <c r="D8" s="11">
        <v>40968</v>
      </c>
      <c r="E8" s="11">
        <v>40970</v>
      </c>
      <c r="F8" s="12">
        <v>41010</v>
      </c>
      <c r="G8" s="13">
        <v>109080</v>
      </c>
      <c r="H8" s="13"/>
      <c r="I8" s="13"/>
      <c r="J8" s="13"/>
      <c r="K8" s="13"/>
      <c r="L8" s="13">
        <v>109080</v>
      </c>
      <c r="M8" s="13"/>
      <c r="N8" s="14">
        <f>+G8+I8</f>
        <v>109080</v>
      </c>
    </row>
    <row r="9" spans="1:14">
      <c r="A9" s="10"/>
      <c r="B9" s="11" t="s">
        <v>297</v>
      </c>
      <c r="C9" s="11" t="s">
        <v>298</v>
      </c>
      <c r="D9" s="11">
        <v>40987</v>
      </c>
      <c r="E9" s="11">
        <v>40989</v>
      </c>
      <c r="F9" s="12">
        <v>41011</v>
      </c>
      <c r="G9" s="13">
        <v>19500</v>
      </c>
      <c r="H9" s="13"/>
      <c r="I9" s="13"/>
      <c r="J9" s="13">
        <v>19500</v>
      </c>
      <c r="K9" s="13"/>
      <c r="L9" s="13"/>
      <c r="M9" s="13"/>
      <c r="N9" s="14">
        <f t="shared" ref="N9:N29" si="1">+G9+I9</f>
        <v>19500</v>
      </c>
    </row>
    <row r="10" spans="1:14">
      <c r="A10" s="10"/>
      <c r="B10" s="15" t="s">
        <v>299</v>
      </c>
      <c r="C10" s="15" t="s">
        <v>295</v>
      </c>
      <c r="D10" s="11">
        <v>40972</v>
      </c>
      <c r="E10" s="11">
        <v>40974</v>
      </c>
      <c r="F10" s="12">
        <v>41012</v>
      </c>
      <c r="G10" s="16">
        <v>54540</v>
      </c>
      <c r="H10" s="16"/>
      <c r="I10" s="17"/>
      <c r="J10" s="17"/>
      <c r="K10" s="16"/>
      <c r="L10" s="16">
        <v>54540</v>
      </c>
      <c r="M10" s="16"/>
      <c r="N10" s="14">
        <f t="shared" si="1"/>
        <v>54540</v>
      </c>
    </row>
    <row r="11" spans="1:14">
      <c r="A11" s="10"/>
      <c r="B11" s="15" t="s">
        <v>300</v>
      </c>
      <c r="C11" s="15" t="s">
        <v>28</v>
      </c>
      <c r="D11" s="11">
        <v>40966</v>
      </c>
      <c r="E11" s="11">
        <v>40967</v>
      </c>
      <c r="F11" s="12">
        <v>41013</v>
      </c>
      <c r="G11" s="16">
        <v>32320</v>
      </c>
      <c r="H11" s="16"/>
      <c r="I11" s="17"/>
      <c r="J11" s="17"/>
      <c r="K11" s="16">
        <v>32320</v>
      </c>
      <c r="L11" s="16"/>
      <c r="M11" s="18"/>
      <c r="N11" s="14">
        <f t="shared" si="1"/>
        <v>32320</v>
      </c>
    </row>
    <row r="12" spans="1:14">
      <c r="A12" s="10"/>
      <c r="B12" s="15" t="s">
        <v>301</v>
      </c>
      <c r="C12" s="15" t="s">
        <v>295</v>
      </c>
      <c r="D12" s="11">
        <v>40976</v>
      </c>
      <c r="E12" s="11">
        <v>40978</v>
      </c>
      <c r="F12" s="12">
        <v>41014</v>
      </c>
      <c r="G12" s="16">
        <v>54540</v>
      </c>
      <c r="H12" s="16"/>
      <c r="I12" s="17"/>
      <c r="J12" s="17"/>
      <c r="K12" s="16"/>
      <c r="L12" s="16">
        <v>54540</v>
      </c>
      <c r="M12" s="18"/>
      <c r="N12" s="14">
        <f t="shared" si="1"/>
        <v>54540</v>
      </c>
    </row>
    <row r="13" spans="1:14">
      <c r="A13" s="10"/>
      <c r="B13" s="15" t="s">
        <v>302</v>
      </c>
      <c r="C13" s="15" t="s">
        <v>295</v>
      </c>
      <c r="D13" s="11">
        <v>40977</v>
      </c>
      <c r="E13" s="11">
        <v>40979</v>
      </c>
      <c r="F13" s="12">
        <v>41015</v>
      </c>
      <c r="G13" s="16">
        <v>54540</v>
      </c>
      <c r="H13" s="16"/>
      <c r="I13" s="17"/>
      <c r="J13" s="16"/>
      <c r="K13" s="16"/>
      <c r="L13" s="16">
        <v>54540</v>
      </c>
      <c r="M13" s="18"/>
      <c r="N13" s="14">
        <f>+G13+I13</f>
        <v>54540</v>
      </c>
    </row>
    <row r="14" spans="1:14">
      <c r="A14" s="10"/>
      <c r="B14" s="15" t="s">
        <v>303</v>
      </c>
      <c r="C14" s="15" t="s">
        <v>295</v>
      </c>
      <c r="D14" s="11">
        <v>40977</v>
      </c>
      <c r="E14" s="11">
        <v>40979</v>
      </c>
      <c r="F14" s="12">
        <v>41016</v>
      </c>
      <c r="G14" s="16">
        <v>54540</v>
      </c>
      <c r="H14" s="16"/>
      <c r="I14" s="17"/>
      <c r="J14" s="16"/>
      <c r="K14" s="16"/>
      <c r="L14" s="16">
        <v>54540</v>
      </c>
      <c r="M14" s="18"/>
      <c r="N14" s="14">
        <f t="shared" si="1"/>
        <v>54540</v>
      </c>
    </row>
    <row r="15" spans="1:14">
      <c r="A15" s="10"/>
      <c r="B15" s="15" t="s">
        <v>304</v>
      </c>
      <c r="C15" s="15" t="s">
        <v>295</v>
      </c>
      <c r="D15" s="11">
        <v>40977</v>
      </c>
      <c r="E15" s="11">
        <v>40979</v>
      </c>
      <c r="F15" s="12">
        <v>41017</v>
      </c>
      <c r="G15" s="16">
        <v>54540</v>
      </c>
      <c r="H15" s="16"/>
      <c r="I15" s="17"/>
      <c r="J15" s="16"/>
      <c r="K15" s="16"/>
      <c r="L15" s="16">
        <v>54540</v>
      </c>
      <c r="M15" s="18"/>
      <c r="N15" s="14">
        <f t="shared" si="1"/>
        <v>54540</v>
      </c>
    </row>
    <row r="16" spans="1:14">
      <c r="A16" s="10"/>
      <c r="B16" s="15" t="s">
        <v>305</v>
      </c>
      <c r="C16" s="15" t="s">
        <v>295</v>
      </c>
      <c r="D16" s="11">
        <v>40980</v>
      </c>
      <c r="E16" s="11">
        <v>40982</v>
      </c>
      <c r="F16" s="12">
        <v>41018</v>
      </c>
      <c r="G16" s="16">
        <v>54540</v>
      </c>
      <c r="H16" s="16"/>
      <c r="I16" s="17"/>
      <c r="J16" s="16"/>
      <c r="K16" s="16"/>
      <c r="L16" s="16">
        <v>54540</v>
      </c>
      <c r="M16" s="18"/>
      <c r="N16" s="14">
        <f t="shared" si="1"/>
        <v>54540</v>
      </c>
    </row>
    <row r="17" spans="1:14">
      <c r="A17" s="10"/>
      <c r="B17" s="15" t="s">
        <v>306</v>
      </c>
      <c r="C17" s="15" t="s">
        <v>295</v>
      </c>
      <c r="D17" s="11">
        <v>40983</v>
      </c>
      <c r="E17" s="11">
        <v>40985</v>
      </c>
      <c r="F17" s="12">
        <v>41019</v>
      </c>
      <c r="G17" s="16">
        <v>54540</v>
      </c>
      <c r="H17" s="16"/>
      <c r="I17" s="17"/>
      <c r="J17" s="16"/>
      <c r="K17" s="16"/>
      <c r="L17" s="16">
        <v>54540</v>
      </c>
      <c r="M17" s="18"/>
      <c r="N17" s="14">
        <f t="shared" si="1"/>
        <v>54540</v>
      </c>
    </row>
    <row r="18" spans="1:14">
      <c r="A18" s="10"/>
      <c r="B18" s="15" t="s">
        <v>307</v>
      </c>
      <c r="C18" s="15" t="s">
        <v>295</v>
      </c>
      <c r="D18" s="11">
        <v>40983</v>
      </c>
      <c r="E18" s="11">
        <v>40985</v>
      </c>
      <c r="F18" s="12">
        <v>41020</v>
      </c>
      <c r="G18" s="16">
        <v>54540</v>
      </c>
      <c r="H18" s="16"/>
      <c r="I18" s="17"/>
      <c r="J18" s="16"/>
      <c r="K18" s="16"/>
      <c r="L18" s="16">
        <v>54540</v>
      </c>
      <c r="M18" s="18"/>
      <c r="N18" s="14">
        <f t="shared" si="1"/>
        <v>54540</v>
      </c>
    </row>
    <row r="19" spans="1:14">
      <c r="A19" s="10"/>
      <c r="B19" s="15" t="s">
        <v>308</v>
      </c>
      <c r="C19" s="15" t="s">
        <v>295</v>
      </c>
      <c r="D19" s="11">
        <v>40984</v>
      </c>
      <c r="E19" s="11">
        <v>40986</v>
      </c>
      <c r="F19" s="12">
        <v>41021</v>
      </c>
      <c r="G19" s="16">
        <v>54540</v>
      </c>
      <c r="H19" s="16"/>
      <c r="I19" s="17"/>
      <c r="J19" s="16"/>
      <c r="K19" s="16"/>
      <c r="L19" s="16">
        <v>54540</v>
      </c>
      <c r="M19" s="18"/>
      <c r="N19" s="14">
        <f t="shared" si="1"/>
        <v>54540</v>
      </c>
    </row>
    <row r="20" spans="1:14">
      <c r="A20" s="10"/>
      <c r="B20" s="15" t="s">
        <v>309</v>
      </c>
      <c r="C20" s="15" t="s">
        <v>295</v>
      </c>
      <c r="D20" s="11">
        <v>40984</v>
      </c>
      <c r="E20" s="11">
        <v>40986</v>
      </c>
      <c r="F20" s="12">
        <v>41022</v>
      </c>
      <c r="G20" s="16">
        <v>54540</v>
      </c>
      <c r="H20" s="16"/>
      <c r="I20" s="17"/>
      <c r="J20" s="16"/>
      <c r="K20" s="16"/>
      <c r="L20" s="16">
        <v>54540</v>
      </c>
      <c r="M20" s="18"/>
      <c r="N20" s="14">
        <f t="shared" si="1"/>
        <v>54540</v>
      </c>
    </row>
    <row r="21" spans="1:14">
      <c r="A21" s="10"/>
      <c r="B21" s="15" t="s">
        <v>310</v>
      </c>
      <c r="C21" s="15" t="s">
        <v>295</v>
      </c>
      <c r="D21" s="11">
        <v>40984</v>
      </c>
      <c r="E21" s="11">
        <v>40986</v>
      </c>
      <c r="F21" s="12">
        <v>41023</v>
      </c>
      <c r="G21" s="16">
        <v>54540</v>
      </c>
      <c r="H21" s="16"/>
      <c r="I21" s="17"/>
      <c r="J21" s="16"/>
      <c r="K21" s="16"/>
      <c r="L21" s="16">
        <v>54540</v>
      </c>
      <c r="M21" s="18"/>
      <c r="N21" s="14">
        <f t="shared" si="1"/>
        <v>54540</v>
      </c>
    </row>
    <row r="22" spans="1:14">
      <c r="A22" s="10"/>
      <c r="B22" s="15" t="s">
        <v>311</v>
      </c>
      <c r="C22" s="15" t="s">
        <v>295</v>
      </c>
      <c r="D22" s="11">
        <v>40984</v>
      </c>
      <c r="E22" s="11">
        <v>40986</v>
      </c>
      <c r="F22" s="12">
        <v>41024</v>
      </c>
      <c r="G22" s="16">
        <v>54540</v>
      </c>
      <c r="H22" s="16"/>
      <c r="I22" s="17"/>
      <c r="J22" s="16"/>
      <c r="K22" s="16"/>
      <c r="L22" s="16">
        <v>54540</v>
      </c>
      <c r="M22" s="18"/>
      <c r="N22" s="14">
        <f t="shared" si="1"/>
        <v>54540</v>
      </c>
    </row>
    <row r="23" spans="1:14">
      <c r="A23" s="10"/>
      <c r="B23" s="15" t="s">
        <v>312</v>
      </c>
      <c r="C23" s="15" t="s">
        <v>295</v>
      </c>
      <c r="D23" s="11">
        <v>40984</v>
      </c>
      <c r="E23" s="11">
        <v>40986</v>
      </c>
      <c r="F23" s="12">
        <v>41025</v>
      </c>
      <c r="G23" s="16">
        <v>54540</v>
      </c>
      <c r="H23" s="16"/>
      <c r="I23" s="17"/>
      <c r="J23" s="16"/>
      <c r="K23" s="16"/>
      <c r="L23" s="16">
        <v>54540</v>
      </c>
      <c r="M23" s="18"/>
      <c r="N23" s="14">
        <f t="shared" si="1"/>
        <v>54540</v>
      </c>
    </row>
    <row r="24" spans="1:14">
      <c r="A24" s="19"/>
      <c r="B24" s="15" t="s">
        <v>313</v>
      </c>
      <c r="C24" s="15" t="s">
        <v>295</v>
      </c>
      <c r="D24" s="11">
        <v>40984</v>
      </c>
      <c r="E24" s="11">
        <v>40986</v>
      </c>
      <c r="F24" s="20">
        <v>41026</v>
      </c>
      <c r="G24" s="16">
        <v>54540</v>
      </c>
      <c r="H24" s="21"/>
      <c r="I24" s="22"/>
      <c r="J24" s="16"/>
      <c r="K24" s="23"/>
      <c r="L24" s="16">
        <v>54540</v>
      </c>
      <c r="M24" s="18"/>
      <c r="N24" s="14">
        <f t="shared" si="1"/>
        <v>54540</v>
      </c>
    </row>
    <row r="25" spans="1:14">
      <c r="A25" s="19"/>
      <c r="B25" s="15" t="s">
        <v>171</v>
      </c>
      <c r="C25" s="15"/>
      <c r="D25" s="11"/>
      <c r="E25" s="11"/>
      <c r="F25" s="20">
        <v>41027</v>
      </c>
      <c r="G25" s="16"/>
      <c r="H25" s="21" t="s">
        <v>314</v>
      </c>
      <c r="I25" s="22">
        <v>1000</v>
      </c>
      <c r="J25" s="16">
        <v>1000</v>
      </c>
      <c r="K25" s="23"/>
      <c r="L25" s="16"/>
      <c r="M25" s="18"/>
      <c r="N25" s="14">
        <f t="shared" si="1"/>
        <v>1000</v>
      </c>
    </row>
    <row r="26" spans="1:14">
      <c r="A26" s="19"/>
      <c r="B26" s="15" t="s">
        <v>315</v>
      </c>
      <c r="C26" s="15" t="s">
        <v>28</v>
      </c>
      <c r="D26" s="11"/>
      <c r="E26" s="11"/>
      <c r="F26" s="20">
        <v>41028</v>
      </c>
      <c r="G26" s="16"/>
      <c r="H26" s="21" t="s">
        <v>318</v>
      </c>
      <c r="I26" s="22">
        <v>84840</v>
      </c>
      <c r="J26" s="16">
        <v>84840</v>
      </c>
      <c r="K26" s="23"/>
      <c r="L26" s="16"/>
      <c r="M26" s="18"/>
      <c r="N26" s="14">
        <f t="shared" si="1"/>
        <v>84840</v>
      </c>
    </row>
    <row r="27" spans="1:14">
      <c r="A27" s="19"/>
      <c r="B27" s="15" t="s">
        <v>315</v>
      </c>
      <c r="C27" s="15" t="s">
        <v>28</v>
      </c>
      <c r="D27" s="11"/>
      <c r="E27" s="11"/>
      <c r="F27" s="20">
        <v>41029</v>
      </c>
      <c r="G27" s="16"/>
      <c r="H27" s="21" t="s">
        <v>317</v>
      </c>
      <c r="I27" s="22">
        <v>167660</v>
      </c>
      <c r="J27" s="16">
        <v>167660</v>
      </c>
      <c r="K27" s="23"/>
      <c r="L27" s="16"/>
      <c r="M27" s="18"/>
      <c r="N27" s="14">
        <f t="shared" si="1"/>
        <v>167660</v>
      </c>
    </row>
    <row r="28" spans="1:14">
      <c r="A28" s="19"/>
      <c r="B28" s="15" t="s">
        <v>316</v>
      </c>
      <c r="C28" s="15" t="s">
        <v>28</v>
      </c>
      <c r="D28" s="11">
        <v>40989</v>
      </c>
      <c r="E28" s="11">
        <v>40990</v>
      </c>
      <c r="F28" s="20">
        <v>41030</v>
      </c>
      <c r="G28" s="16">
        <v>40400</v>
      </c>
      <c r="H28" s="21"/>
      <c r="I28" s="22"/>
      <c r="J28" s="16"/>
      <c r="K28" s="23">
        <v>40400</v>
      </c>
      <c r="L28" s="16"/>
      <c r="M28" s="18"/>
      <c r="N28" s="14">
        <f t="shared" si="1"/>
        <v>40400</v>
      </c>
    </row>
    <row r="29" spans="1:14">
      <c r="A29" s="19"/>
      <c r="B29" s="15" t="s">
        <v>319</v>
      </c>
      <c r="C29" s="15" t="s">
        <v>28</v>
      </c>
      <c r="D29" s="11"/>
      <c r="E29" s="11"/>
      <c r="F29" s="20">
        <v>41031</v>
      </c>
      <c r="G29" s="16"/>
      <c r="H29" s="21" t="s">
        <v>55</v>
      </c>
      <c r="I29" s="22">
        <v>4600</v>
      </c>
      <c r="J29" s="16">
        <v>4600</v>
      </c>
      <c r="K29" s="23"/>
      <c r="L29" s="16"/>
      <c r="M29" s="18"/>
      <c r="N29" s="14">
        <f t="shared" si="1"/>
        <v>4600</v>
      </c>
    </row>
    <row r="30" spans="1:14">
      <c r="A30" s="19"/>
      <c r="B30" s="15"/>
      <c r="C30" s="15"/>
      <c r="D30" s="11"/>
      <c r="E30" s="11"/>
      <c r="F30" s="138"/>
      <c r="G30" s="16"/>
      <c r="H30" s="21"/>
      <c r="I30" s="22"/>
      <c r="J30" s="16"/>
      <c r="K30" s="23"/>
      <c r="L30" s="16"/>
      <c r="M30" s="18"/>
      <c r="N30" s="24">
        <f>SUM(N6:N29)</f>
        <v>1311500</v>
      </c>
    </row>
    <row r="31" spans="1:14">
      <c r="A31" s="25" t="s">
        <v>18</v>
      </c>
      <c r="B31" s="7"/>
      <c r="C31" s="26"/>
      <c r="D31" s="27"/>
      <c r="E31" s="27"/>
      <c r="F31" s="139"/>
      <c r="G31" s="16">
        <f>SUM(G6:G29)</f>
        <v>1053400</v>
      </c>
      <c r="H31" s="28"/>
      <c r="I31" s="29">
        <f>SUM(I6:I30)</f>
        <v>258100</v>
      </c>
      <c r="J31" s="29">
        <f>SUM(J6:J30)</f>
        <v>277600</v>
      </c>
      <c r="K31" s="29">
        <f>SUM(K6:K30)</f>
        <v>106720</v>
      </c>
      <c r="L31" s="29">
        <f>SUM(L6:L29)</f>
        <v>927180</v>
      </c>
      <c r="M31" s="29">
        <f>SUM(M6:M30)</f>
        <v>0</v>
      </c>
      <c r="N31" s="29">
        <f>SUM(J31:M31)</f>
        <v>1311500</v>
      </c>
    </row>
    <row r="32" spans="1:14" ht="15.75" thickBot="1">
      <c r="A32" s="1"/>
      <c r="B32" s="1"/>
      <c r="C32" s="1"/>
      <c r="D32" s="30"/>
      <c r="E32" s="1"/>
      <c r="F32" s="1"/>
      <c r="G32" s="31"/>
      <c r="H32" s="32" t="s">
        <v>19</v>
      </c>
      <c r="I32" s="33"/>
      <c r="J32" s="34"/>
      <c r="K32" s="35"/>
      <c r="L32" s="34"/>
      <c r="M32" s="34"/>
      <c r="N32" s="31"/>
    </row>
    <row r="33" spans="1:14" ht="17.25" customHeight="1">
      <c r="A33" s="7" t="s">
        <v>20</v>
      </c>
      <c r="B33" s="7"/>
      <c r="C33" s="1"/>
      <c r="D33" s="30"/>
      <c r="E33" s="146" t="s">
        <v>21</v>
      </c>
      <c r="F33" s="36"/>
      <c r="G33" s="198"/>
      <c r="H33" s="199"/>
      <c r="I33" s="199"/>
      <c r="J33" s="199"/>
      <c r="K33" s="199"/>
      <c r="L33" s="199"/>
      <c r="M33" s="199"/>
      <c r="N33" s="200"/>
    </row>
    <row r="34" spans="1:14" ht="15" customHeight="1">
      <c r="A34" s="7" t="s">
        <v>22</v>
      </c>
      <c r="B34" s="146"/>
      <c r="C34" s="41"/>
      <c r="D34" s="42"/>
      <c r="E34" s="207">
        <v>505</v>
      </c>
      <c r="F34" s="20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23</v>
      </c>
      <c r="B35" s="1"/>
      <c r="C35" s="47">
        <v>500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" customHeight="1">
      <c r="A36" s="1"/>
      <c r="B36" s="1"/>
      <c r="C36" s="49">
        <f>((C34+C35)*E34)</f>
        <v>252500</v>
      </c>
      <c r="D36" s="42"/>
      <c r="E36" s="42"/>
      <c r="F36" s="48"/>
      <c r="G36" s="201"/>
      <c r="H36" s="202"/>
      <c r="I36" s="202"/>
      <c r="J36" s="202"/>
      <c r="K36" s="202"/>
      <c r="L36" s="202"/>
      <c r="M36" s="202"/>
      <c r="N36" s="203"/>
    </row>
    <row r="37" spans="1:14" ht="15" customHeight="1">
      <c r="A37" s="7" t="s">
        <v>24</v>
      </c>
      <c r="B37" s="1"/>
      <c r="C37" s="51">
        <v>25100</v>
      </c>
      <c r="D37" s="42"/>
      <c r="E37" s="42"/>
      <c r="F37" s="48"/>
      <c r="G37" s="201"/>
      <c r="H37" s="202"/>
      <c r="I37" s="202"/>
      <c r="J37" s="202"/>
      <c r="K37" s="202"/>
      <c r="L37" s="202"/>
      <c r="M37" s="202"/>
      <c r="N37" s="203"/>
    </row>
    <row r="38" spans="1:14" ht="15.75" customHeight="1" thickBot="1">
      <c r="A38" s="209" t="s">
        <v>17</v>
      </c>
      <c r="B38" s="209"/>
      <c r="C38" s="49">
        <f>SUM(C36+C37)</f>
        <v>277600</v>
      </c>
      <c r="D38" s="42"/>
      <c r="E38" s="42"/>
      <c r="F38" s="48"/>
      <c r="G38" s="204"/>
      <c r="H38" s="205"/>
      <c r="I38" s="205"/>
      <c r="J38" s="205"/>
      <c r="K38" s="205"/>
      <c r="L38" s="205"/>
      <c r="M38" s="205"/>
      <c r="N38" s="206"/>
    </row>
  </sheetData>
  <mergeCells count="7">
    <mergeCell ref="C1:F1"/>
    <mergeCell ref="B3:D3"/>
    <mergeCell ref="K3:M3"/>
    <mergeCell ref="H4:I4"/>
    <mergeCell ref="G33:N38"/>
    <mergeCell ref="E34:F34"/>
    <mergeCell ref="A38:B3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35"/>
  <sheetViews>
    <sheetView topLeftCell="A5" workbookViewId="0">
      <selection activeCell="C32" sqref="C32:C35"/>
    </sheetView>
  </sheetViews>
  <sheetFormatPr baseColWidth="10" defaultRowHeight="15"/>
  <cols>
    <col min="1" max="1" width="6.5703125" customWidth="1"/>
    <col min="2" max="2" width="19.5703125" customWidth="1"/>
    <col min="3" max="3" width="24.28515625" customWidth="1"/>
    <col min="4" max="4" width="11.140625" customWidth="1"/>
    <col min="5" max="5" width="16.57031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288</v>
      </c>
      <c r="F3" s="115"/>
      <c r="G3" s="1"/>
      <c r="H3" s="2"/>
      <c r="I3" s="1"/>
      <c r="J3" s="144"/>
      <c r="K3" s="196">
        <v>40988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4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290</v>
      </c>
      <c r="B6" s="11" t="s">
        <v>289</v>
      </c>
      <c r="C6" s="11" t="s">
        <v>28</v>
      </c>
      <c r="D6" s="11">
        <v>40988</v>
      </c>
      <c r="E6" s="11">
        <v>40990</v>
      </c>
      <c r="F6" s="12">
        <v>41005</v>
      </c>
      <c r="G6" s="13">
        <v>167660</v>
      </c>
      <c r="H6" s="13"/>
      <c r="I6" s="13"/>
      <c r="J6" s="13">
        <v>167660</v>
      </c>
      <c r="K6" s="13"/>
      <c r="L6" s="13"/>
      <c r="M6" s="13"/>
      <c r="N6" s="14">
        <f t="shared" ref="N6" si="0">+G6+I6</f>
        <v>167660</v>
      </c>
    </row>
    <row r="7" spans="1:14">
      <c r="A7" s="10"/>
      <c r="B7" s="11" t="s">
        <v>291</v>
      </c>
      <c r="C7" s="11" t="s">
        <v>68</v>
      </c>
      <c r="D7" s="11">
        <v>41017</v>
      </c>
      <c r="E7" s="11">
        <v>41019</v>
      </c>
      <c r="F7" s="12">
        <v>41006</v>
      </c>
      <c r="G7" s="13">
        <v>56560</v>
      </c>
      <c r="H7" s="13"/>
      <c r="I7" s="13"/>
      <c r="J7" s="13"/>
      <c r="K7" s="13"/>
      <c r="L7" s="13"/>
      <c r="M7" s="13">
        <v>56560</v>
      </c>
      <c r="N7" s="14">
        <f>+G7+I7</f>
        <v>56560</v>
      </c>
    </row>
    <row r="8" spans="1:14">
      <c r="A8" s="10"/>
      <c r="B8" s="11" t="s">
        <v>26</v>
      </c>
      <c r="C8" s="11"/>
      <c r="D8" s="11"/>
      <c r="E8" s="11"/>
      <c r="F8" s="12">
        <v>41007</v>
      </c>
      <c r="G8" s="13">
        <v>2800</v>
      </c>
      <c r="H8" s="13"/>
      <c r="I8" s="13"/>
      <c r="J8" s="13">
        <v>2800</v>
      </c>
      <c r="K8" s="13"/>
      <c r="L8" s="13"/>
      <c r="M8" s="13"/>
      <c r="N8" s="14">
        <f>+G8+I8</f>
        <v>2800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ref="N9:N26" si="1">+G9+I9</f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1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138"/>
      <c r="G27" s="16"/>
      <c r="H27" s="21"/>
      <c r="I27" s="22"/>
      <c r="J27" s="16"/>
      <c r="K27" s="23"/>
      <c r="L27" s="16"/>
      <c r="M27" s="18"/>
      <c r="N27" s="24">
        <f>SUM(N6:N26)</f>
        <v>227020</v>
      </c>
    </row>
    <row r="28" spans="1:14">
      <c r="A28" s="25" t="s">
        <v>18</v>
      </c>
      <c r="B28" s="7"/>
      <c r="C28" s="26"/>
      <c r="D28" s="27"/>
      <c r="E28" s="27"/>
      <c r="F28" s="139"/>
      <c r="G28" s="16">
        <f>SUM(G6:G26)</f>
        <v>227020</v>
      </c>
      <c r="H28" s="28"/>
      <c r="I28" s="29">
        <f>SUM(I6:I27)</f>
        <v>0</v>
      </c>
      <c r="J28" s="29">
        <f>SUM(J6:J27)</f>
        <v>170460</v>
      </c>
      <c r="K28" s="29">
        <f>SUM(K6:K27)</f>
        <v>0</v>
      </c>
      <c r="L28" s="29">
        <f>SUM(L6:L26)</f>
        <v>0</v>
      </c>
      <c r="M28" s="29">
        <f>SUM(M6:M27)</f>
        <v>56560</v>
      </c>
      <c r="N28" s="29">
        <f>SUM(J28:M28)</f>
        <v>227020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7.25" customHeight="1">
      <c r="A30" s="7" t="s">
        <v>20</v>
      </c>
      <c r="B30" s="7"/>
      <c r="C30" s="1"/>
      <c r="D30" s="30"/>
      <c r="E30" s="144" t="s">
        <v>21</v>
      </c>
      <c r="F30" s="36"/>
      <c r="G30" s="198"/>
      <c r="H30" s="199"/>
      <c r="I30" s="199"/>
      <c r="J30" s="199"/>
      <c r="K30" s="199"/>
      <c r="L30" s="199"/>
      <c r="M30" s="199"/>
      <c r="N30" s="200"/>
    </row>
    <row r="31" spans="1:14" ht="15" customHeight="1">
      <c r="A31" s="7" t="s">
        <v>22</v>
      </c>
      <c r="B31" s="144"/>
      <c r="C31" s="41"/>
      <c r="D31" s="42"/>
      <c r="E31" s="207">
        <v>505</v>
      </c>
      <c r="F31" s="208"/>
      <c r="G31" s="201"/>
      <c r="H31" s="202"/>
      <c r="I31" s="202"/>
      <c r="J31" s="202"/>
      <c r="K31" s="202"/>
      <c r="L31" s="202"/>
      <c r="M31" s="202"/>
      <c r="N31" s="203"/>
    </row>
    <row r="32" spans="1:14" ht="15" customHeight="1">
      <c r="A32" s="7" t="s">
        <v>23</v>
      </c>
      <c r="B32" s="1"/>
      <c r="C32" s="47">
        <v>322</v>
      </c>
      <c r="D32" s="42"/>
      <c r="E32" s="42"/>
      <c r="F32" s="4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1"/>
      <c r="B33" s="1"/>
      <c r="C33" s="49">
        <f>((C31+C32)*E31)</f>
        <v>162610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7" t="s">
        <v>24</v>
      </c>
      <c r="B34" s="1"/>
      <c r="C34" s="51">
        <v>7850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.75" customHeight="1" thickBot="1">
      <c r="A35" s="209" t="s">
        <v>17</v>
      </c>
      <c r="B35" s="209"/>
      <c r="C35" s="49">
        <f>SUM(C33+C34)</f>
        <v>170460</v>
      </c>
      <c r="D35" s="42"/>
      <c r="E35" s="42"/>
      <c r="F35" s="48"/>
      <c r="G35" s="204"/>
      <c r="H35" s="205"/>
      <c r="I35" s="205"/>
      <c r="J35" s="205"/>
      <c r="K35" s="205"/>
      <c r="L35" s="205"/>
      <c r="M35" s="205"/>
      <c r="N35" s="206"/>
    </row>
  </sheetData>
  <mergeCells count="7">
    <mergeCell ref="C1:F1"/>
    <mergeCell ref="B3:D3"/>
    <mergeCell ref="K3:M3"/>
    <mergeCell ref="H4:I4"/>
    <mergeCell ref="G30:N35"/>
    <mergeCell ref="E31:F31"/>
    <mergeCell ref="A35:B3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35"/>
  <sheetViews>
    <sheetView topLeftCell="A4" workbookViewId="0">
      <selection sqref="A1:N35"/>
    </sheetView>
  </sheetViews>
  <sheetFormatPr baseColWidth="10" defaultRowHeight="15"/>
  <cols>
    <col min="1" max="1" width="6.5703125" customWidth="1"/>
    <col min="2" max="2" width="19.5703125" customWidth="1"/>
    <col min="3" max="3" width="24.28515625" customWidth="1"/>
    <col min="4" max="4" width="11.140625" customWidth="1"/>
    <col min="5" max="5" width="16.57031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4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61</v>
      </c>
      <c r="F3" s="115"/>
      <c r="G3" s="1"/>
      <c r="H3" s="2"/>
      <c r="I3" s="1"/>
      <c r="J3" s="142"/>
      <c r="K3" s="196">
        <v>40988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4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284</v>
      </c>
      <c r="C6" s="11" t="s">
        <v>277</v>
      </c>
      <c r="D6" s="11">
        <v>40987</v>
      </c>
      <c r="E6" s="11">
        <v>40990</v>
      </c>
      <c r="F6" s="12">
        <v>41001</v>
      </c>
      <c r="G6" s="13">
        <v>90900</v>
      </c>
      <c r="H6" s="13"/>
      <c r="I6" s="13"/>
      <c r="J6" s="13">
        <v>45900</v>
      </c>
      <c r="K6" s="13"/>
      <c r="L6" s="13"/>
      <c r="M6" s="13">
        <v>45000</v>
      </c>
      <c r="N6" s="14">
        <f t="shared" ref="N6" si="0">+G6+I6</f>
        <v>90900</v>
      </c>
    </row>
    <row r="7" spans="1:14">
      <c r="A7" s="10"/>
      <c r="B7" s="11" t="s">
        <v>285</v>
      </c>
      <c r="C7" s="11" t="s">
        <v>286</v>
      </c>
      <c r="D7" s="11">
        <v>40992</v>
      </c>
      <c r="E7" s="11">
        <v>40996</v>
      </c>
      <c r="F7" s="12">
        <v>41002</v>
      </c>
      <c r="G7" s="13">
        <v>121200</v>
      </c>
      <c r="H7" s="13"/>
      <c r="I7" s="13"/>
      <c r="J7" s="13"/>
      <c r="K7" s="13"/>
      <c r="L7" s="13"/>
      <c r="M7" s="13">
        <v>121200</v>
      </c>
      <c r="N7" s="14">
        <f>+G7+I7</f>
        <v>121200</v>
      </c>
    </row>
    <row r="8" spans="1:14">
      <c r="A8" s="10"/>
      <c r="B8" s="11" t="s">
        <v>287</v>
      </c>
      <c r="C8" s="11" t="s">
        <v>286</v>
      </c>
      <c r="D8" s="11">
        <v>40989</v>
      </c>
      <c r="E8" s="11">
        <v>40991</v>
      </c>
      <c r="F8" s="12">
        <v>41003</v>
      </c>
      <c r="G8" s="13">
        <v>49995</v>
      </c>
      <c r="H8" s="13"/>
      <c r="I8" s="13"/>
      <c r="J8" s="13"/>
      <c r="K8" s="13"/>
      <c r="L8" s="13"/>
      <c r="M8" s="13">
        <v>49995</v>
      </c>
      <c r="N8" s="14">
        <f>+G8+I8</f>
        <v>49995</v>
      </c>
    </row>
    <row r="9" spans="1:14">
      <c r="A9" s="10"/>
      <c r="B9" s="11" t="s">
        <v>61</v>
      </c>
      <c r="C9" s="11"/>
      <c r="D9" s="11"/>
      <c r="E9" s="11"/>
      <c r="F9" s="12">
        <v>41004</v>
      </c>
      <c r="G9" s="13"/>
      <c r="H9" s="13" t="s">
        <v>55</v>
      </c>
      <c r="I9" s="13">
        <v>4600</v>
      </c>
      <c r="J9" s="13">
        <v>4600</v>
      </c>
      <c r="K9" s="13"/>
      <c r="L9" s="13"/>
      <c r="M9" s="13"/>
      <c r="N9" s="14">
        <f t="shared" ref="N9:N26" si="1">+G9+I9</f>
        <v>4600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1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138"/>
      <c r="G27" s="16"/>
      <c r="H27" s="21"/>
      <c r="I27" s="22"/>
      <c r="J27" s="16"/>
      <c r="K27" s="23"/>
      <c r="L27" s="16"/>
      <c r="M27" s="18"/>
      <c r="N27" s="24">
        <f>SUM(N6:N26)</f>
        <v>266695</v>
      </c>
    </row>
    <row r="28" spans="1:14">
      <c r="A28" s="25" t="s">
        <v>18</v>
      </c>
      <c r="B28" s="7"/>
      <c r="C28" s="26"/>
      <c r="D28" s="27"/>
      <c r="E28" s="27"/>
      <c r="F28" s="139"/>
      <c r="G28" s="16">
        <f>SUM(G6:G26)</f>
        <v>262095</v>
      </c>
      <c r="H28" s="28"/>
      <c r="I28" s="29">
        <f>SUM(I6:I27)</f>
        <v>4600</v>
      </c>
      <c r="J28" s="29">
        <f>SUM(J6:J27)</f>
        <v>50500</v>
      </c>
      <c r="K28" s="29">
        <f>SUM(K6:K27)</f>
        <v>0</v>
      </c>
      <c r="L28" s="29">
        <f>SUM(L6:L26)</f>
        <v>0</v>
      </c>
      <c r="M28" s="29">
        <f>SUM(M6:M27)</f>
        <v>216195</v>
      </c>
      <c r="N28" s="29">
        <f>SUM(J28:M28)</f>
        <v>266695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7.25" customHeight="1">
      <c r="A30" s="7" t="s">
        <v>20</v>
      </c>
      <c r="B30" s="7"/>
      <c r="C30" s="1"/>
      <c r="D30" s="30"/>
      <c r="E30" s="142" t="s">
        <v>21</v>
      </c>
      <c r="F30" s="36"/>
      <c r="G30" s="198"/>
      <c r="H30" s="199"/>
      <c r="I30" s="199"/>
      <c r="J30" s="199"/>
      <c r="K30" s="199"/>
      <c r="L30" s="199"/>
      <c r="M30" s="199"/>
      <c r="N30" s="200"/>
    </row>
    <row r="31" spans="1:14" ht="15" customHeight="1">
      <c r="A31" s="7" t="s">
        <v>22</v>
      </c>
      <c r="B31" s="142"/>
      <c r="C31" s="41"/>
      <c r="D31" s="42"/>
      <c r="E31" s="207">
        <v>505</v>
      </c>
      <c r="F31" s="208"/>
      <c r="G31" s="201"/>
      <c r="H31" s="202"/>
      <c r="I31" s="202"/>
      <c r="J31" s="202"/>
      <c r="K31" s="202"/>
      <c r="L31" s="202"/>
      <c r="M31" s="202"/>
      <c r="N31" s="203"/>
    </row>
    <row r="32" spans="1:14" ht="15" customHeight="1">
      <c r="A32" s="7" t="s">
        <v>23</v>
      </c>
      <c r="B32" s="1"/>
      <c r="C32" s="47">
        <v>0</v>
      </c>
      <c r="D32" s="42"/>
      <c r="E32" s="42"/>
      <c r="F32" s="4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1"/>
      <c r="B33" s="1"/>
      <c r="C33" s="49">
        <f>((C31+C32)*E31)</f>
        <v>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7" t="s">
        <v>24</v>
      </c>
      <c r="B34" s="1"/>
      <c r="C34" s="51">
        <v>50500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.75" customHeight="1" thickBot="1">
      <c r="A35" s="209" t="s">
        <v>17</v>
      </c>
      <c r="B35" s="209"/>
      <c r="C35" s="49">
        <f>SUM(C33+C34)</f>
        <v>50500</v>
      </c>
      <c r="D35" s="42"/>
      <c r="E35" s="42"/>
      <c r="F35" s="48"/>
      <c r="G35" s="204"/>
      <c r="H35" s="205"/>
      <c r="I35" s="205"/>
      <c r="J35" s="205"/>
      <c r="K35" s="205"/>
      <c r="L35" s="205"/>
      <c r="M35" s="205"/>
      <c r="N35" s="206"/>
    </row>
  </sheetData>
  <mergeCells count="7">
    <mergeCell ref="C1:F1"/>
    <mergeCell ref="B3:D3"/>
    <mergeCell ref="K3:M3"/>
    <mergeCell ref="H4:I4"/>
    <mergeCell ref="G30:N35"/>
    <mergeCell ref="E31:F31"/>
    <mergeCell ref="A35:B3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5"/>
  <sheetViews>
    <sheetView topLeftCell="A31" workbookViewId="0">
      <selection sqref="A1:N35"/>
    </sheetView>
  </sheetViews>
  <sheetFormatPr baseColWidth="10" defaultRowHeight="15"/>
  <cols>
    <col min="1" max="1" width="6.5703125" customWidth="1"/>
    <col min="2" max="2" width="19.5703125" customWidth="1"/>
    <col min="3" max="3" width="24.28515625" customWidth="1"/>
    <col min="4" max="4" width="11.140625" customWidth="1"/>
    <col min="5" max="5" width="16.5703125" customWidth="1"/>
    <col min="6" max="6" width="9.85546875" customWidth="1"/>
    <col min="8" max="8" width="9.710937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4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61</v>
      </c>
      <c r="F3" s="115"/>
      <c r="G3" s="1"/>
      <c r="H3" s="2"/>
      <c r="I3" s="1"/>
      <c r="J3" s="141"/>
      <c r="K3" s="196">
        <v>40987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4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267</v>
      </c>
      <c r="C6" s="11" t="s">
        <v>28</v>
      </c>
      <c r="D6" s="11">
        <v>40987</v>
      </c>
      <c r="E6" s="11">
        <v>40989</v>
      </c>
      <c r="F6" s="12">
        <v>40988</v>
      </c>
      <c r="G6" s="13">
        <v>56560</v>
      </c>
      <c r="H6" s="13"/>
      <c r="I6" s="13"/>
      <c r="J6" s="13">
        <v>56560</v>
      </c>
      <c r="K6" s="13"/>
      <c r="L6" s="13"/>
      <c r="M6" s="13"/>
      <c r="N6" s="14">
        <f t="shared" ref="N6" si="0">+G6+I6</f>
        <v>56560</v>
      </c>
    </row>
    <row r="7" spans="1:14">
      <c r="A7" s="10"/>
      <c r="B7" s="11" t="s">
        <v>268</v>
      </c>
      <c r="C7" s="11" t="s">
        <v>28</v>
      </c>
      <c r="D7" s="11">
        <v>40988</v>
      </c>
      <c r="E7" s="11">
        <v>40989</v>
      </c>
      <c r="F7" s="12">
        <v>40989</v>
      </c>
      <c r="G7" s="13">
        <v>24745</v>
      </c>
      <c r="H7" s="13"/>
      <c r="I7" s="13"/>
      <c r="J7" s="13"/>
      <c r="K7" s="13">
        <v>24745</v>
      </c>
      <c r="L7" s="13"/>
      <c r="M7" s="13"/>
      <c r="N7" s="14">
        <f>+G7+I7</f>
        <v>24745</v>
      </c>
    </row>
    <row r="8" spans="1:14">
      <c r="A8" s="10"/>
      <c r="B8" s="11" t="s">
        <v>269</v>
      </c>
      <c r="C8" s="11" t="s">
        <v>28</v>
      </c>
      <c r="D8" s="11">
        <v>40988</v>
      </c>
      <c r="E8" s="11">
        <v>40989</v>
      </c>
      <c r="F8" s="12">
        <v>40990</v>
      </c>
      <c r="G8" s="13">
        <v>24745</v>
      </c>
      <c r="H8" s="13"/>
      <c r="I8" s="13"/>
      <c r="J8" s="13"/>
      <c r="K8" s="13">
        <v>24745</v>
      </c>
      <c r="L8" s="13"/>
      <c r="M8" s="13"/>
      <c r="N8" s="14">
        <f>+G8+I8</f>
        <v>24745</v>
      </c>
    </row>
    <row r="9" spans="1:14">
      <c r="A9" s="10"/>
      <c r="B9" s="11" t="s">
        <v>270</v>
      </c>
      <c r="C9" s="11"/>
      <c r="D9" s="11"/>
      <c r="E9" s="11"/>
      <c r="F9" s="12">
        <v>40991</v>
      </c>
      <c r="G9" s="13"/>
      <c r="H9" s="13" t="s">
        <v>271</v>
      </c>
      <c r="I9" s="13">
        <v>204020</v>
      </c>
      <c r="J9" s="13">
        <v>204020</v>
      </c>
      <c r="K9" s="13"/>
      <c r="L9" s="13"/>
      <c r="M9" s="13"/>
      <c r="N9" s="14">
        <f t="shared" ref="N9:N26" si="1">+G9+I9</f>
        <v>204020</v>
      </c>
    </row>
    <row r="10" spans="1:14">
      <c r="A10" s="10"/>
      <c r="B10" s="15"/>
      <c r="C10" s="15" t="s">
        <v>260</v>
      </c>
      <c r="D10" s="11">
        <v>40986</v>
      </c>
      <c r="E10" s="11">
        <v>40988</v>
      </c>
      <c r="F10" s="12">
        <v>40992</v>
      </c>
      <c r="G10" s="16">
        <v>206040</v>
      </c>
      <c r="H10" s="16"/>
      <c r="I10" s="17"/>
      <c r="J10" s="17">
        <v>206040</v>
      </c>
      <c r="K10" s="16"/>
      <c r="L10" s="16"/>
      <c r="M10" s="16"/>
      <c r="N10" s="14">
        <f t="shared" si="1"/>
        <v>206040</v>
      </c>
    </row>
    <row r="11" spans="1:14">
      <c r="A11" s="10"/>
      <c r="B11" s="15" t="s">
        <v>272</v>
      </c>
      <c r="C11" s="15" t="s">
        <v>273</v>
      </c>
      <c r="D11" s="11">
        <v>40983</v>
      </c>
      <c r="E11" s="11">
        <v>40984</v>
      </c>
      <c r="F11" s="12">
        <v>40993</v>
      </c>
      <c r="G11" s="16">
        <v>28280</v>
      </c>
      <c r="H11" s="16"/>
      <c r="I11" s="17"/>
      <c r="J11" s="17"/>
      <c r="K11" s="16"/>
      <c r="L11" s="16"/>
      <c r="M11" s="18">
        <v>28280</v>
      </c>
      <c r="N11" s="14">
        <f t="shared" si="1"/>
        <v>28280</v>
      </c>
    </row>
    <row r="12" spans="1:14">
      <c r="A12" s="10"/>
      <c r="B12" s="15" t="s">
        <v>274</v>
      </c>
      <c r="C12" s="15" t="s">
        <v>275</v>
      </c>
      <c r="D12" s="11">
        <v>40953</v>
      </c>
      <c r="E12" s="11">
        <v>40955</v>
      </c>
      <c r="F12" s="12">
        <v>40994</v>
      </c>
      <c r="G12" s="16">
        <v>56560</v>
      </c>
      <c r="H12" s="16"/>
      <c r="I12" s="17"/>
      <c r="J12" s="17"/>
      <c r="K12" s="16"/>
      <c r="L12" s="16"/>
      <c r="M12" s="18">
        <v>56560</v>
      </c>
      <c r="N12" s="14">
        <f t="shared" si="1"/>
        <v>56560</v>
      </c>
    </row>
    <row r="13" spans="1:14">
      <c r="A13" s="10"/>
      <c r="B13" s="15" t="s">
        <v>276</v>
      </c>
      <c r="C13" s="15" t="s">
        <v>277</v>
      </c>
      <c r="D13" s="11">
        <v>40989</v>
      </c>
      <c r="E13" s="11">
        <v>40991</v>
      </c>
      <c r="F13" s="12">
        <v>40995</v>
      </c>
      <c r="G13" s="16">
        <v>55550</v>
      </c>
      <c r="H13" s="16"/>
      <c r="I13" s="17"/>
      <c r="J13" s="16"/>
      <c r="K13" s="16">
        <v>55550</v>
      </c>
      <c r="L13" s="16"/>
      <c r="M13" s="18"/>
      <c r="N13" s="14">
        <f>+G13+I13</f>
        <v>55550</v>
      </c>
    </row>
    <row r="14" spans="1:14">
      <c r="A14" s="10"/>
      <c r="B14" s="15" t="s">
        <v>46</v>
      </c>
      <c r="C14" s="15" t="s">
        <v>278</v>
      </c>
      <c r="D14" s="11">
        <v>40987</v>
      </c>
      <c r="E14" s="11">
        <v>40988</v>
      </c>
      <c r="F14" s="12">
        <v>40996</v>
      </c>
      <c r="G14" s="16">
        <v>19823.009999999998</v>
      </c>
      <c r="H14" s="16"/>
      <c r="I14" s="17"/>
      <c r="J14" s="16">
        <v>19823.009999999998</v>
      </c>
      <c r="K14" s="16"/>
      <c r="L14" s="16"/>
      <c r="M14" s="18"/>
      <c r="N14" s="14">
        <f t="shared" si="1"/>
        <v>19823.009999999998</v>
      </c>
    </row>
    <row r="15" spans="1:14">
      <c r="A15" s="10"/>
      <c r="B15" s="15" t="s">
        <v>279</v>
      </c>
      <c r="C15" s="15" t="s">
        <v>278</v>
      </c>
      <c r="D15" s="11">
        <v>40987</v>
      </c>
      <c r="E15" s="11">
        <v>40988</v>
      </c>
      <c r="F15" s="12">
        <v>40997</v>
      </c>
      <c r="G15" s="16">
        <v>19823.009999999998</v>
      </c>
      <c r="H15" s="16"/>
      <c r="I15" s="17"/>
      <c r="J15" s="16">
        <v>19823.009999999998</v>
      </c>
      <c r="K15" s="16"/>
      <c r="L15" s="16"/>
      <c r="M15" s="18"/>
      <c r="N15" s="14">
        <f t="shared" si="1"/>
        <v>19823.009999999998</v>
      </c>
    </row>
    <row r="16" spans="1:14">
      <c r="A16" s="10"/>
      <c r="B16" s="15" t="s">
        <v>280</v>
      </c>
      <c r="C16" s="15" t="s">
        <v>281</v>
      </c>
      <c r="D16" s="11">
        <v>40987</v>
      </c>
      <c r="E16" s="11">
        <v>40988</v>
      </c>
      <c r="F16" s="12">
        <v>40998</v>
      </c>
      <c r="G16" s="16">
        <v>19500</v>
      </c>
      <c r="H16" s="16"/>
      <c r="I16" s="17"/>
      <c r="J16" s="16">
        <v>19500</v>
      </c>
      <c r="K16" s="16"/>
      <c r="L16" s="16"/>
      <c r="M16" s="18"/>
      <c r="N16" s="14">
        <f t="shared" si="1"/>
        <v>19500</v>
      </c>
    </row>
    <row r="17" spans="1:14">
      <c r="A17" s="10"/>
      <c r="B17" s="15" t="s">
        <v>282</v>
      </c>
      <c r="C17" s="15"/>
      <c r="D17" s="11"/>
      <c r="E17" s="11"/>
      <c r="F17" s="12">
        <v>40999</v>
      </c>
      <c r="G17" s="16"/>
      <c r="H17" s="16" t="s">
        <v>283</v>
      </c>
      <c r="I17" s="17">
        <v>49490</v>
      </c>
      <c r="J17" s="16"/>
      <c r="K17" s="16">
        <v>49490</v>
      </c>
      <c r="L17" s="16"/>
      <c r="M17" s="18"/>
      <c r="N17" s="14">
        <f t="shared" si="1"/>
        <v>49490</v>
      </c>
    </row>
    <row r="18" spans="1:14">
      <c r="A18" s="10"/>
      <c r="B18" s="15" t="s">
        <v>61</v>
      </c>
      <c r="C18" s="15"/>
      <c r="D18" s="11"/>
      <c r="E18" s="11"/>
      <c r="F18" s="12">
        <v>41000</v>
      </c>
      <c r="G18" s="16"/>
      <c r="H18" s="16" t="s">
        <v>55</v>
      </c>
      <c r="I18" s="17">
        <v>2000</v>
      </c>
      <c r="J18" s="16">
        <v>2000</v>
      </c>
      <c r="K18" s="16"/>
      <c r="L18" s="16"/>
      <c r="M18" s="18"/>
      <c r="N18" s="14">
        <f t="shared" si="1"/>
        <v>2000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138"/>
      <c r="G27" s="16"/>
      <c r="H27" s="21"/>
      <c r="I27" s="22"/>
      <c r="J27" s="16"/>
      <c r="K27" s="23"/>
      <c r="L27" s="16"/>
      <c r="M27" s="18"/>
      <c r="N27" s="24">
        <f>SUM(N6:N26)</f>
        <v>767136.02</v>
      </c>
    </row>
    <row r="28" spans="1:14">
      <c r="A28" s="25" t="s">
        <v>18</v>
      </c>
      <c r="B28" s="7"/>
      <c r="C28" s="26"/>
      <c r="D28" s="27"/>
      <c r="E28" s="27"/>
      <c r="F28" s="139"/>
      <c r="G28" s="16">
        <f>SUM(G6:G26)</f>
        <v>511626.02</v>
      </c>
      <c r="H28" s="28"/>
      <c r="I28" s="29">
        <f>SUM(I6:I27)</f>
        <v>255510</v>
      </c>
      <c r="J28" s="29">
        <f>SUM(J6:J27)</f>
        <v>527766.02</v>
      </c>
      <c r="K28" s="29">
        <f>SUM(K6:K27)</f>
        <v>154530</v>
      </c>
      <c r="L28" s="29">
        <f>SUM(L6:L26)</f>
        <v>0</v>
      </c>
      <c r="M28" s="29">
        <f>SUM(M6:M27)</f>
        <v>84840</v>
      </c>
      <c r="N28" s="29">
        <f>SUM(J28:M28)</f>
        <v>767136.02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7.25" customHeight="1">
      <c r="A30" s="7" t="s">
        <v>20</v>
      </c>
      <c r="B30" s="7"/>
      <c r="C30" s="1"/>
      <c r="D30" s="30"/>
      <c r="E30" s="141" t="s">
        <v>21</v>
      </c>
      <c r="F30" s="36"/>
      <c r="G30" s="198"/>
      <c r="H30" s="199"/>
      <c r="I30" s="199"/>
      <c r="J30" s="199"/>
      <c r="K30" s="199"/>
      <c r="L30" s="199"/>
      <c r="M30" s="199"/>
      <c r="N30" s="200"/>
    </row>
    <row r="31" spans="1:14" ht="15" customHeight="1">
      <c r="A31" s="7" t="s">
        <v>22</v>
      </c>
      <c r="B31" s="141"/>
      <c r="C31" s="41"/>
      <c r="D31" s="42"/>
      <c r="E31" s="207">
        <v>505</v>
      </c>
      <c r="F31" s="208"/>
      <c r="G31" s="201"/>
      <c r="H31" s="202"/>
      <c r="I31" s="202"/>
      <c r="J31" s="202"/>
      <c r="K31" s="202"/>
      <c r="L31" s="202"/>
      <c r="M31" s="202"/>
      <c r="N31" s="203"/>
    </row>
    <row r="32" spans="1:14" ht="15" customHeight="1">
      <c r="A32" s="7" t="s">
        <v>23</v>
      </c>
      <c r="B32" s="1"/>
      <c r="C32" s="47">
        <v>1010</v>
      </c>
      <c r="D32" s="42"/>
      <c r="E32" s="42"/>
      <c r="F32" s="4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1"/>
      <c r="B33" s="1"/>
      <c r="C33" s="49">
        <f>((C31+C32)*E31)</f>
        <v>510050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7" t="s">
        <v>24</v>
      </c>
      <c r="B34" s="1"/>
      <c r="C34" s="51">
        <v>17725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.75" customHeight="1" thickBot="1">
      <c r="A35" s="209" t="s">
        <v>17</v>
      </c>
      <c r="B35" s="209"/>
      <c r="C35" s="49">
        <f>SUM(C33+C34)</f>
        <v>527775</v>
      </c>
      <c r="D35" s="42"/>
      <c r="E35" s="42"/>
      <c r="F35" s="48"/>
      <c r="G35" s="204"/>
      <c r="H35" s="205"/>
      <c r="I35" s="205"/>
      <c r="J35" s="205"/>
      <c r="K35" s="205"/>
      <c r="L35" s="205"/>
      <c r="M35" s="205"/>
      <c r="N35" s="206"/>
    </row>
  </sheetData>
  <mergeCells count="7">
    <mergeCell ref="C1:F1"/>
    <mergeCell ref="B3:D3"/>
    <mergeCell ref="K3:M3"/>
    <mergeCell ref="H4:I4"/>
    <mergeCell ref="G30:N35"/>
    <mergeCell ref="E31:F31"/>
    <mergeCell ref="A35:B3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35"/>
  <sheetViews>
    <sheetView topLeftCell="A7" workbookViewId="0">
      <selection activeCell="O34" sqref="O34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3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26</v>
      </c>
      <c r="F3" s="115"/>
      <c r="G3" s="1"/>
      <c r="H3" s="2"/>
      <c r="I3" s="1"/>
      <c r="J3" s="136"/>
      <c r="K3" s="196">
        <v>40987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3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263</v>
      </c>
      <c r="C6" s="11" t="s">
        <v>28</v>
      </c>
      <c r="D6" s="11">
        <v>40986</v>
      </c>
      <c r="E6" s="11">
        <v>40987</v>
      </c>
      <c r="F6" s="12">
        <v>40983</v>
      </c>
      <c r="G6" s="13">
        <v>30000</v>
      </c>
      <c r="H6" s="13"/>
      <c r="I6" s="13"/>
      <c r="J6" s="13">
        <v>30000</v>
      </c>
      <c r="K6" s="13"/>
      <c r="L6" s="13"/>
      <c r="M6" s="13"/>
      <c r="N6" s="14">
        <f t="shared" ref="N6" si="0">+G6+I6</f>
        <v>30000</v>
      </c>
    </row>
    <row r="7" spans="1:14">
      <c r="A7" s="10"/>
      <c r="B7" s="11" t="s">
        <v>85</v>
      </c>
      <c r="C7" s="11" t="s">
        <v>55</v>
      </c>
      <c r="D7" s="11"/>
      <c r="E7" s="11"/>
      <c r="F7" s="12">
        <v>40984</v>
      </c>
      <c r="G7" s="13"/>
      <c r="H7" s="13" t="s">
        <v>55</v>
      </c>
      <c r="I7" s="13">
        <v>12800</v>
      </c>
      <c r="J7" s="13">
        <v>12800</v>
      </c>
      <c r="K7" s="13"/>
      <c r="L7" s="13"/>
      <c r="M7" s="13"/>
      <c r="N7" s="14">
        <f>+G7+I7</f>
        <v>12800</v>
      </c>
    </row>
    <row r="8" spans="1:14">
      <c r="A8" s="10"/>
      <c r="B8" s="11" t="s">
        <v>264</v>
      </c>
      <c r="C8" s="11" t="s">
        <v>28</v>
      </c>
      <c r="D8" s="11" t="s">
        <v>265</v>
      </c>
      <c r="E8" s="11" t="s">
        <v>265</v>
      </c>
      <c r="F8" s="12">
        <v>40985</v>
      </c>
      <c r="G8" s="13">
        <v>371250</v>
      </c>
      <c r="H8" s="13"/>
      <c r="I8" s="13"/>
      <c r="J8" s="13"/>
      <c r="K8" s="13">
        <v>371250</v>
      </c>
      <c r="L8" s="13"/>
      <c r="M8" s="13"/>
      <c r="N8" s="14">
        <f>+G8+I8</f>
        <v>371250</v>
      </c>
    </row>
    <row r="9" spans="1:14">
      <c r="A9" s="10"/>
      <c r="B9" s="11" t="s">
        <v>266</v>
      </c>
      <c r="C9" s="11" t="s">
        <v>28</v>
      </c>
      <c r="D9" s="11">
        <v>40987</v>
      </c>
      <c r="E9" s="11">
        <v>40988</v>
      </c>
      <c r="F9" s="12">
        <v>40986</v>
      </c>
      <c r="G9" s="13">
        <v>31310</v>
      </c>
      <c r="H9" s="13"/>
      <c r="I9" s="13"/>
      <c r="J9" s="13">
        <v>31310</v>
      </c>
      <c r="K9" s="13"/>
      <c r="L9" s="13"/>
      <c r="M9" s="13"/>
      <c r="N9" s="14">
        <f t="shared" ref="N9:N26" si="1">+G9+I9</f>
        <v>31310</v>
      </c>
    </row>
    <row r="10" spans="1:14">
      <c r="A10" s="10"/>
      <c r="B10" s="15" t="s">
        <v>26</v>
      </c>
      <c r="C10" s="15" t="s">
        <v>55</v>
      </c>
      <c r="D10" s="11"/>
      <c r="E10" s="11"/>
      <c r="F10" s="12">
        <v>40987</v>
      </c>
      <c r="G10" s="16"/>
      <c r="H10" s="16" t="s">
        <v>55</v>
      </c>
      <c r="I10" s="17">
        <v>1000</v>
      </c>
      <c r="J10" s="17">
        <v>1000</v>
      </c>
      <c r="K10" s="16"/>
      <c r="L10" s="16"/>
      <c r="M10" s="16"/>
      <c r="N10" s="14">
        <f t="shared" si="1"/>
        <v>1000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138"/>
      <c r="G27" s="16"/>
      <c r="H27" s="21"/>
      <c r="I27" s="22"/>
      <c r="J27" s="16"/>
      <c r="K27" s="23"/>
      <c r="L27" s="16"/>
      <c r="M27" s="18"/>
      <c r="N27" s="24">
        <f>SUM(N6:N26)</f>
        <v>446360</v>
      </c>
    </row>
    <row r="28" spans="1:14">
      <c r="A28" s="25" t="s">
        <v>18</v>
      </c>
      <c r="B28" s="7"/>
      <c r="C28" s="26"/>
      <c r="D28" s="27"/>
      <c r="E28" s="27"/>
      <c r="F28" s="139"/>
      <c r="G28" s="16">
        <f>SUM(G6:G26)</f>
        <v>432560</v>
      </c>
      <c r="H28" s="28"/>
      <c r="I28" s="29">
        <f>SUM(I6:I27)</f>
        <v>13800</v>
      </c>
      <c r="J28" s="29">
        <f>SUM(J6:J27)</f>
        <v>75110</v>
      </c>
      <c r="K28" s="29">
        <f>SUM(K6:K27)</f>
        <v>371250</v>
      </c>
      <c r="L28" s="29">
        <f>SUM(L6:L26)</f>
        <v>0</v>
      </c>
      <c r="M28" s="29">
        <f>SUM(M6:M27)</f>
        <v>0</v>
      </c>
      <c r="N28" s="29">
        <f>SUM(J28:M28)</f>
        <v>446360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7.25" customHeight="1">
      <c r="A30" s="7" t="s">
        <v>20</v>
      </c>
      <c r="B30" s="7"/>
      <c r="C30" s="1"/>
      <c r="D30" s="30"/>
      <c r="E30" s="136" t="s">
        <v>21</v>
      </c>
      <c r="F30" s="36"/>
      <c r="G30" s="198"/>
      <c r="H30" s="199"/>
      <c r="I30" s="199"/>
      <c r="J30" s="199"/>
      <c r="K30" s="199"/>
      <c r="L30" s="199"/>
      <c r="M30" s="199"/>
      <c r="N30" s="200"/>
    </row>
    <row r="31" spans="1:14" ht="15" customHeight="1">
      <c r="A31" s="7" t="s">
        <v>22</v>
      </c>
      <c r="B31" s="136"/>
      <c r="C31" s="41"/>
      <c r="D31" s="42"/>
      <c r="E31" s="207">
        <v>505</v>
      </c>
      <c r="F31" s="208"/>
      <c r="G31" s="201"/>
      <c r="H31" s="202"/>
      <c r="I31" s="202"/>
      <c r="J31" s="202"/>
      <c r="K31" s="202"/>
      <c r="L31" s="202"/>
      <c r="M31" s="202"/>
      <c r="N31" s="203"/>
    </row>
    <row r="32" spans="1:14" ht="15" customHeight="1">
      <c r="A32" s="7" t="s">
        <v>23</v>
      </c>
      <c r="B32" s="1"/>
      <c r="C32" s="47">
        <v>62</v>
      </c>
      <c r="D32" s="42"/>
      <c r="E32" s="42"/>
      <c r="F32" s="4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1"/>
      <c r="B33" s="1"/>
      <c r="C33" s="49">
        <f>((C31+C32)*E31)</f>
        <v>31310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7" t="s">
        <v>24</v>
      </c>
      <c r="B34" s="1"/>
      <c r="C34" s="51">
        <v>43800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.75" customHeight="1" thickBot="1">
      <c r="A35" s="209" t="s">
        <v>17</v>
      </c>
      <c r="B35" s="209"/>
      <c r="C35" s="49">
        <f>SUM(C33+C34)</f>
        <v>75110</v>
      </c>
      <c r="D35" s="42"/>
      <c r="E35" s="42"/>
      <c r="F35" s="48"/>
      <c r="G35" s="204"/>
      <c r="H35" s="205"/>
      <c r="I35" s="205"/>
      <c r="J35" s="205"/>
      <c r="K35" s="205"/>
      <c r="L35" s="205"/>
      <c r="M35" s="205"/>
      <c r="N35" s="206"/>
    </row>
  </sheetData>
  <mergeCells count="7">
    <mergeCell ref="C1:F1"/>
    <mergeCell ref="B3:D3"/>
    <mergeCell ref="K3:M3"/>
    <mergeCell ref="H4:I4"/>
    <mergeCell ref="G30:N35"/>
    <mergeCell ref="E31:F31"/>
    <mergeCell ref="A35:B3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35"/>
  <sheetViews>
    <sheetView topLeftCell="A16" workbookViewId="0">
      <selection activeCell="D34" sqref="D34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3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115"/>
      <c r="G3" s="1"/>
      <c r="H3" s="2"/>
      <c r="I3" s="1"/>
      <c r="J3" s="135"/>
      <c r="K3" s="196">
        <v>40986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3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255</v>
      </c>
      <c r="B6" s="11" t="s">
        <v>256</v>
      </c>
      <c r="C6" s="11" t="s">
        <v>72</v>
      </c>
      <c r="D6" s="11">
        <v>40986</v>
      </c>
      <c r="E6" s="11">
        <v>40989</v>
      </c>
      <c r="F6" s="12">
        <v>40977</v>
      </c>
      <c r="G6" s="13">
        <v>96960</v>
      </c>
      <c r="H6" s="13"/>
      <c r="I6" s="13"/>
      <c r="J6" s="13"/>
      <c r="K6" s="13">
        <v>96960</v>
      </c>
      <c r="L6" s="13"/>
      <c r="M6" s="13"/>
      <c r="N6" s="14">
        <f t="shared" ref="N6" si="0">+G6+I6</f>
        <v>96960</v>
      </c>
    </row>
    <row r="7" spans="1:14">
      <c r="A7" s="10" t="s">
        <v>201</v>
      </c>
      <c r="B7" s="11" t="s">
        <v>258</v>
      </c>
      <c r="C7" s="11" t="s">
        <v>72</v>
      </c>
      <c r="D7" s="11">
        <v>40986</v>
      </c>
      <c r="E7" s="11">
        <v>40988</v>
      </c>
      <c r="F7" s="12">
        <v>40978</v>
      </c>
      <c r="G7" s="13">
        <v>49490</v>
      </c>
      <c r="H7" s="13"/>
      <c r="I7" s="13"/>
      <c r="J7" s="13"/>
      <c r="K7" s="13">
        <v>49490</v>
      </c>
      <c r="L7" s="13"/>
      <c r="M7" s="13"/>
      <c r="N7" s="14">
        <f>+G7+I7</f>
        <v>49490</v>
      </c>
    </row>
    <row r="8" spans="1:14">
      <c r="A8" s="10" t="s">
        <v>88</v>
      </c>
      <c r="B8" s="11" t="s">
        <v>257</v>
      </c>
      <c r="C8" s="11" t="s">
        <v>72</v>
      </c>
      <c r="D8" s="11">
        <v>40986</v>
      </c>
      <c r="E8" s="11">
        <v>40989</v>
      </c>
      <c r="F8" s="12">
        <v>40979</v>
      </c>
      <c r="G8" s="13">
        <v>96960</v>
      </c>
      <c r="H8" s="13"/>
      <c r="I8" s="13"/>
      <c r="J8" s="13">
        <v>96960</v>
      </c>
      <c r="K8" s="13"/>
      <c r="L8" s="13"/>
      <c r="M8" s="13"/>
      <c r="N8" s="14">
        <f>+G8+I8</f>
        <v>96960</v>
      </c>
    </row>
    <row r="9" spans="1:14">
      <c r="A9" s="10" t="s">
        <v>153</v>
      </c>
      <c r="B9" s="11" t="s">
        <v>259</v>
      </c>
      <c r="C9" s="11" t="s">
        <v>72</v>
      </c>
      <c r="D9" s="11">
        <v>40986</v>
      </c>
      <c r="E9" s="11">
        <v>40988</v>
      </c>
      <c r="F9" s="12">
        <v>40980</v>
      </c>
      <c r="G9" s="13">
        <v>49490</v>
      </c>
      <c r="H9" s="13"/>
      <c r="I9" s="13"/>
      <c r="J9" s="13"/>
      <c r="K9" s="13">
        <v>49490</v>
      </c>
      <c r="L9" s="13"/>
      <c r="M9" s="13"/>
      <c r="N9" s="14">
        <f t="shared" ref="N9:N26" si="1">+G9+I9</f>
        <v>49490</v>
      </c>
    </row>
    <row r="10" spans="1:14">
      <c r="A10" s="10"/>
      <c r="B10" s="15" t="s">
        <v>260</v>
      </c>
      <c r="C10" s="15" t="s">
        <v>72</v>
      </c>
      <c r="D10" s="11"/>
      <c r="E10" s="11"/>
      <c r="F10" s="12">
        <v>40981</v>
      </c>
      <c r="G10" s="16"/>
      <c r="H10" s="16" t="s">
        <v>261</v>
      </c>
      <c r="I10" s="17">
        <v>113625</v>
      </c>
      <c r="J10" s="17">
        <v>113625</v>
      </c>
      <c r="K10" s="16"/>
      <c r="L10" s="16"/>
      <c r="M10" s="16"/>
      <c r="N10" s="14">
        <f t="shared" si="1"/>
        <v>113625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138"/>
      <c r="G27" s="16"/>
      <c r="H27" s="21"/>
      <c r="I27" s="22"/>
      <c r="J27" s="16"/>
      <c r="K27" s="23"/>
      <c r="L27" s="16"/>
      <c r="M27" s="18"/>
      <c r="N27" s="24">
        <f>SUM(N6:N26)</f>
        <v>406525</v>
      </c>
    </row>
    <row r="28" spans="1:14">
      <c r="A28" s="25" t="s">
        <v>18</v>
      </c>
      <c r="B28" s="7"/>
      <c r="C28" s="26"/>
      <c r="D28" s="27"/>
      <c r="E28" s="27"/>
      <c r="F28" s="139"/>
      <c r="G28" s="16">
        <f>SUM(G6:G26)</f>
        <v>292900</v>
      </c>
      <c r="H28" s="28"/>
      <c r="I28" s="29">
        <f>SUM(I6:I23)</f>
        <v>113625</v>
      </c>
      <c r="J28" s="29">
        <f>SUM(J6:J27)</f>
        <v>210585</v>
      </c>
      <c r="K28" s="29">
        <f>SUM(K6:K27)</f>
        <v>195940</v>
      </c>
      <c r="L28" s="29">
        <f>SUM(L6:L26)</f>
        <v>0</v>
      </c>
      <c r="M28" s="29">
        <f>SUM(M6:M27)</f>
        <v>0</v>
      </c>
      <c r="N28" s="29">
        <f>SUM(J28:M28)</f>
        <v>406525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7.25" customHeight="1">
      <c r="A30" s="7" t="s">
        <v>20</v>
      </c>
      <c r="B30" s="7"/>
      <c r="C30" s="1"/>
      <c r="D30" s="30"/>
      <c r="E30" s="135" t="s">
        <v>21</v>
      </c>
      <c r="F30" s="36"/>
      <c r="G30" s="198" t="s">
        <v>262</v>
      </c>
      <c r="H30" s="199"/>
      <c r="I30" s="199"/>
      <c r="J30" s="199"/>
      <c r="K30" s="199"/>
      <c r="L30" s="199"/>
      <c r="M30" s="199"/>
      <c r="N30" s="200"/>
    </row>
    <row r="31" spans="1:14" ht="15" customHeight="1">
      <c r="A31" s="7" t="s">
        <v>22</v>
      </c>
      <c r="B31" s="135"/>
      <c r="C31" s="41"/>
      <c r="D31" s="42"/>
      <c r="E31" s="207">
        <v>505</v>
      </c>
      <c r="F31" s="208"/>
      <c r="G31" s="201"/>
      <c r="H31" s="202"/>
      <c r="I31" s="202"/>
      <c r="J31" s="202"/>
      <c r="K31" s="202"/>
      <c r="L31" s="202"/>
      <c r="M31" s="202"/>
      <c r="N31" s="203"/>
    </row>
    <row r="32" spans="1:14" ht="15" customHeight="1">
      <c r="A32" s="7" t="s">
        <v>23</v>
      </c>
      <c r="B32" s="1"/>
      <c r="C32" s="47">
        <v>401</v>
      </c>
      <c r="D32" s="42"/>
      <c r="E32" s="42"/>
      <c r="F32" s="4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1"/>
      <c r="B33" s="1"/>
      <c r="C33" s="49">
        <f>((C31+C32)*E31)</f>
        <v>202505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7" t="s">
        <v>24</v>
      </c>
      <c r="B34" s="1"/>
      <c r="C34" s="51">
        <v>8085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.75" customHeight="1" thickBot="1">
      <c r="A35" s="209" t="s">
        <v>17</v>
      </c>
      <c r="B35" s="209"/>
      <c r="C35" s="49">
        <f>SUM(C33+C34)</f>
        <v>210590</v>
      </c>
      <c r="D35" s="42"/>
      <c r="E35" s="42"/>
      <c r="F35" s="48"/>
      <c r="G35" s="204"/>
      <c r="H35" s="205"/>
      <c r="I35" s="205"/>
      <c r="J35" s="205"/>
      <c r="K35" s="205"/>
      <c r="L35" s="205"/>
      <c r="M35" s="205"/>
      <c r="N35" s="206"/>
    </row>
  </sheetData>
  <mergeCells count="7">
    <mergeCell ref="A35:B35"/>
    <mergeCell ref="G30:N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35"/>
  <sheetViews>
    <sheetView topLeftCell="B1" workbookViewId="0">
      <selection activeCell="C15" sqref="C15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3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54</v>
      </c>
      <c r="F3" s="115"/>
      <c r="G3" s="1"/>
      <c r="H3" s="2"/>
      <c r="I3" s="1"/>
      <c r="J3" s="132"/>
      <c r="K3" s="196">
        <v>40986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3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253</v>
      </c>
      <c r="B6" s="11" t="s">
        <v>254</v>
      </c>
      <c r="C6" s="11" t="s">
        <v>28</v>
      </c>
      <c r="D6" s="11">
        <v>40986</v>
      </c>
      <c r="E6" s="11">
        <v>40987</v>
      </c>
      <c r="F6" s="12">
        <v>40976</v>
      </c>
      <c r="G6" s="13">
        <v>32320</v>
      </c>
      <c r="H6" s="13"/>
      <c r="I6" s="13"/>
      <c r="J6" s="13"/>
      <c r="K6" s="13">
        <v>32320</v>
      </c>
      <c r="L6" s="13"/>
      <c r="M6" s="13"/>
      <c r="N6" s="14">
        <f t="shared" ref="N6" si="0">+G6+I6</f>
        <v>32320</v>
      </c>
    </row>
    <row r="7" spans="1:14">
      <c r="A7" s="10"/>
      <c r="B7" s="11"/>
      <c r="C7" s="11"/>
      <c r="D7" s="11"/>
      <c r="E7" s="11"/>
      <c r="F7" s="12"/>
      <c r="G7" s="13"/>
      <c r="H7" s="13"/>
      <c r="I7" s="13"/>
      <c r="J7" s="13"/>
      <c r="K7" s="13"/>
      <c r="L7" s="13"/>
      <c r="M7" s="13"/>
      <c r="N7" s="14">
        <f>+G7+I7</f>
        <v>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>+G8+I8</f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ref="N9:N26" si="1">+G9+I9</f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1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32320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32320</v>
      </c>
      <c r="H28" s="28"/>
      <c r="I28" s="29">
        <f>SUM(I6:I23)</f>
        <v>0</v>
      </c>
      <c r="J28" s="29">
        <f>SUM(J6:J27)</f>
        <v>0</v>
      </c>
      <c r="K28" s="29">
        <f>SUM(K6:K27)</f>
        <v>32320</v>
      </c>
      <c r="L28" s="29">
        <f>SUM(L6:L26)</f>
        <v>0</v>
      </c>
      <c r="M28" s="29">
        <f>SUM(M6:M27)</f>
        <v>0</v>
      </c>
      <c r="N28" s="29">
        <f>SUM(J28:M28)</f>
        <v>32320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32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32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35"/>
  <sheetViews>
    <sheetView topLeftCell="A13" workbookViewId="0">
      <selection activeCell="H30" sqref="H30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3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115"/>
      <c r="G3" s="1"/>
      <c r="H3" s="2"/>
      <c r="I3" s="1"/>
      <c r="J3" s="130"/>
      <c r="K3" s="196">
        <v>40985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3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233</v>
      </c>
      <c r="B6" s="11" t="s">
        <v>246</v>
      </c>
      <c r="C6" s="11" t="s">
        <v>72</v>
      </c>
      <c r="D6" s="11">
        <v>40985</v>
      </c>
      <c r="E6" s="11">
        <v>40986</v>
      </c>
      <c r="F6" s="12">
        <v>40970</v>
      </c>
      <c r="G6" s="13">
        <v>32000</v>
      </c>
      <c r="H6" s="13"/>
      <c r="I6" s="13"/>
      <c r="J6" s="13"/>
      <c r="K6" s="13">
        <v>32000</v>
      </c>
      <c r="L6" s="13"/>
      <c r="M6" s="13"/>
      <c r="N6" s="14">
        <f t="shared" ref="N6" si="0">+G6+I6</f>
        <v>32000</v>
      </c>
    </row>
    <row r="7" spans="1:14">
      <c r="A7" s="10" t="s">
        <v>247</v>
      </c>
      <c r="B7" s="11" t="s">
        <v>248</v>
      </c>
      <c r="C7" s="11" t="s">
        <v>72</v>
      </c>
      <c r="D7" s="11">
        <v>40985</v>
      </c>
      <c r="E7" s="11">
        <v>40986</v>
      </c>
      <c r="F7" s="12">
        <v>40971</v>
      </c>
      <c r="G7" s="13">
        <v>40400</v>
      </c>
      <c r="H7" s="13"/>
      <c r="I7" s="13"/>
      <c r="J7" s="13">
        <v>40400</v>
      </c>
      <c r="K7" s="13"/>
      <c r="L7" s="13"/>
      <c r="M7" s="13"/>
      <c r="N7" s="14">
        <f>+G7+I7</f>
        <v>40400</v>
      </c>
    </row>
    <row r="8" spans="1:14">
      <c r="A8" s="10" t="s">
        <v>88</v>
      </c>
      <c r="B8" s="11" t="s">
        <v>249</v>
      </c>
      <c r="C8" s="11" t="s">
        <v>72</v>
      </c>
      <c r="D8" s="11">
        <v>40985</v>
      </c>
      <c r="E8" s="11">
        <v>40986</v>
      </c>
      <c r="F8" s="12">
        <v>40972</v>
      </c>
      <c r="G8" s="13">
        <v>48480</v>
      </c>
      <c r="H8" s="13"/>
      <c r="I8" s="13"/>
      <c r="J8" s="13"/>
      <c r="K8" s="13">
        <v>48480</v>
      </c>
      <c r="L8" s="13"/>
      <c r="M8" s="13"/>
      <c r="N8" s="14">
        <f>+G8+I8</f>
        <v>48480</v>
      </c>
    </row>
    <row r="9" spans="1:14">
      <c r="A9" s="10" t="s">
        <v>250</v>
      </c>
      <c r="B9" s="11" t="s">
        <v>251</v>
      </c>
      <c r="C9" s="11" t="s">
        <v>72</v>
      </c>
      <c r="D9" s="11">
        <v>40985</v>
      </c>
      <c r="E9" s="11">
        <v>40986</v>
      </c>
      <c r="F9" s="12">
        <v>40973</v>
      </c>
      <c r="G9" s="13">
        <v>60600</v>
      </c>
      <c r="H9" s="13"/>
      <c r="I9" s="13"/>
      <c r="J9" s="13"/>
      <c r="K9" s="13">
        <v>60600</v>
      </c>
      <c r="L9" s="13"/>
      <c r="M9" s="13"/>
      <c r="N9" s="14">
        <f t="shared" ref="N9:N26" si="1">+G9+I9</f>
        <v>60600</v>
      </c>
    </row>
    <row r="10" spans="1:14">
      <c r="A10" s="10"/>
      <c r="B10" s="15" t="s">
        <v>97</v>
      </c>
      <c r="C10" s="15"/>
      <c r="D10" s="11"/>
      <c r="E10" s="11"/>
      <c r="F10" s="12">
        <v>40975</v>
      </c>
      <c r="G10" s="16"/>
      <c r="H10" s="16" t="s">
        <v>55</v>
      </c>
      <c r="I10" s="17">
        <v>3000</v>
      </c>
      <c r="J10" s="17">
        <v>3000</v>
      </c>
      <c r="K10" s="16"/>
      <c r="L10" s="16"/>
      <c r="M10" s="16"/>
      <c r="N10" s="14">
        <f t="shared" si="1"/>
        <v>3000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184480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181480</v>
      </c>
      <c r="H28" s="28"/>
      <c r="I28" s="29">
        <f>SUM(I6:I23)</f>
        <v>3000</v>
      </c>
      <c r="J28" s="29">
        <f>SUM(J6:J27)</f>
        <v>43400</v>
      </c>
      <c r="K28" s="29">
        <f>SUM(K6:K27)</f>
        <v>141080</v>
      </c>
      <c r="L28" s="29">
        <f>SUM(L6:L26)</f>
        <v>0</v>
      </c>
      <c r="M28" s="29">
        <f>SUM(M6:M27)</f>
        <v>0</v>
      </c>
      <c r="N28" s="29">
        <f>SUM(J28:M28)</f>
        <v>184480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30" t="s">
        <v>21</v>
      </c>
      <c r="F30" s="36"/>
      <c r="G30" s="104" t="s">
        <v>252</v>
      </c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30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80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40400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3000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43400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XFD1048576"/>
    </sheetView>
  </sheetViews>
  <sheetFormatPr baseColWidth="10" defaultRowHeight="15"/>
  <cols>
    <col min="1" max="1" width="4.7109375" customWidth="1"/>
    <col min="2" max="2" width="20" customWidth="1"/>
    <col min="3" max="3" width="24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8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7"/>
      <c r="G3" s="115"/>
      <c r="H3" s="2"/>
      <c r="I3" s="1"/>
      <c r="J3" s="184"/>
      <c r="K3" s="196">
        <v>40998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8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464</v>
      </c>
      <c r="B6" s="11" t="s">
        <v>534</v>
      </c>
      <c r="C6" s="11" t="s">
        <v>72</v>
      </c>
      <c r="D6" s="11">
        <v>40998</v>
      </c>
      <c r="E6" s="11">
        <v>41001</v>
      </c>
      <c r="F6" s="12">
        <v>41206</v>
      </c>
      <c r="G6" s="13">
        <v>107500</v>
      </c>
      <c r="H6" s="13"/>
      <c r="I6" s="13"/>
      <c r="J6" s="13"/>
      <c r="K6" s="13">
        <v>107500</v>
      </c>
      <c r="L6" s="13"/>
      <c r="M6" s="13"/>
      <c r="N6" s="14">
        <f>G6+I6</f>
        <v>107500</v>
      </c>
    </row>
    <row r="7" spans="1:14">
      <c r="A7" s="10" t="s">
        <v>95</v>
      </c>
      <c r="B7" s="11" t="s">
        <v>535</v>
      </c>
      <c r="C7" s="11" t="s">
        <v>72</v>
      </c>
      <c r="D7" s="11">
        <v>40998</v>
      </c>
      <c r="E7" s="11">
        <v>40999</v>
      </c>
      <c r="F7" s="12">
        <v>41207</v>
      </c>
      <c r="G7" s="13">
        <v>40000</v>
      </c>
      <c r="H7" s="13"/>
      <c r="I7" s="13"/>
      <c r="J7" s="13">
        <v>40000</v>
      </c>
      <c r="K7" s="13"/>
      <c r="L7" s="13"/>
      <c r="M7" s="13"/>
      <c r="N7" s="14">
        <f>G7+I7</f>
        <v>40000</v>
      </c>
    </row>
    <row r="8" spans="1:14">
      <c r="A8" s="10"/>
      <c r="B8" s="162" t="s">
        <v>536</v>
      </c>
      <c r="C8" s="11" t="s">
        <v>72</v>
      </c>
      <c r="D8" s="11">
        <v>41006</v>
      </c>
      <c r="E8" s="11">
        <v>41007</v>
      </c>
      <c r="F8" s="12">
        <v>41208</v>
      </c>
      <c r="G8" s="13">
        <v>41200</v>
      </c>
      <c r="H8" s="13"/>
      <c r="I8" s="13"/>
      <c r="J8" s="13"/>
      <c r="K8" s="13"/>
      <c r="L8" s="13"/>
      <c r="M8" s="13">
        <v>41200</v>
      </c>
      <c r="N8" s="14">
        <f t="shared" ref="N8:N10" si="0">G8+I8</f>
        <v>41200</v>
      </c>
    </row>
    <row r="9" spans="1:14">
      <c r="A9" s="10"/>
      <c r="B9" s="15" t="s">
        <v>377</v>
      </c>
      <c r="C9" s="15" t="s">
        <v>156</v>
      </c>
      <c r="D9" s="11">
        <v>40998</v>
      </c>
      <c r="E9" s="11">
        <v>41000</v>
      </c>
      <c r="F9" s="12">
        <v>41209</v>
      </c>
      <c r="G9" s="16">
        <v>196000</v>
      </c>
      <c r="H9" s="16"/>
      <c r="I9" s="17"/>
      <c r="J9" s="16"/>
      <c r="K9" s="16"/>
      <c r="L9" s="16"/>
      <c r="M9" s="16">
        <v>196000</v>
      </c>
      <c r="N9" s="14">
        <f t="shared" si="0"/>
        <v>196000</v>
      </c>
    </row>
    <row r="10" spans="1:14">
      <c r="A10" s="10"/>
      <c r="B10" s="15" t="s">
        <v>537</v>
      </c>
      <c r="C10" s="15" t="s">
        <v>538</v>
      </c>
      <c r="D10" s="11">
        <v>40999</v>
      </c>
      <c r="E10" s="11">
        <v>41001</v>
      </c>
      <c r="F10" s="12">
        <v>41210</v>
      </c>
      <c r="G10" s="16">
        <v>56000</v>
      </c>
      <c r="H10" s="16"/>
      <c r="I10" s="17"/>
      <c r="J10" s="16"/>
      <c r="K10" s="16"/>
      <c r="L10" s="16"/>
      <c r="M10" s="16">
        <v>56000</v>
      </c>
      <c r="N10" s="14">
        <f t="shared" si="0"/>
        <v>56000</v>
      </c>
    </row>
    <row r="11" spans="1:14">
      <c r="A11" s="10"/>
      <c r="B11" s="15" t="s">
        <v>539</v>
      </c>
      <c r="C11" s="15" t="s">
        <v>380</v>
      </c>
      <c r="D11" s="11">
        <v>41007</v>
      </c>
      <c r="E11" s="11">
        <v>41009</v>
      </c>
      <c r="F11" s="12">
        <v>41211</v>
      </c>
      <c r="G11" s="16">
        <v>60000</v>
      </c>
      <c r="H11" s="16"/>
      <c r="I11" s="17"/>
      <c r="J11" s="16"/>
      <c r="K11" s="16"/>
      <c r="L11" s="16"/>
      <c r="M11" s="16">
        <v>60000</v>
      </c>
      <c r="N11" s="14">
        <f>G11+I11</f>
        <v>60000</v>
      </c>
    </row>
    <row r="12" spans="1:14">
      <c r="A12" s="10" t="s">
        <v>255</v>
      </c>
      <c r="B12" s="15" t="s">
        <v>540</v>
      </c>
      <c r="C12" s="15" t="s">
        <v>72</v>
      </c>
      <c r="D12" s="11">
        <v>40998</v>
      </c>
      <c r="E12" s="11">
        <v>40999</v>
      </c>
      <c r="F12" s="12">
        <v>41212</v>
      </c>
      <c r="G12" s="16">
        <v>28000</v>
      </c>
      <c r="H12" s="16"/>
      <c r="I12" s="17"/>
      <c r="J12" s="16"/>
      <c r="K12" s="16">
        <v>28000</v>
      </c>
      <c r="L12" s="16"/>
      <c r="M12" s="16"/>
      <c r="N12" s="14">
        <f>+G12+I12</f>
        <v>28000</v>
      </c>
    </row>
    <row r="13" spans="1:14">
      <c r="A13" s="10"/>
      <c r="B13" s="15" t="s">
        <v>26</v>
      </c>
      <c r="C13" s="15"/>
      <c r="D13" s="11"/>
      <c r="E13" s="11"/>
      <c r="F13" s="12">
        <v>41214</v>
      </c>
      <c r="G13" s="16"/>
      <c r="H13" s="16" t="s">
        <v>55</v>
      </c>
      <c r="I13" s="17">
        <v>3200</v>
      </c>
      <c r="J13" s="17">
        <v>3200</v>
      </c>
      <c r="K13" s="16"/>
      <c r="L13" s="16"/>
      <c r="M13" s="16"/>
      <c r="N13" s="14">
        <f t="shared" ref="N13:N28" si="1">+G13+I13</f>
        <v>3200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7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9"/>
      <c r="B17" s="15"/>
      <c r="C17" s="15"/>
      <c r="D17" s="11"/>
      <c r="E17" s="11"/>
      <c r="F17" s="20"/>
      <c r="G17" s="16"/>
      <c r="H17" s="21"/>
      <c r="I17" s="22"/>
      <c r="J17" s="16"/>
      <c r="K17" s="23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v>0</v>
      </c>
    </row>
    <row r="28" spans="1:14">
      <c r="A28" s="19"/>
      <c r="B28" s="15"/>
      <c r="C28" s="15"/>
      <c r="D28" s="11"/>
      <c r="E28" s="11"/>
      <c r="F28" s="20"/>
      <c r="G28" s="16"/>
      <c r="H28" s="21"/>
      <c r="I28" s="22"/>
      <c r="J28" s="16"/>
      <c r="K28" s="23"/>
      <c r="L28" s="16"/>
      <c r="M28" s="18"/>
      <c r="N28" s="14">
        <f t="shared" si="1"/>
        <v>0</v>
      </c>
    </row>
    <row r="29" spans="1:14">
      <c r="A29" s="19"/>
      <c r="B29" s="15"/>
      <c r="C29" s="15"/>
      <c r="D29" s="11"/>
      <c r="E29" s="11"/>
      <c r="F29" s="20"/>
      <c r="G29" s="16"/>
      <c r="H29" s="21"/>
      <c r="I29" s="22"/>
      <c r="J29" s="22"/>
      <c r="K29" s="23"/>
      <c r="L29" s="16"/>
      <c r="M29" s="18"/>
      <c r="N29" s="14">
        <f>+G29+I29</f>
        <v>0</v>
      </c>
    </row>
    <row r="30" spans="1:14">
      <c r="A30" s="19"/>
      <c r="B30" s="15"/>
      <c r="C30" s="15"/>
      <c r="D30" s="11"/>
      <c r="E30" s="11"/>
      <c r="F30" s="20"/>
      <c r="G30" s="16"/>
      <c r="H30" s="21"/>
      <c r="I30" s="22"/>
      <c r="J30" s="16"/>
      <c r="K30" s="23"/>
      <c r="L30" s="16"/>
      <c r="M30" s="18"/>
      <c r="N30" s="14">
        <f>G30+I30</f>
        <v>0</v>
      </c>
    </row>
    <row r="31" spans="1:14">
      <c r="A31" s="19"/>
      <c r="B31" s="15"/>
      <c r="C31" s="15"/>
      <c r="D31" s="11"/>
      <c r="E31" s="11"/>
      <c r="F31" s="138"/>
      <c r="G31" s="16"/>
      <c r="H31" s="21"/>
      <c r="I31" s="22"/>
      <c r="J31" s="16"/>
      <c r="K31" s="23"/>
      <c r="L31" s="16"/>
      <c r="M31" s="18"/>
      <c r="N31" s="24">
        <f>SUM(N6:N30)</f>
        <v>531900</v>
      </c>
    </row>
    <row r="32" spans="1:14">
      <c r="A32" s="25" t="s">
        <v>18</v>
      </c>
      <c r="B32" s="7"/>
      <c r="C32" s="26"/>
      <c r="D32" s="27"/>
      <c r="E32" s="27"/>
      <c r="F32" s="139"/>
      <c r="G32" s="16">
        <f>SUM(G6:G31)</f>
        <v>528700</v>
      </c>
      <c r="H32" s="28"/>
      <c r="I32" s="29">
        <f>SUM(I6:I31)</f>
        <v>3200</v>
      </c>
      <c r="J32" s="29">
        <f>SUM(J6:J31)</f>
        <v>43200</v>
      </c>
      <c r="K32" s="29">
        <f>SUM(K6:K31)</f>
        <v>135500</v>
      </c>
      <c r="L32" s="29">
        <f>SUM(L7:L31)</f>
        <v>0</v>
      </c>
      <c r="M32" s="29">
        <f>SUM(M6:M31)</f>
        <v>353200</v>
      </c>
      <c r="N32" s="29">
        <f>SUM(N31)</f>
        <v>531900</v>
      </c>
    </row>
    <row r="33" spans="1:14" ht="15.75" thickBot="1">
      <c r="A33" s="1"/>
      <c r="B33" s="1"/>
      <c r="C33" s="1"/>
      <c r="D33" s="30"/>
      <c r="E33" s="1"/>
      <c r="F33" s="1"/>
      <c r="G33" s="31"/>
      <c r="H33" s="32" t="s">
        <v>19</v>
      </c>
      <c r="I33" s="33"/>
      <c r="J33" s="34"/>
      <c r="K33" s="35"/>
      <c r="L33" s="34"/>
      <c r="M33" s="34"/>
      <c r="N33" s="31"/>
    </row>
    <row r="34" spans="1:14" ht="17.25" customHeight="1">
      <c r="A34" s="7" t="s">
        <v>20</v>
      </c>
      <c r="B34" s="7"/>
      <c r="C34" s="1"/>
      <c r="D34" s="30"/>
      <c r="E34" s="184" t="s">
        <v>21</v>
      </c>
      <c r="F34" s="36"/>
      <c r="G34" s="198" t="s">
        <v>541</v>
      </c>
      <c r="H34" s="199"/>
      <c r="I34" s="199"/>
      <c r="J34" s="199"/>
      <c r="K34" s="199"/>
      <c r="L34" s="199"/>
      <c r="M34" s="199"/>
      <c r="N34" s="200"/>
    </row>
    <row r="35" spans="1:14" ht="15" customHeight="1">
      <c r="A35" s="7" t="s">
        <v>22</v>
      </c>
      <c r="B35" s="184"/>
      <c r="C35" s="41"/>
      <c r="D35" s="42"/>
      <c r="E35" s="207">
        <v>505</v>
      </c>
      <c r="F35" s="208"/>
      <c r="G35" s="201"/>
      <c r="H35" s="202"/>
      <c r="I35" s="202"/>
      <c r="J35" s="202"/>
      <c r="K35" s="202"/>
      <c r="L35" s="202"/>
      <c r="M35" s="202"/>
      <c r="N35" s="203"/>
    </row>
    <row r="36" spans="1:14" ht="15" customHeight="1">
      <c r="A36" s="7" t="s">
        <v>23</v>
      </c>
      <c r="B36" s="1"/>
      <c r="C36" s="47">
        <v>0</v>
      </c>
      <c r="D36" s="42"/>
      <c r="E36" s="42"/>
      <c r="F36" s="48"/>
      <c r="G36" s="201"/>
      <c r="H36" s="202"/>
      <c r="I36" s="202"/>
      <c r="J36" s="202"/>
      <c r="K36" s="202"/>
      <c r="L36" s="202"/>
      <c r="M36" s="202"/>
      <c r="N36" s="203"/>
    </row>
    <row r="37" spans="1:14" ht="15" customHeight="1">
      <c r="A37" s="1"/>
      <c r="B37" s="1"/>
      <c r="C37" s="49">
        <v>0</v>
      </c>
      <c r="D37" s="42"/>
      <c r="E37" s="42"/>
      <c r="F37" s="48"/>
      <c r="G37" s="201"/>
      <c r="H37" s="202"/>
      <c r="I37" s="202"/>
      <c r="J37" s="202"/>
      <c r="K37" s="202"/>
      <c r="L37" s="202"/>
      <c r="M37" s="202"/>
      <c r="N37" s="203"/>
    </row>
    <row r="38" spans="1:14" ht="15" customHeight="1">
      <c r="A38" s="7" t="s">
        <v>24</v>
      </c>
      <c r="B38" s="1"/>
      <c r="C38" s="51">
        <v>43200</v>
      </c>
      <c r="D38" s="42"/>
      <c r="E38" s="42"/>
      <c r="F38" s="48"/>
      <c r="G38" s="201"/>
      <c r="H38" s="202"/>
      <c r="I38" s="202"/>
      <c r="J38" s="202"/>
      <c r="K38" s="202"/>
      <c r="L38" s="202"/>
      <c r="M38" s="202"/>
      <c r="N38" s="203"/>
    </row>
    <row r="39" spans="1:14" ht="15.75" customHeight="1" thickBot="1">
      <c r="A39" s="209" t="s">
        <v>17</v>
      </c>
      <c r="B39" s="209"/>
      <c r="C39" s="49">
        <f>SUM(C37+C38)</f>
        <v>43200</v>
      </c>
      <c r="D39" s="42"/>
      <c r="E39" s="42"/>
      <c r="F39" s="48"/>
      <c r="G39" s="204"/>
      <c r="H39" s="205"/>
      <c r="I39" s="205"/>
      <c r="J39" s="205"/>
      <c r="K39" s="205"/>
      <c r="L39" s="205"/>
      <c r="M39" s="205"/>
      <c r="N39" s="206"/>
    </row>
  </sheetData>
  <mergeCells count="7">
    <mergeCell ref="C1:F1"/>
    <mergeCell ref="B3:D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35"/>
  <sheetViews>
    <sheetView topLeftCell="A7" workbookViewId="0">
      <selection activeCell="D34" sqref="D34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2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26</v>
      </c>
      <c r="F3" s="115"/>
      <c r="G3" s="1"/>
      <c r="H3" s="2"/>
      <c r="I3" s="1"/>
      <c r="J3" s="128"/>
      <c r="K3" s="196">
        <v>40985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2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242</v>
      </c>
      <c r="C6" s="11"/>
      <c r="D6" s="11"/>
      <c r="E6" s="11"/>
      <c r="F6" s="12">
        <v>40966</v>
      </c>
      <c r="G6" s="13"/>
      <c r="H6" s="13" t="s">
        <v>243</v>
      </c>
      <c r="I6" s="13">
        <v>65650</v>
      </c>
      <c r="J6" s="13">
        <v>65650</v>
      </c>
      <c r="K6" s="13"/>
      <c r="L6" s="13"/>
      <c r="M6" s="13"/>
      <c r="N6" s="14">
        <f t="shared" ref="N6" si="0">+G6+I6</f>
        <v>65650</v>
      </c>
    </row>
    <row r="7" spans="1:14">
      <c r="A7" s="10"/>
      <c r="B7" s="11" t="s">
        <v>244</v>
      </c>
      <c r="C7" s="11" t="s">
        <v>28</v>
      </c>
      <c r="D7" s="11">
        <v>40985</v>
      </c>
      <c r="E7" s="11">
        <v>40988</v>
      </c>
      <c r="F7" s="12">
        <v>40967</v>
      </c>
      <c r="G7" s="13">
        <v>121200</v>
      </c>
      <c r="H7" s="13"/>
      <c r="I7" s="13"/>
      <c r="J7" s="13"/>
      <c r="K7" s="13">
        <v>121200</v>
      </c>
      <c r="L7" s="13"/>
      <c r="M7" s="13"/>
      <c r="N7" s="14">
        <f>+G7+I7</f>
        <v>121200</v>
      </c>
    </row>
    <row r="8" spans="1:14">
      <c r="A8" s="10"/>
      <c r="B8" s="11" t="s">
        <v>245</v>
      </c>
      <c r="C8" s="11" t="s">
        <v>28</v>
      </c>
      <c r="D8" s="11"/>
      <c r="E8" s="11"/>
      <c r="F8" s="12">
        <v>40968</v>
      </c>
      <c r="G8" s="13">
        <v>31310</v>
      </c>
      <c r="H8" s="13"/>
      <c r="I8" s="13"/>
      <c r="J8" s="13">
        <v>31310</v>
      </c>
      <c r="K8" s="13"/>
      <c r="L8" s="13"/>
      <c r="M8" s="13"/>
      <c r="N8" s="14">
        <f>+G8+I8</f>
        <v>31310</v>
      </c>
    </row>
    <row r="9" spans="1:14">
      <c r="A9" s="10"/>
      <c r="B9" s="11" t="s">
        <v>40</v>
      </c>
      <c r="C9" s="11"/>
      <c r="D9" s="11"/>
      <c r="E9" s="11"/>
      <c r="F9" s="12">
        <v>40969</v>
      </c>
      <c r="G9" s="13"/>
      <c r="H9" s="13" t="s">
        <v>55</v>
      </c>
      <c r="I9" s="13">
        <v>4000</v>
      </c>
      <c r="J9" s="13">
        <v>4000</v>
      </c>
      <c r="K9" s="13"/>
      <c r="L9" s="13"/>
      <c r="M9" s="13"/>
      <c r="N9" s="14">
        <f t="shared" ref="N9:N26" si="1">+G9+I9</f>
        <v>4000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1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222160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152510</v>
      </c>
      <c r="H28" s="28"/>
      <c r="I28" s="29">
        <f>SUM(I6:I23)</f>
        <v>69650</v>
      </c>
      <c r="J28" s="29">
        <f>SUM(J6:J27)</f>
        <v>100960</v>
      </c>
      <c r="K28" s="29">
        <f>SUM(K6:K27)</f>
        <v>121200</v>
      </c>
      <c r="L28" s="29">
        <f>SUM(L6:L26)</f>
        <v>0</v>
      </c>
      <c r="M28" s="29">
        <f>SUM(M6:M27)</f>
        <v>0</v>
      </c>
      <c r="N28" s="29">
        <f>SUM(J28:M28)</f>
        <v>222160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28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28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61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30805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70150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100955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B24" sqref="B24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2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115"/>
      <c r="G3" s="1"/>
      <c r="H3" s="2"/>
      <c r="I3" s="1"/>
      <c r="J3" s="126"/>
      <c r="K3" s="196">
        <v>40984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2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233</v>
      </c>
      <c r="B6" s="11" t="s">
        <v>234</v>
      </c>
      <c r="C6" s="11" t="s">
        <v>31</v>
      </c>
      <c r="D6" s="11">
        <v>40984</v>
      </c>
      <c r="E6" s="11">
        <v>40986</v>
      </c>
      <c r="F6" s="12">
        <v>40961</v>
      </c>
      <c r="G6" s="13">
        <v>59499.4</v>
      </c>
      <c r="H6" s="13"/>
      <c r="I6" s="13"/>
      <c r="J6" s="13"/>
      <c r="K6" s="13">
        <v>59499.4</v>
      </c>
      <c r="L6" s="13"/>
      <c r="M6" s="13"/>
      <c r="N6" s="14">
        <f t="shared" ref="N6" si="0">+G6+I6</f>
        <v>59499.4</v>
      </c>
    </row>
    <row r="7" spans="1:14">
      <c r="A7" s="10" t="s">
        <v>237</v>
      </c>
      <c r="B7" s="11" t="s">
        <v>235</v>
      </c>
      <c r="C7" s="11" t="s">
        <v>236</v>
      </c>
      <c r="D7" s="11">
        <v>40984</v>
      </c>
      <c r="E7" s="11">
        <v>40985</v>
      </c>
      <c r="F7" s="12">
        <v>40962</v>
      </c>
      <c r="G7" s="13">
        <v>26000</v>
      </c>
      <c r="H7" s="13"/>
      <c r="I7" s="13"/>
      <c r="J7" s="13">
        <v>26000</v>
      </c>
      <c r="K7" s="13"/>
      <c r="L7" s="13"/>
      <c r="M7" s="13"/>
      <c r="N7" s="14">
        <f>+G7+I7</f>
        <v>26000</v>
      </c>
    </row>
    <row r="8" spans="1:14">
      <c r="A8" s="10" t="s">
        <v>238</v>
      </c>
      <c r="B8" s="11" t="s">
        <v>239</v>
      </c>
      <c r="C8" s="11" t="s">
        <v>72</v>
      </c>
      <c r="D8" s="11">
        <v>40984</v>
      </c>
      <c r="E8" s="11">
        <v>40986</v>
      </c>
      <c r="F8" s="12">
        <v>40963</v>
      </c>
      <c r="G8" s="13">
        <v>60600</v>
      </c>
      <c r="H8" s="13"/>
      <c r="I8" s="13"/>
      <c r="J8" s="13">
        <v>60600</v>
      </c>
      <c r="K8" s="13"/>
      <c r="L8" s="13"/>
      <c r="M8" s="13"/>
      <c r="N8" s="14">
        <f>+G8+I8</f>
        <v>60600</v>
      </c>
    </row>
    <row r="9" spans="1:14">
      <c r="A9" s="10" t="s">
        <v>201</v>
      </c>
      <c r="B9" s="11" t="s">
        <v>240</v>
      </c>
      <c r="C9" s="11" t="s">
        <v>241</v>
      </c>
      <c r="D9" s="11">
        <v>40984</v>
      </c>
      <c r="E9" s="11">
        <v>40985</v>
      </c>
      <c r="F9" s="12">
        <v>40964</v>
      </c>
      <c r="G9" s="13">
        <v>17000</v>
      </c>
      <c r="H9" s="13"/>
      <c r="I9" s="13"/>
      <c r="J9" s="13">
        <v>17000</v>
      </c>
      <c r="K9" s="13"/>
      <c r="L9" s="13"/>
      <c r="M9" s="13"/>
      <c r="N9" s="14">
        <f t="shared" ref="N9:N26" si="1">+G9+I9</f>
        <v>17000</v>
      </c>
    </row>
    <row r="10" spans="1:14">
      <c r="A10" s="10"/>
      <c r="B10" s="15" t="s">
        <v>26</v>
      </c>
      <c r="C10" s="15"/>
      <c r="D10" s="11"/>
      <c r="E10" s="11"/>
      <c r="F10" s="12">
        <v>40965</v>
      </c>
      <c r="G10" s="16"/>
      <c r="H10" s="16" t="s">
        <v>55</v>
      </c>
      <c r="I10" s="17">
        <v>6600</v>
      </c>
      <c r="J10" s="17">
        <v>6600</v>
      </c>
      <c r="K10" s="16"/>
      <c r="L10" s="16"/>
      <c r="M10" s="16"/>
      <c r="N10" s="14">
        <f t="shared" si="1"/>
        <v>6600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169699.4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163099.4</v>
      </c>
      <c r="H28" s="28"/>
      <c r="I28" s="29">
        <f>SUM(I6:I23)</f>
        <v>6600</v>
      </c>
      <c r="J28" s="29">
        <f>SUM(J6:J27)</f>
        <v>110200</v>
      </c>
      <c r="K28" s="29">
        <f>SUM(K6:K27)</f>
        <v>59499.4</v>
      </c>
      <c r="L28" s="29">
        <f>SUM(L6:L26)</f>
        <v>0</v>
      </c>
      <c r="M28" s="29">
        <f>SUM(M6:M27)</f>
        <v>0</v>
      </c>
      <c r="N28" s="29">
        <f>SUM(J28:M28)</f>
        <v>169699.4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26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26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120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60600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49600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110200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B22" sqref="B22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2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115"/>
      <c r="G3" s="1"/>
      <c r="H3" s="2"/>
      <c r="I3" s="1"/>
      <c r="J3" s="125"/>
      <c r="K3" s="196">
        <v>40984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2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225</v>
      </c>
      <c r="C6" s="11" t="s">
        <v>44</v>
      </c>
      <c r="D6" s="11">
        <v>40983</v>
      </c>
      <c r="E6" s="11">
        <v>40984</v>
      </c>
      <c r="F6" s="12">
        <v>40954</v>
      </c>
      <c r="G6" s="13">
        <v>17170</v>
      </c>
      <c r="H6" s="13"/>
      <c r="I6" s="13"/>
      <c r="J6" s="13">
        <v>17170</v>
      </c>
      <c r="K6" s="13"/>
      <c r="L6" s="13"/>
      <c r="M6" s="13"/>
      <c r="N6" s="14">
        <f t="shared" ref="N6" si="0">+G6+I6</f>
        <v>17170</v>
      </c>
    </row>
    <row r="7" spans="1:14">
      <c r="A7" s="10"/>
      <c r="B7" s="11" t="s">
        <v>226</v>
      </c>
      <c r="C7" s="11" t="s">
        <v>28</v>
      </c>
      <c r="D7" s="11">
        <v>40984</v>
      </c>
      <c r="E7" s="11">
        <v>40985</v>
      </c>
      <c r="F7" s="12">
        <v>40956</v>
      </c>
      <c r="G7" s="13">
        <v>35350</v>
      </c>
      <c r="H7" s="13"/>
      <c r="I7" s="13"/>
      <c r="J7" s="13">
        <v>35350</v>
      </c>
      <c r="K7" s="13"/>
      <c r="L7" s="13"/>
      <c r="M7" s="13"/>
      <c r="N7" s="14">
        <f>+G7+I7</f>
        <v>35350</v>
      </c>
    </row>
    <row r="8" spans="1:14">
      <c r="A8" s="10"/>
      <c r="B8" s="11" t="s">
        <v>227</v>
      </c>
      <c r="C8" s="11" t="s">
        <v>28</v>
      </c>
      <c r="D8" s="11"/>
      <c r="E8" s="11"/>
      <c r="F8" s="12">
        <v>40957</v>
      </c>
      <c r="G8" s="13"/>
      <c r="H8" s="13" t="s">
        <v>228</v>
      </c>
      <c r="I8" s="13">
        <v>84840</v>
      </c>
      <c r="J8" s="13">
        <v>84840</v>
      </c>
      <c r="K8" s="13"/>
      <c r="L8" s="13"/>
      <c r="M8" s="13"/>
      <c r="N8" s="14">
        <f>+G8+I8</f>
        <v>84840</v>
      </c>
    </row>
    <row r="9" spans="1:14">
      <c r="A9" s="10"/>
      <c r="B9" s="11" t="s">
        <v>229</v>
      </c>
      <c r="C9" s="11" t="s">
        <v>28</v>
      </c>
      <c r="D9" s="11"/>
      <c r="E9" s="11"/>
      <c r="F9" s="12">
        <v>40958</v>
      </c>
      <c r="G9" s="13"/>
      <c r="H9" s="13" t="s">
        <v>230</v>
      </c>
      <c r="I9" s="13">
        <v>190890</v>
      </c>
      <c r="J9" s="13">
        <v>190890</v>
      </c>
      <c r="K9" s="13"/>
      <c r="L9" s="13"/>
      <c r="M9" s="13"/>
      <c r="N9" s="14">
        <f t="shared" ref="N9:N26" si="1">+G9+I9</f>
        <v>190890</v>
      </c>
    </row>
    <row r="10" spans="1:14">
      <c r="A10" s="10"/>
      <c r="B10" s="15" t="s">
        <v>229</v>
      </c>
      <c r="C10" s="15" t="s">
        <v>28</v>
      </c>
      <c r="D10" s="11"/>
      <c r="E10" s="11"/>
      <c r="F10" s="12">
        <v>40959</v>
      </c>
      <c r="G10" s="16"/>
      <c r="H10" s="16" t="s">
        <v>231</v>
      </c>
      <c r="I10" s="17">
        <v>74740</v>
      </c>
      <c r="J10" s="17">
        <v>74740</v>
      </c>
      <c r="K10" s="16"/>
      <c r="L10" s="16"/>
      <c r="M10" s="16"/>
      <c r="N10" s="14">
        <f t="shared" si="1"/>
        <v>74740</v>
      </c>
    </row>
    <row r="11" spans="1:14">
      <c r="A11" s="10"/>
      <c r="B11" s="15" t="s">
        <v>232</v>
      </c>
      <c r="C11" s="15" t="s">
        <v>28</v>
      </c>
      <c r="D11" s="11"/>
      <c r="E11" s="11"/>
      <c r="F11" s="12">
        <v>40960</v>
      </c>
      <c r="G11" s="16"/>
      <c r="H11" s="16" t="s">
        <v>55</v>
      </c>
      <c r="I11" s="17">
        <v>5000</v>
      </c>
      <c r="J11" s="17">
        <v>5000</v>
      </c>
      <c r="K11" s="16"/>
      <c r="L11" s="16"/>
      <c r="M11" s="18"/>
      <c r="N11" s="14">
        <f t="shared" si="1"/>
        <v>5000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407990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52520</v>
      </c>
      <c r="H28" s="28"/>
      <c r="I28" s="29">
        <f>SUM(I6:I23)</f>
        <v>355470</v>
      </c>
      <c r="J28" s="29">
        <f>SUM(J6:J27)</f>
        <v>407990</v>
      </c>
      <c r="K28" s="29">
        <f>SUM(K6:K27)</f>
        <v>0</v>
      </c>
      <c r="L28" s="29">
        <f>SUM(L6:L26)</f>
        <v>0</v>
      </c>
      <c r="M28" s="29">
        <f>SUM(M6:M27)</f>
        <v>0</v>
      </c>
      <c r="N28" s="29">
        <f>SUM(J28:M28)</f>
        <v>407990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25" t="s">
        <v>21</v>
      </c>
      <c r="F30" s="36"/>
      <c r="G30" s="104" t="s">
        <v>224</v>
      </c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25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710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358550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49450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408000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35"/>
  <sheetViews>
    <sheetView topLeftCell="A10" workbookViewId="0">
      <selection activeCell="B34" sqref="B34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2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217</v>
      </c>
      <c r="F3" s="115"/>
      <c r="G3" s="1"/>
      <c r="H3" s="2"/>
      <c r="I3" s="1"/>
      <c r="J3" s="122"/>
      <c r="K3" s="196">
        <v>40983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2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219</v>
      </c>
      <c r="C6" s="11" t="s">
        <v>68</v>
      </c>
      <c r="D6" s="11">
        <v>41014</v>
      </c>
      <c r="E6" s="11">
        <v>41016</v>
      </c>
      <c r="F6" s="12">
        <v>40950</v>
      </c>
      <c r="G6" s="13">
        <v>56560</v>
      </c>
      <c r="H6" s="13"/>
      <c r="I6" s="13"/>
      <c r="J6" s="13"/>
      <c r="K6" s="13"/>
      <c r="L6" s="13"/>
      <c r="M6" s="13">
        <v>56560</v>
      </c>
      <c r="N6" s="14">
        <f t="shared" ref="N6" si="0">+G6+I6</f>
        <v>56560</v>
      </c>
    </row>
    <row r="7" spans="1:14">
      <c r="A7" s="10"/>
      <c r="B7" s="11" t="s">
        <v>218</v>
      </c>
      <c r="C7" s="11" t="s">
        <v>28</v>
      </c>
      <c r="D7" s="11">
        <v>40983</v>
      </c>
      <c r="E7" s="11">
        <v>40984</v>
      </c>
      <c r="F7" s="12">
        <v>40949</v>
      </c>
      <c r="G7" s="13">
        <v>99990</v>
      </c>
      <c r="H7" s="13"/>
      <c r="I7" s="13"/>
      <c r="J7" s="13"/>
      <c r="K7" s="13">
        <v>99990</v>
      </c>
      <c r="L7" s="13"/>
      <c r="M7" s="13"/>
      <c r="N7" s="14">
        <f>+G7+I7</f>
        <v>99990</v>
      </c>
    </row>
    <row r="8" spans="1:14">
      <c r="A8" s="10"/>
      <c r="B8" s="11" t="s">
        <v>218</v>
      </c>
      <c r="C8" s="11"/>
      <c r="D8" s="11"/>
      <c r="E8" s="11"/>
      <c r="F8" s="12">
        <v>40950</v>
      </c>
      <c r="G8" s="13"/>
      <c r="H8" s="13" t="s">
        <v>220</v>
      </c>
      <c r="I8" s="13">
        <v>133825</v>
      </c>
      <c r="J8" s="13"/>
      <c r="K8" s="13">
        <v>133825</v>
      </c>
      <c r="L8" s="13"/>
      <c r="M8" s="13"/>
      <c r="N8" s="14">
        <f>+G8+I8</f>
        <v>133825</v>
      </c>
    </row>
    <row r="9" spans="1:14">
      <c r="A9" s="10"/>
      <c r="B9" s="11" t="s">
        <v>26</v>
      </c>
      <c r="C9" s="11" t="s">
        <v>55</v>
      </c>
      <c r="D9" s="11"/>
      <c r="E9" s="11"/>
      <c r="F9" s="12">
        <v>40951</v>
      </c>
      <c r="G9" s="13"/>
      <c r="H9" s="13" t="s">
        <v>205</v>
      </c>
      <c r="I9" s="13">
        <v>2900</v>
      </c>
      <c r="J9" s="13">
        <v>2900</v>
      </c>
      <c r="K9" s="13"/>
      <c r="L9" s="13"/>
      <c r="M9" s="13"/>
      <c r="N9" s="14">
        <f t="shared" ref="N9:N26" si="1">+G9+I9</f>
        <v>2900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1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293275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156550</v>
      </c>
      <c r="H28" s="28"/>
      <c r="I28" s="29">
        <f>SUM(I6:I23)</f>
        <v>136725</v>
      </c>
      <c r="J28" s="29">
        <f>SUM(J6:J27)</f>
        <v>2900</v>
      </c>
      <c r="K28" s="29">
        <f>SUM(K6:K27)</f>
        <v>233815</v>
      </c>
      <c r="L28" s="29">
        <f>SUM(L6:L26)</f>
        <v>0</v>
      </c>
      <c r="M28" s="29">
        <f>SUM(M6:M27)</f>
        <v>56560</v>
      </c>
      <c r="N28" s="29">
        <f>SUM(J28:M28)</f>
        <v>293275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22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22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2900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2900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L19" sqref="L19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2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221</v>
      </c>
      <c r="F3" s="115"/>
      <c r="G3" s="1"/>
      <c r="H3" s="2"/>
      <c r="I3" s="1"/>
      <c r="J3" s="121"/>
      <c r="K3" s="196">
        <v>40983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2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222</v>
      </c>
      <c r="C6" s="11" t="s">
        <v>222</v>
      </c>
      <c r="D6" s="11">
        <v>40983</v>
      </c>
      <c r="E6" s="11">
        <v>40984</v>
      </c>
      <c r="F6" s="12">
        <v>40952</v>
      </c>
      <c r="G6" s="13">
        <v>288860</v>
      </c>
      <c r="H6" s="13"/>
      <c r="I6" s="13"/>
      <c r="J6" s="13"/>
      <c r="K6" s="13">
        <v>288860</v>
      </c>
      <c r="L6" s="13"/>
      <c r="M6" s="13"/>
      <c r="N6" s="14">
        <f t="shared" ref="N6" si="0">+G6+I6</f>
        <v>288860</v>
      </c>
    </row>
    <row r="7" spans="1:14">
      <c r="A7" s="10"/>
      <c r="B7" s="11" t="s">
        <v>223</v>
      </c>
      <c r="C7" s="11" t="s">
        <v>31</v>
      </c>
      <c r="D7" s="11">
        <v>40983</v>
      </c>
      <c r="E7" s="11">
        <v>40986</v>
      </c>
      <c r="F7" s="12">
        <v>40953</v>
      </c>
      <c r="G7" s="13">
        <v>84749.1</v>
      </c>
      <c r="H7" s="13"/>
      <c r="I7" s="13"/>
      <c r="J7" s="13"/>
      <c r="K7" s="13">
        <v>84749.1</v>
      </c>
      <c r="L7" s="13"/>
      <c r="M7" s="13"/>
      <c r="N7" s="14">
        <f>+G7+I7</f>
        <v>84749.1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>+G8+I8</f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ref="N9:N26" si="1">+G9+I9</f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1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1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1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 t="s">
        <v>0</v>
      </c>
      <c r="K17" s="16"/>
      <c r="L17" s="16"/>
      <c r="M17" s="18"/>
      <c r="N17" s="14">
        <f t="shared" si="1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1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1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1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1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1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1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373609.1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373609.1</v>
      </c>
      <c r="H28" s="28"/>
      <c r="I28" s="29">
        <f>SUM(I6:I23)</f>
        <v>0</v>
      </c>
      <c r="J28" s="29">
        <f>SUM(J6:J27)</f>
        <v>0</v>
      </c>
      <c r="K28" s="29">
        <f>SUM(K6:K27)</f>
        <v>373609.1</v>
      </c>
      <c r="L28" s="29">
        <f>SUM(L6:L26)</f>
        <v>0</v>
      </c>
      <c r="M28" s="29">
        <f>SUM(M6:M27)</f>
        <v>0</v>
      </c>
      <c r="N28" s="29">
        <f>SUM(J28:M28)</f>
        <v>373609.1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21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21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35"/>
  <sheetViews>
    <sheetView topLeftCell="A13" workbookViewId="0">
      <selection activeCell="D34" sqref="D34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214</v>
      </c>
      <c r="F3" s="115"/>
      <c r="G3" s="1"/>
      <c r="H3" s="2"/>
      <c r="I3" s="1"/>
      <c r="J3" s="118"/>
      <c r="K3" s="196">
        <v>40982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1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215</v>
      </c>
      <c r="C6" s="11" t="s">
        <v>28</v>
      </c>
      <c r="D6" s="11">
        <v>41014</v>
      </c>
      <c r="E6" s="11">
        <v>41016</v>
      </c>
      <c r="F6" s="12">
        <v>40946</v>
      </c>
      <c r="G6" s="13">
        <v>242400</v>
      </c>
      <c r="H6" s="13"/>
      <c r="I6" s="13"/>
      <c r="J6" s="13"/>
      <c r="K6" s="13"/>
      <c r="L6" s="13"/>
      <c r="M6" s="13">
        <v>242400</v>
      </c>
      <c r="N6" s="14">
        <f>+G6+I6</f>
        <v>242400</v>
      </c>
    </row>
    <row r="7" spans="1:14">
      <c r="A7" s="10"/>
      <c r="B7" s="11" t="s">
        <v>216</v>
      </c>
      <c r="C7" s="11"/>
      <c r="D7" s="11">
        <v>40982</v>
      </c>
      <c r="E7" s="11">
        <v>40983</v>
      </c>
      <c r="F7" s="12">
        <v>40947</v>
      </c>
      <c r="G7" s="13">
        <v>19500</v>
      </c>
      <c r="H7" s="13"/>
      <c r="I7" s="13"/>
      <c r="J7" s="13">
        <v>19500</v>
      </c>
      <c r="K7" s="13"/>
      <c r="L7" s="13"/>
      <c r="M7" s="13"/>
      <c r="N7" s="14">
        <f t="shared" ref="N7:N26" si="0">+G7+I7</f>
        <v>19500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 t="shared" si="0"/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si="0"/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261900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261900</v>
      </c>
      <c r="H28" s="28"/>
      <c r="I28" s="29">
        <f>SUM(I6:I23)</f>
        <v>0</v>
      </c>
      <c r="J28" s="29">
        <f>SUM(J6:J27)</f>
        <v>19500</v>
      </c>
      <c r="K28" s="29">
        <f>SUM(K6:K27)</f>
        <v>0</v>
      </c>
      <c r="L28" s="29">
        <f>SUM(L6:L26)</f>
        <v>0</v>
      </c>
      <c r="M28" s="29">
        <f>SUM(M6:M27)</f>
        <v>242400</v>
      </c>
      <c r="N28" s="29">
        <f>SUM(J28:M28)</f>
        <v>261900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18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18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19500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19500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35"/>
  <sheetViews>
    <sheetView topLeftCell="A13" workbookViewId="0">
      <selection sqref="A1:N35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206</v>
      </c>
      <c r="F3" s="115"/>
      <c r="G3" s="1"/>
      <c r="H3" s="2"/>
      <c r="I3" s="1"/>
      <c r="J3" s="116"/>
      <c r="K3" s="196">
        <v>40982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1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102</v>
      </c>
      <c r="B6" s="11" t="s">
        <v>207</v>
      </c>
      <c r="C6" s="11" t="s">
        <v>208</v>
      </c>
      <c r="D6" s="11">
        <v>40980</v>
      </c>
      <c r="E6" s="11">
        <v>40982</v>
      </c>
      <c r="F6" s="12">
        <v>40944</v>
      </c>
      <c r="G6" s="13">
        <v>34000</v>
      </c>
      <c r="H6" s="13"/>
      <c r="I6" s="13"/>
      <c r="J6" s="13"/>
      <c r="K6" s="13">
        <v>34000</v>
      </c>
      <c r="L6" s="13"/>
      <c r="M6" s="13"/>
      <c r="N6" s="14">
        <f>+G6+I6</f>
        <v>34000</v>
      </c>
    </row>
    <row r="7" spans="1:14">
      <c r="A7" s="10"/>
      <c r="B7" s="11" t="s">
        <v>209</v>
      </c>
      <c r="C7" s="11" t="s">
        <v>210</v>
      </c>
      <c r="D7" s="11">
        <v>41003</v>
      </c>
      <c r="E7" s="11">
        <v>41005</v>
      </c>
      <c r="F7" s="12">
        <v>40943</v>
      </c>
      <c r="G7" s="13">
        <v>496920</v>
      </c>
      <c r="H7" s="13"/>
      <c r="I7" s="13"/>
      <c r="J7" s="13"/>
      <c r="K7" s="13"/>
      <c r="L7" s="13"/>
      <c r="M7" s="13">
        <v>496920</v>
      </c>
      <c r="N7" s="14">
        <f t="shared" ref="N7:N26" si="0">+G7+I7</f>
        <v>496920</v>
      </c>
    </row>
    <row r="8" spans="1:14">
      <c r="A8" s="10"/>
      <c r="B8" s="11" t="s">
        <v>213</v>
      </c>
      <c r="C8" s="11"/>
      <c r="D8" s="11"/>
      <c r="E8" s="11"/>
      <c r="F8" s="12">
        <v>40945</v>
      </c>
      <c r="G8" s="13"/>
      <c r="H8" s="13" t="s">
        <v>55</v>
      </c>
      <c r="I8" s="13">
        <v>8000</v>
      </c>
      <c r="J8" s="13">
        <v>8000</v>
      </c>
      <c r="K8" s="13"/>
      <c r="L8" s="13"/>
      <c r="M8" s="13"/>
      <c r="N8" s="14">
        <f t="shared" si="0"/>
        <v>8000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si="0"/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538920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530920</v>
      </c>
      <c r="H28" s="28"/>
      <c r="I28" s="29">
        <f>SUM(I6:I23)</f>
        <v>8000</v>
      </c>
      <c r="J28" s="29">
        <f>SUM(J6:J27)</f>
        <v>8000</v>
      </c>
      <c r="K28" s="29">
        <f>SUM(K6:K27)</f>
        <v>34000</v>
      </c>
      <c r="L28" s="29">
        <f>SUM(L6:L26)</f>
        <v>0</v>
      </c>
      <c r="M28" s="29">
        <f>SUM(M6:M27)</f>
        <v>496920</v>
      </c>
      <c r="N28" s="29">
        <f>SUM(J28:M28)</f>
        <v>538920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16" t="s">
        <v>21</v>
      </c>
      <c r="F30" s="36"/>
      <c r="G30" s="104"/>
      <c r="H30" s="105" t="s">
        <v>211</v>
      </c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16"/>
      <c r="C31" s="41"/>
      <c r="D31" s="42"/>
      <c r="E31" s="207">
        <v>505</v>
      </c>
      <c r="F31" s="208"/>
      <c r="G31" s="102"/>
      <c r="H31" s="103" t="s">
        <v>212</v>
      </c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8000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8000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35"/>
  <sheetViews>
    <sheetView topLeftCell="B22" workbookViewId="0">
      <selection activeCell="C42" sqref="C42"/>
    </sheetView>
  </sheetViews>
  <sheetFormatPr baseColWidth="10" defaultRowHeight="15"/>
  <cols>
    <col min="1" max="1" width="6.5703125" customWidth="1"/>
    <col min="2" max="2" width="22.7109375" customWidth="1"/>
    <col min="3" max="3" width="23.5703125" customWidth="1"/>
    <col min="4" max="4" width="11.140625" customWidth="1"/>
    <col min="5" max="5" width="16.57031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1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204</v>
      </c>
      <c r="F3" s="115"/>
      <c r="G3" s="1"/>
      <c r="H3" s="2"/>
      <c r="I3" s="1"/>
      <c r="J3" s="113"/>
      <c r="K3" s="196">
        <v>40981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1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197</v>
      </c>
      <c r="C6" s="11" t="s">
        <v>72</v>
      </c>
      <c r="D6" s="11"/>
      <c r="E6" s="11"/>
      <c r="F6" s="12">
        <v>40938</v>
      </c>
      <c r="G6" s="13"/>
      <c r="H6" s="13" t="s">
        <v>198</v>
      </c>
      <c r="I6" s="13">
        <v>234320</v>
      </c>
      <c r="J6" s="13"/>
      <c r="K6" s="13">
        <v>234320</v>
      </c>
      <c r="L6" s="13"/>
      <c r="M6" s="13"/>
      <c r="N6" s="14">
        <f>+G6+I6</f>
        <v>234320</v>
      </c>
    </row>
    <row r="7" spans="1:14">
      <c r="A7" s="10"/>
      <c r="B7" s="11" t="s">
        <v>199</v>
      </c>
      <c r="C7" s="11" t="s">
        <v>200</v>
      </c>
      <c r="D7" s="11">
        <v>40984</v>
      </c>
      <c r="E7" s="11">
        <v>40986</v>
      </c>
      <c r="F7" s="12">
        <v>40939</v>
      </c>
      <c r="G7" s="13">
        <v>60600</v>
      </c>
      <c r="H7" s="13"/>
      <c r="I7" s="13"/>
      <c r="J7" s="13"/>
      <c r="K7" s="13"/>
      <c r="L7" s="13"/>
      <c r="M7" s="13">
        <v>60600</v>
      </c>
      <c r="N7" s="14">
        <f t="shared" ref="N7:N26" si="0">+G7+I7</f>
        <v>60600</v>
      </c>
    </row>
    <row r="8" spans="1:14">
      <c r="A8" s="10" t="s">
        <v>201</v>
      </c>
      <c r="B8" s="11" t="s">
        <v>202</v>
      </c>
      <c r="C8" s="11" t="s">
        <v>203</v>
      </c>
      <c r="D8" s="11">
        <v>40981</v>
      </c>
      <c r="E8" s="11">
        <v>40982</v>
      </c>
      <c r="F8" s="12">
        <v>40940</v>
      </c>
      <c r="G8" s="13">
        <v>19500</v>
      </c>
      <c r="H8" s="13"/>
      <c r="I8" s="13"/>
      <c r="J8" s="13">
        <v>19500</v>
      </c>
      <c r="K8" s="13"/>
      <c r="L8" s="13"/>
      <c r="M8" s="13"/>
      <c r="N8" s="14">
        <f t="shared" si="0"/>
        <v>19500</v>
      </c>
    </row>
    <row r="9" spans="1:14">
      <c r="A9" s="10"/>
      <c r="B9" s="11" t="s">
        <v>26</v>
      </c>
      <c r="C9" s="11" t="s">
        <v>55</v>
      </c>
      <c r="D9" s="11"/>
      <c r="E9" s="11"/>
      <c r="F9" s="12">
        <v>40941</v>
      </c>
      <c r="G9" s="13"/>
      <c r="H9" s="13" t="s">
        <v>205</v>
      </c>
      <c r="I9" s="13">
        <v>2800</v>
      </c>
      <c r="J9" s="13">
        <v>2800</v>
      </c>
      <c r="K9" s="13"/>
      <c r="L9" s="13"/>
      <c r="M9" s="13"/>
      <c r="N9" s="14">
        <f t="shared" si="0"/>
        <v>2800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317220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80100</v>
      </c>
      <c r="H28" s="28"/>
      <c r="I28" s="29">
        <f>SUM(I6:I23)</f>
        <v>237120</v>
      </c>
      <c r="J28" s="29">
        <f>SUM(J6:J27)</f>
        <v>22300</v>
      </c>
      <c r="K28" s="29">
        <f>SUM(K6:K27)</f>
        <v>234320</v>
      </c>
      <c r="L28" s="29">
        <f>SUM(L6:L26)</f>
        <v>0</v>
      </c>
      <c r="M28" s="29">
        <f>SUM(M6:M27)</f>
        <v>60600</v>
      </c>
      <c r="N28" s="29">
        <f>SUM(J28:M28)</f>
        <v>317220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13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13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22300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22300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B25" sqref="B25"/>
    </sheetView>
  </sheetViews>
  <sheetFormatPr baseColWidth="10" defaultRowHeight="15"/>
  <cols>
    <col min="1" max="1" width="6.5703125" customWidth="1"/>
    <col min="2" max="2" width="22.7109375" customWidth="1"/>
    <col min="3" max="3" width="21.140625" customWidth="1"/>
    <col min="4" max="4" width="11.140625" customWidth="1"/>
    <col min="5" max="5" width="15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1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193</v>
      </c>
      <c r="F3" s="8"/>
      <c r="G3" s="1"/>
      <c r="H3" s="2"/>
      <c r="I3" s="1"/>
      <c r="J3" s="111"/>
      <c r="K3" s="196">
        <v>40981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1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194</v>
      </c>
      <c r="C6" s="11" t="s">
        <v>28</v>
      </c>
      <c r="D6" s="11">
        <v>40979</v>
      </c>
      <c r="E6" s="11">
        <v>40981</v>
      </c>
      <c r="F6" s="12">
        <v>40936</v>
      </c>
      <c r="G6" s="13">
        <v>69690</v>
      </c>
      <c r="H6" s="13"/>
      <c r="I6" s="13"/>
      <c r="J6" s="13">
        <v>69690</v>
      </c>
      <c r="K6" s="13"/>
      <c r="L6" s="13"/>
      <c r="M6" s="13"/>
      <c r="N6" s="14">
        <f>+G6+I6</f>
        <v>69690</v>
      </c>
    </row>
    <row r="7" spans="1:14">
      <c r="A7" s="10"/>
      <c r="B7" s="11" t="s">
        <v>195</v>
      </c>
      <c r="C7" s="11" t="s">
        <v>196</v>
      </c>
      <c r="D7" s="11">
        <v>40979</v>
      </c>
      <c r="E7" s="11">
        <v>40981</v>
      </c>
      <c r="F7" s="12">
        <v>40937</v>
      </c>
      <c r="G7" s="13">
        <v>63912</v>
      </c>
      <c r="H7" s="13"/>
      <c r="I7" s="13"/>
      <c r="J7" s="13"/>
      <c r="K7" s="13">
        <v>63912</v>
      </c>
      <c r="L7" s="13"/>
      <c r="M7" s="13"/>
      <c r="N7" s="14">
        <f t="shared" ref="N7:N26" si="0">+G7+I7</f>
        <v>63912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 t="shared" si="0"/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si="0"/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133602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133602</v>
      </c>
      <c r="H28" s="28"/>
      <c r="I28" s="29">
        <f>SUM(I6:I23)</f>
        <v>0</v>
      </c>
      <c r="J28" s="29">
        <f>SUM(J6:J27)</f>
        <v>69690</v>
      </c>
      <c r="K28" s="29">
        <f>SUM(K6:K27)</f>
        <v>63912</v>
      </c>
      <c r="L28" s="29">
        <f>SUM(L6:L26)</f>
        <v>0</v>
      </c>
      <c r="M28" s="29">
        <f>SUM(M6:M27)</f>
        <v>0</v>
      </c>
      <c r="N28" s="29">
        <f>SUM(J28:M28)</f>
        <v>133602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11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11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100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50500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19200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69700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sqref="A1:N35"/>
    </sheetView>
  </sheetViews>
  <sheetFormatPr baseColWidth="10" defaultRowHeight="15"/>
  <cols>
    <col min="1" max="1" width="6.5703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1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8"/>
      <c r="G3" s="1"/>
      <c r="H3" s="2"/>
      <c r="I3" s="1"/>
      <c r="J3" s="109"/>
      <c r="K3" s="196">
        <v>40980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0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185</v>
      </c>
      <c r="C6" s="11" t="s">
        <v>28</v>
      </c>
      <c r="D6" s="11">
        <v>40980</v>
      </c>
      <c r="E6" s="11">
        <v>40981</v>
      </c>
      <c r="F6" s="12">
        <v>40929</v>
      </c>
      <c r="G6" s="13">
        <v>40400</v>
      </c>
      <c r="H6" s="13"/>
      <c r="I6" s="13"/>
      <c r="J6" s="13">
        <v>40400</v>
      </c>
      <c r="K6" s="13"/>
      <c r="L6" s="13"/>
      <c r="M6" s="13"/>
      <c r="N6" s="14">
        <f>+G6+I6</f>
        <v>40400</v>
      </c>
    </row>
    <row r="7" spans="1:14">
      <c r="A7" s="10"/>
      <c r="B7" s="11" t="s">
        <v>186</v>
      </c>
      <c r="C7" s="11" t="s">
        <v>28</v>
      </c>
      <c r="D7" s="11">
        <v>40973</v>
      </c>
      <c r="E7" s="11">
        <v>40975</v>
      </c>
      <c r="F7" s="12">
        <v>40930</v>
      </c>
      <c r="G7" s="13">
        <v>112473.60000000001</v>
      </c>
      <c r="H7" s="13"/>
      <c r="I7" s="13"/>
      <c r="J7" s="13">
        <v>30300</v>
      </c>
      <c r="K7" s="13">
        <v>82173.600000000006</v>
      </c>
      <c r="L7" s="13"/>
      <c r="M7" s="13"/>
      <c r="N7" s="14">
        <f t="shared" ref="N7:N26" si="0">+G7+I7</f>
        <v>112473.60000000001</v>
      </c>
    </row>
    <row r="8" spans="1:14">
      <c r="A8" s="10"/>
      <c r="B8" s="11" t="s">
        <v>187</v>
      </c>
      <c r="C8" s="11" t="s">
        <v>44</v>
      </c>
      <c r="D8" s="11">
        <v>40980</v>
      </c>
      <c r="E8" s="11">
        <v>40981</v>
      </c>
      <c r="F8" s="12">
        <v>40931</v>
      </c>
      <c r="G8" s="13">
        <v>26050</v>
      </c>
      <c r="H8" s="13"/>
      <c r="I8" s="13"/>
      <c r="J8" s="13">
        <v>26050</v>
      </c>
      <c r="K8" s="13"/>
      <c r="L8" s="13"/>
      <c r="M8" s="13"/>
      <c r="N8" s="14">
        <f t="shared" si="0"/>
        <v>26050</v>
      </c>
    </row>
    <row r="9" spans="1:14">
      <c r="A9" s="10"/>
      <c r="B9" s="11" t="s">
        <v>188</v>
      </c>
      <c r="C9" s="11" t="s">
        <v>28</v>
      </c>
      <c r="D9" s="11">
        <v>40980</v>
      </c>
      <c r="E9" s="11">
        <v>40981</v>
      </c>
      <c r="F9" s="12">
        <v>40932</v>
      </c>
      <c r="G9" s="13">
        <v>39390</v>
      </c>
      <c r="H9" s="13"/>
      <c r="I9" s="13"/>
      <c r="J9" s="13"/>
      <c r="K9" s="13">
        <v>39390</v>
      </c>
      <c r="L9" s="13"/>
      <c r="M9" s="13"/>
      <c r="N9" s="14">
        <f t="shared" si="0"/>
        <v>39390</v>
      </c>
    </row>
    <row r="10" spans="1:14">
      <c r="A10" s="10"/>
      <c r="B10" s="15" t="s">
        <v>188</v>
      </c>
      <c r="C10" s="15" t="s">
        <v>28</v>
      </c>
      <c r="D10" s="11"/>
      <c r="E10" s="11"/>
      <c r="F10" s="12">
        <v>40933</v>
      </c>
      <c r="G10" s="16"/>
      <c r="H10" s="16" t="s">
        <v>189</v>
      </c>
      <c r="I10" s="17">
        <v>171700</v>
      </c>
      <c r="J10" s="17"/>
      <c r="K10" s="16">
        <v>171700</v>
      </c>
      <c r="L10" s="16"/>
      <c r="M10" s="16"/>
      <c r="N10" s="14">
        <f t="shared" si="0"/>
        <v>171700</v>
      </c>
    </row>
    <row r="11" spans="1:14">
      <c r="A11" s="10"/>
      <c r="B11" s="15" t="s">
        <v>190</v>
      </c>
      <c r="C11" s="15" t="s">
        <v>191</v>
      </c>
      <c r="D11" s="11">
        <v>41000</v>
      </c>
      <c r="E11" s="11">
        <v>41002</v>
      </c>
      <c r="F11" s="12">
        <v>40934</v>
      </c>
      <c r="G11" s="16">
        <v>56560</v>
      </c>
      <c r="H11" s="16"/>
      <c r="I11" s="17"/>
      <c r="J11" s="17"/>
      <c r="K11" s="16"/>
      <c r="L11" s="16"/>
      <c r="M11" s="18">
        <v>56560</v>
      </c>
      <c r="N11" s="14">
        <f t="shared" si="0"/>
        <v>56560</v>
      </c>
    </row>
    <row r="12" spans="1:14">
      <c r="A12" s="10"/>
      <c r="B12" s="15" t="s">
        <v>192</v>
      </c>
      <c r="C12" s="15" t="s">
        <v>28</v>
      </c>
      <c r="D12" s="11"/>
      <c r="E12" s="11"/>
      <c r="F12" s="12">
        <v>40935</v>
      </c>
      <c r="G12" s="16"/>
      <c r="H12" s="16" t="s">
        <v>55</v>
      </c>
      <c r="I12" s="17">
        <v>8000</v>
      </c>
      <c r="J12" s="17">
        <v>8000</v>
      </c>
      <c r="K12" s="16"/>
      <c r="L12" s="16"/>
      <c r="M12" s="18"/>
      <c r="N12" s="14">
        <f t="shared" si="0"/>
        <v>8000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454573.6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274873.59999999998</v>
      </c>
      <c r="H28" s="28"/>
      <c r="I28" s="29">
        <f>SUM(I6:I23)</f>
        <v>179700</v>
      </c>
      <c r="J28" s="29">
        <f>SUM(J6:J27)</f>
        <v>104750</v>
      </c>
      <c r="K28" s="29">
        <f>SUM(K6:K27)</f>
        <v>293263.59999999998</v>
      </c>
      <c r="L28" s="29">
        <f>SUM(L6:L26)</f>
        <v>0</v>
      </c>
      <c r="M28" s="29">
        <f>SUM(M6:M27)</f>
        <v>56560</v>
      </c>
      <c r="N28" s="29">
        <f>SUM(J28:M28)</f>
        <v>454573.6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109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109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60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30300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74450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104750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C17" sqref="C17"/>
    </sheetView>
  </sheetViews>
  <sheetFormatPr baseColWidth="10" defaultRowHeight="15"/>
  <cols>
    <col min="1" max="1" width="4.7109375" customWidth="1"/>
    <col min="2" max="2" width="20" customWidth="1"/>
    <col min="3" max="3" width="24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8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7"/>
      <c r="G3" s="115"/>
      <c r="H3" s="2"/>
      <c r="I3" s="1"/>
      <c r="J3" s="182"/>
      <c r="K3" s="196">
        <v>40998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8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521</v>
      </c>
      <c r="C6" s="11" t="s">
        <v>28</v>
      </c>
      <c r="D6" s="11"/>
      <c r="E6" s="11"/>
      <c r="F6" s="12">
        <v>41193</v>
      </c>
      <c r="G6" s="13"/>
      <c r="H6" s="13" t="s">
        <v>522</v>
      </c>
      <c r="I6" s="13">
        <v>70700</v>
      </c>
      <c r="J6" s="13"/>
      <c r="K6" s="13">
        <v>70700</v>
      </c>
      <c r="L6" s="13"/>
      <c r="M6" s="13"/>
      <c r="N6" s="14">
        <f>G6+I6</f>
        <v>70700</v>
      </c>
    </row>
    <row r="7" spans="1:14">
      <c r="A7" s="10"/>
      <c r="B7" s="11" t="s">
        <v>523</v>
      </c>
      <c r="C7" s="11" t="s">
        <v>524</v>
      </c>
      <c r="D7" s="11">
        <v>40981</v>
      </c>
      <c r="E7" s="11">
        <v>40983</v>
      </c>
      <c r="F7" s="12">
        <v>41194</v>
      </c>
      <c r="G7" s="13">
        <v>488840</v>
      </c>
      <c r="H7" s="13"/>
      <c r="I7" s="13"/>
      <c r="J7" s="13"/>
      <c r="K7" s="13"/>
      <c r="L7" s="13">
        <v>488840</v>
      </c>
      <c r="M7" s="13"/>
      <c r="N7" s="14">
        <f>G7+I7</f>
        <v>488840</v>
      </c>
    </row>
    <row r="8" spans="1:14">
      <c r="A8" s="10"/>
      <c r="B8" s="162" t="s">
        <v>525</v>
      </c>
      <c r="C8" s="11" t="s">
        <v>524</v>
      </c>
      <c r="D8" s="11">
        <v>40967</v>
      </c>
      <c r="E8" s="11">
        <v>40969</v>
      </c>
      <c r="F8" s="12">
        <v>41195</v>
      </c>
      <c r="G8" s="13">
        <v>488840</v>
      </c>
      <c r="H8" s="13"/>
      <c r="I8" s="13"/>
      <c r="J8" s="13"/>
      <c r="K8" s="13"/>
      <c r="L8" s="13">
        <v>488840</v>
      </c>
      <c r="M8" s="13"/>
      <c r="N8" s="14">
        <f t="shared" ref="N8:N10" si="0">G8+I8</f>
        <v>488840</v>
      </c>
    </row>
    <row r="9" spans="1:14">
      <c r="A9" s="10"/>
      <c r="B9" s="15" t="s">
        <v>526</v>
      </c>
      <c r="C9" s="15" t="s">
        <v>295</v>
      </c>
      <c r="D9" s="11">
        <v>40987</v>
      </c>
      <c r="E9" s="11">
        <v>40989</v>
      </c>
      <c r="F9" s="12">
        <v>41196</v>
      </c>
      <c r="G9" s="16">
        <v>54540</v>
      </c>
      <c r="H9" s="16"/>
      <c r="I9" s="17"/>
      <c r="J9" s="16"/>
      <c r="K9" s="16"/>
      <c r="L9" s="16">
        <v>54540</v>
      </c>
      <c r="M9" s="16"/>
      <c r="N9" s="14">
        <f t="shared" si="0"/>
        <v>54540</v>
      </c>
    </row>
    <row r="10" spans="1:14">
      <c r="A10" s="10"/>
      <c r="B10" s="15" t="s">
        <v>527</v>
      </c>
      <c r="C10" s="15" t="s">
        <v>295</v>
      </c>
      <c r="D10" s="11">
        <v>40988</v>
      </c>
      <c r="E10" s="11">
        <v>40990</v>
      </c>
      <c r="F10" s="12">
        <v>41197</v>
      </c>
      <c r="G10" s="16">
        <v>54540</v>
      </c>
      <c r="H10" s="16"/>
      <c r="I10" s="17"/>
      <c r="J10" s="16"/>
      <c r="K10" s="16"/>
      <c r="L10" s="16">
        <v>54540</v>
      </c>
      <c r="M10" s="16"/>
      <c r="N10" s="14">
        <f t="shared" si="0"/>
        <v>54540</v>
      </c>
    </row>
    <row r="11" spans="1:14">
      <c r="A11" s="10"/>
      <c r="B11" s="15" t="s">
        <v>528</v>
      </c>
      <c r="C11" s="15" t="s">
        <v>295</v>
      </c>
      <c r="D11" s="11">
        <v>40988</v>
      </c>
      <c r="E11" s="11">
        <v>40990</v>
      </c>
      <c r="F11" s="12">
        <v>41198</v>
      </c>
      <c r="G11" s="16">
        <v>54540</v>
      </c>
      <c r="H11" s="16"/>
      <c r="I11" s="17"/>
      <c r="J11" s="16"/>
      <c r="K11" s="16"/>
      <c r="L11" s="16">
        <v>54540</v>
      </c>
      <c r="M11" s="18"/>
      <c r="N11" s="14">
        <f>G11+I11</f>
        <v>54540</v>
      </c>
    </row>
    <row r="12" spans="1:14">
      <c r="A12" s="10"/>
      <c r="B12" s="15" t="s">
        <v>529</v>
      </c>
      <c r="C12" s="15" t="s">
        <v>295</v>
      </c>
      <c r="D12" s="11">
        <v>40989</v>
      </c>
      <c r="E12" s="11">
        <v>40991</v>
      </c>
      <c r="F12" s="12">
        <v>41199</v>
      </c>
      <c r="G12" s="16">
        <v>54540</v>
      </c>
      <c r="H12" s="16"/>
      <c r="I12" s="17"/>
      <c r="J12" s="16"/>
      <c r="K12" s="17"/>
      <c r="L12" s="16">
        <v>54540</v>
      </c>
      <c r="M12" s="16"/>
      <c r="N12" s="14">
        <f>+G12+I12</f>
        <v>54540</v>
      </c>
    </row>
    <row r="13" spans="1:14">
      <c r="A13" s="10"/>
      <c r="B13" s="15" t="s">
        <v>530</v>
      </c>
      <c r="C13" s="15" t="s">
        <v>295</v>
      </c>
      <c r="D13" s="11">
        <v>40989</v>
      </c>
      <c r="E13" s="11">
        <v>40991</v>
      </c>
      <c r="F13" s="12">
        <v>41200</v>
      </c>
      <c r="G13" s="16">
        <v>54540</v>
      </c>
      <c r="H13" s="16"/>
      <c r="I13" s="17"/>
      <c r="J13" s="16"/>
      <c r="K13" s="16"/>
      <c r="L13" s="16">
        <v>54540</v>
      </c>
      <c r="M13" s="16"/>
      <c r="N13" s="14">
        <f t="shared" ref="N13:N28" si="1">+G13+I13</f>
        <v>54540</v>
      </c>
    </row>
    <row r="14" spans="1:14">
      <c r="A14" s="10"/>
      <c r="B14" s="15" t="s">
        <v>531</v>
      </c>
      <c r="C14" s="15" t="s">
        <v>28</v>
      </c>
      <c r="D14" s="11">
        <v>40997</v>
      </c>
      <c r="E14" s="11">
        <v>40998</v>
      </c>
      <c r="F14" s="12">
        <v>41202</v>
      </c>
      <c r="G14" s="16">
        <v>72720</v>
      </c>
      <c r="H14" s="16"/>
      <c r="I14" s="17"/>
      <c r="J14" s="17">
        <v>40400</v>
      </c>
      <c r="K14" s="16">
        <v>32320</v>
      </c>
      <c r="L14" s="16"/>
      <c r="M14" s="18"/>
      <c r="N14" s="14">
        <f t="shared" si="1"/>
        <v>72720</v>
      </c>
    </row>
    <row r="15" spans="1:14">
      <c r="A15" s="10"/>
      <c r="B15" s="15" t="s">
        <v>532</v>
      </c>
      <c r="C15" s="15" t="s">
        <v>31</v>
      </c>
      <c r="D15" s="11">
        <v>40998</v>
      </c>
      <c r="E15" s="11">
        <v>41000</v>
      </c>
      <c r="F15" s="12">
        <v>41203</v>
      </c>
      <c r="G15" s="16">
        <v>56499.4</v>
      </c>
      <c r="H15" s="16"/>
      <c r="I15" s="17"/>
      <c r="J15" s="16"/>
      <c r="K15" s="16">
        <v>56499.4</v>
      </c>
      <c r="L15" s="16"/>
      <c r="M15" s="18"/>
      <c r="N15" s="14">
        <f t="shared" si="1"/>
        <v>56499.4</v>
      </c>
    </row>
    <row r="16" spans="1:14">
      <c r="A16" s="10"/>
      <c r="B16" s="15" t="s">
        <v>532</v>
      </c>
      <c r="C16" s="15" t="s">
        <v>31</v>
      </c>
      <c r="D16" s="11"/>
      <c r="E16" s="11"/>
      <c r="F16" s="12">
        <v>41204</v>
      </c>
      <c r="G16" s="16"/>
      <c r="H16" s="16" t="s">
        <v>533</v>
      </c>
      <c r="I16" s="17">
        <v>55550</v>
      </c>
      <c r="J16" s="16">
        <v>55550</v>
      </c>
      <c r="K16" s="16"/>
      <c r="L16" s="16"/>
      <c r="M16" s="18"/>
      <c r="N16" s="14">
        <f t="shared" si="1"/>
        <v>55550</v>
      </c>
    </row>
    <row r="17" spans="1:14">
      <c r="A17" s="19"/>
      <c r="B17" s="15"/>
      <c r="C17" s="15"/>
      <c r="D17" s="11"/>
      <c r="E17" s="11"/>
      <c r="F17" s="20"/>
      <c r="G17" s="16"/>
      <c r="H17" s="21"/>
      <c r="I17" s="22"/>
      <c r="J17" s="16"/>
      <c r="K17" s="23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v>0</v>
      </c>
    </row>
    <row r="28" spans="1:14">
      <c r="A28" s="19"/>
      <c r="B28" s="15"/>
      <c r="C28" s="15"/>
      <c r="D28" s="11"/>
      <c r="E28" s="11"/>
      <c r="F28" s="20"/>
      <c r="G28" s="16"/>
      <c r="H28" s="21"/>
      <c r="I28" s="22"/>
      <c r="J28" s="16"/>
      <c r="K28" s="23"/>
      <c r="L28" s="16"/>
      <c r="M28" s="18"/>
      <c r="N28" s="14">
        <f t="shared" si="1"/>
        <v>0</v>
      </c>
    </row>
    <row r="29" spans="1:14">
      <c r="A29" s="19"/>
      <c r="B29" s="15"/>
      <c r="C29" s="15"/>
      <c r="D29" s="11"/>
      <c r="E29" s="11"/>
      <c r="F29" s="20"/>
      <c r="G29" s="16"/>
      <c r="H29" s="21"/>
      <c r="I29" s="22"/>
      <c r="J29" s="22"/>
      <c r="K29" s="23"/>
      <c r="L29" s="16"/>
      <c r="M29" s="18"/>
      <c r="N29" s="14">
        <f>+G29+I29</f>
        <v>0</v>
      </c>
    </row>
    <row r="30" spans="1:14">
      <c r="A30" s="19"/>
      <c r="B30" s="15"/>
      <c r="C30" s="15"/>
      <c r="D30" s="11"/>
      <c r="E30" s="11"/>
      <c r="F30" s="20"/>
      <c r="G30" s="16"/>
      <c r="H30" s="21"/>
      <c r="I30" s="22"/>
      <c r="J30" s="16"/>
      <c r="K30" s="23"/>
      <c r="L30" s="16"/>
      <c r="M30" s="18"/>
      <c r="N30" s="14">
        <f>G30+I30</f>
        <v>0</v>
      </c>
    </row>
    <row r="31" spans="1:14">
      <c r="A31" s="19"/>
      <c r="B31" s="15"/>
      <c r="C31" s="15"/>
      <c r="D31" s="11"/>
      <c r="E31" s="11"/>
      <c r="F31" s="138"/>
      <c r="G31" s="16"/>
      <c r="H31" s="21"/>
      <c r="I31" s="22"/>
      <c r="J31" s="16"/>
      <c r="K31" s="23"/>
      <c r="L31" s="16"/>
      <c r="M31" s="18"/>
      <c r="N31" s="24">
        <f>SUM(N6:N30)</f>
        <v>1505849.4</v>
      </c>
    </row>
    <row r="32" spans="1:14">
      <c r="A32" s="25" t="s">
        <v>18</v>
      </c>
      <c r="B32" s="7"/>
      <c r="C32" s="26"/>
      <c r="D32" s="27"/>
      <c r="E32" s="27"/>
      <c r="F32" s="139"/>
      <c r="G32" s="16">
        <f>SUM(G6:G31)</f>
        <v>1379599.4</v>
      </c>
      <c r="H32" s="28"/>
      <c r="I32" s="29">
        <f>SUM(I6:I31)</f>
        <v>126250</v>
      </c>
      <c r="J32" s="29">
        <f>SUM(J6:J31)</f>
        <v>95950</v>
      </c>
      <c r="K32" s="29">
        <f>SUM(K6:K31)</f>
        <v>159519.4</v>
      </c>
      <c r="L32" s="29">
        <f>SUM(L7:L31)</f>
        <v>1250380</v>
      </c>
      <c r="M32" s="29">
        <f>SUM(M6:M31)</f>
        <v>0</v>
      </c>
      <c r="N32" s="29">
        <f>SUM(N31)</f>
        <v>1505849.4</v>
      </c>
    </row>
    <row r="33" spans="1:14" ht="15.75" thickBot="1">
      <c r="A33" s="1"/>
      <c r="B33" s="1"/>
      <c r="C33" s="1"/>
      <c r="D33" s="30"/>
      <c r="E33" s="1"/>
      <c r="F33" s="1"/>
      <c r="G33" s="31"/>
      <c r="H33" s="32" t="s">
        <v>19</v>
      </c>
      <c r="I33" s="33"/>
      <c r="J33" s="34"/>
      <c r="K33" s="35"/>
      <c r="L33" s="34"/>
      <c r="M33" s="34"/>
      <c r="N33" s="31"/>
    </row>
    <row r="34" spans="1:14" ht="17.25" customHeight="1">
      <c r="A34" s="7" t="s">
        <v>20</v>
      </c>
      <c r="B34" s="7"/>
      <c r="C34" s="1"/>
      <c r="D34" s="30"/>
      <c r="E34" s="182" t="s">
        <v>21</v>
      </c>
      <c r="F34" s="36"/>
      <c r="G34" s="198" t="s">
        <v>520</v>
      </c>
      <c r="H34" s="199"/>
      <c r="I34" s="199"/>
      <c r="J34" s="199"/>
      <c r="K34" s="199"/>
      <c r="L34" s="199"/>
      <c r="M34" s="199"/>
      <c r="N34" s="200"/>
    </row>
    <row r="35" spans="1:14" ht="15" customHeight="1">
      <c r="A35" s="7" t="s">
        <v>22</v>
      </c>
      <c r="B35" s="182"/>
      <c r="C35" s="41"/>
      <c r="D35" s="42"/>
      <c r="E35" s="207">
        <v>505</v>
      </c>
      <c r="F35" s="208"/>
      <c r="G35" s="201"/>
      <c r="H35" s="202"/>
      <c r="I35" s="202"/>
      <c r="J35" s="202"/>
      <c r="K35" s="202"/>
      <c r="L35" s="202"/>
      <c r="M35" s="202"/>
      <c r="N35" s="203"/>
    </row>
    <row r="36" spans="1:14" ht="15" customHeight="1">
      <c r="A36" s="7" t="s">
        <v>23</v>
      </c>
      <c r="B36" s="1"/>
      <c r="C36" s="47">
        <v>80</v>
      </c>
      <c r="D36" s="42"/>
      <c r="E36" s="42"/>
      <c r="F36" s="48"/>
      <c r="G36" s="201"/>
      <c r="H36" s="202"/>
      <c r="I36" s="202"/>
      <c r="J36" s="202"/>
      <c r="K36" s="202"/>
      <c r="L36" s="202"/>
      <c r="M36" s="202"/>
      <c r="N36" s="203"/>
    </row>
    <row r="37" spans="1:14" ht="15" customHeight="1">
      <c r="A37" s="1"/>
      <c r="B37" s="1"/>
      <c r="C37" s="49">
        <v>40400</v>
      </c>
      <c r="D37" s="42"/>
      <c r="E37" s="42"/>
      <c r="F37" s="48"/>
      <c r="G37" s="201"/>
      <c r="H37" s="202"/>
      <c r="I37" s="202"/>
      <c r="J37" s="202"/>
      <c r="K37" s="202"/>
      <c r="L37" s="202"/>
      <c r="M37" s="202"/>
      <c r="N37" s="203"/>
    </row>
    <row r="38" spans="1:14" ht="15" customHeight="1">
      <c r="A38" s="7" t="s">
        <v>24</v>
      </c>
      <c r="B38" s="1"/>
      <c r="C38" s="51">
        <v>55550</v>
      </c>
      <c r="D38" s="42"/>
      <c r="E38" s="42"/>
      <c r="F38" s="48"/>
      <c r="G38" s="201"/>
      <c r="H38" s="202"/>
      <c r="I38" s="202"/>
      <c r="J38" s="202"/>
      <c r="K38" s="202"/>
      <c r="L38" s="202"/>
      <c r="M38" s="202"/>
      <c r="N38" s="203"/>
    </row>
    <row r="39" spans="1:14" ht="15.75" customHeight="1" thickBot="1">
      <c r="A39" s="209" t="s">
        <v>17</v>
      </c>
      <c r="B39" s="209"/>
      <c r="C39" s="49">
        <f>SUM(C37+C38)</f>
        <v>95950</v>
      </c>
      <c r="D39" s="42"/>
      <c r="E39" s="42"/>
      <c r="F39" s="48"/>
      <c r="G39" s="204"/>
      <c r="H39" s="205"/>
      <c r="I39" s="205"/>
      <c r="J39" s="205"/>
      <c r="K39" s="205"/>
      <c r="L39" s="205"/>
      <c r="M39" s="205"/>
      <c r="N39" s="206"/>
    </row>
  </sheetData>
  <mergeCells count="7">
    <mergeCell ref="C1:F1"/>
    <mergeCell ref="B3:D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sqref="A1:XFD1048576"/>
    </sheetView>
  </sheetViews>
  <sheetFormatPr baseColWidth="10" defaultRowHeight="15"/>
  <cols>
    <col min="1" max="1" width="6.5703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9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8"/>
      <c r="G3" s="1"/>
      <c r="H3" s="2"/>
      <c r="I3" s="1"/>
      <c r="J3" s="97"/>
      <c r="K3" s="196">
        <v>40980</v>
      </c>
      <c r="L3" s="196"/>
      <c r="M3" s="196"/>
      <c r="N3" s="7" t="s">
        <v>99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9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179</v>
      </c>
      <c r="B6" s="11" t="s">
        <v>180</v>
      </c>
      <c r="C6" s="11" t="s">
        <v>72</v>
      </c>
      <c r="D6" s="11">
        <v>40979</v>
      </c>
      <c r="E6" s="11">
        <v>40980</v>
      </c>
      <c r="F6" s="12">
        <v>40925</v>
      </c>
      <c r="G6" s="13">
        <v>49490</v>
      </c>
      <c r="H6" s="13"/>
      <c r="I6" s="13"/>
      <c r="J6" s="13">
        <v>49490</v>
      </c>
      <c r="K6" s="13"/>
      <c r="L6" s="13"/>
      <c r="M6" s="13"/>
      <c r="N6" s="14">
        <f>+G6+I6</f>
        <v>49490</v>
      </c>
    </row>
    <row r="7" spans="1:14">
      <c r="A7" s="10"/>
      <c r="B7" s="11" t="s">
        <v>181</v>
      </c>
      <c r="C7" s="11" t="s">
        <v>107</v>
      </c>
      <c r="D7" s="11">
        <v>40979</v>
      </c>
      <c r="E7" s="11">
        <v>40980</v>
      </c>
      <c r="F7" s="12">
        <v>40926</v>
      </c>
      <c r="G7" s="13">
        <v>161600</v>
      </c>
      <c r="H7" s="13"/>
      <c r="I7" s="13"/>
      <c r="J7" s="13"/>
      <c r="K7" s="13"/>
      <c r="L7" s="13"/>
      <c r="M7" s="13">
        <v>161600</v>
      </c>
      <c r="N7" s="14">
        <f t="shared" ref="N7:N26" si="0">+G7+I7</f>
        <v>161600</v>
      </c>
    </row>
    <row r="8" spans="1:14">
      <c r="A8" s="10"/>
      <c r="B8" s="11" t="s">
        <v>104</v>
      </c>
      <c r="C8" s="11" t="s">
        <v>182</v>
      </c>
      <c r="D8" s="11"/>
      <c r="E8" s="11"/>
      <c r="F8" s="12">
        <v>40927</v>
      </c>
      <c r="G8" s="13">
        <v>103020</v>
      </c>
      <c r="H8" s="13"/>
      <c r="I8" s="13"/>
      <c r="J8" s="13"/>
      <c r="K8" s="13"/>
      <c r="L8" s="13"/>
      <c r="M8" s="13">
        <v>103020</v>
      </c>
      <c r="N8" s="14">
        <f t="shared" si="0"/>
        <v>103020</v>
      </c>
    </row>
    <row r="9" spans="1:14">
      <c r="A9" s="10" t="s">
        <v>183</v>
      </c>
      <c r="B9" s="11" t="s">
        <v>184</v>
      </c>
      <c r="C9" s="11" t="s">
        <v>72</v>
      </c>
      <c r="D9" s="11">
        <v>40980</v>
      </c>
      <c r="E9" s="11">
        <v>40981</v>
      </c>
      <c r="F9" s="12">
        <v>40928</v>
      </c>
      <c r="G9" s="13">
        <v>32320</v>
      </c>
      <c r="H9" s="13"/>
      <c r="I9" s="13"/>
      <c r="J9" s="13">
        <v>32320</v>
      </c>
      <c r="K9" s="13"/>
      <c r="L9" s="13"/>
      <c r="M9" s="13"/>
      <c r="N9" s="14">
        <f t="shared" si="0"/>
        <v>32320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346430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346430</v>
      </c>
      <c r="H28" s="28"/>
      <c r="I28" s="29">
        <f>SUM(I6:I23)</f>
        <v>0</v>
      </c>
      <c r="J28" s="29">
        <f>SUM(J6:J27)</f>
        <v>81810</v>
      </c>
      <c r="K28" s="29">
        <f>SUM(K6:K27)</f>
        <v>0</v>
      </c>
      <c r="L28" s="29">
        <f>SUM(L6:L26)</f>
        <v>0</v>
      </c>
      <c r="M28" s="29">
        <f>SUM(M6:M27)</f>
        <v>264620</v>
      </c>
      <c r="N28" s="29">
        <f>SUM(J28:M28)</f>
        <v>346430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97" t="s">
        <v>21</v>
      </c>
      <c r="F30" s="36"/>
      <c r="G30" s="104"/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97"/>
      <c r="C31" s="41"/>
      <c r="D31" s="42"/>
      <c r="E31" s="207">
        <v>505</v>
      </c>
      <c r="F31" s="208"/>
      <c r="G31" s="102"/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81810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81810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D40" sqref="D40"/>
    </sheetView>
  </sheetViews>
  <sheetFormatPr baseColWidth="10" defaultRowHeight="15"/>
  <cols>
    <col min="1" max="1" width="6.5703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8"/>
      <c r="G3" s="1"/>
      <c r="H3" s="2"/>
      <c r="I3" s="1"/>
      <c r="J3" s="96"/>
      <c r="K3" s="196">
        <v>40979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9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172</v>
      </c>
      <c r="C6" s="11" t="s">
        <v>28</v>
      </c>
      <c r="D6" s="11">
        <v>40979</v>
      </c>
      <c r="E6" s="11">
        <v>40982</v>
      </c>
      <c r="F6" s="12">
        <v>40919</v>
      </c>
      <c r="G6" s="13">
        <v>90900</v>
      </c>
      <c r="H6" s="13"/>
      <c r="I6" s="13"/>
      <c r="J6" s="13"/>
      <c r="K6" s="13">
        <v>90900</v>
      </c>
      <c r="L6" s="13"/>
      <c r="M6" s="13"/>
      <c r="N6" s="14">
        <f>+G6+I6</f>
        <v>90900</v>
      </c>
    </row>
    <row r="7" spans="1:14">
      <c r="A7" s="10"/>
      <c r="B7" s="11" t="s">
        <v>173</v>
      </c>
      <c r="C7" s="11" t="s">
        <v>28</v>
      </c>
      <c r="D7" s="11">
        <v>40979</v>
      </c>
      <c r="E7" s="11">
        <v>40980</v>
      </c>
      <c r="F7" s="12">
        <v>40920</v>
      </c>
      <c r="G7" s="13">
        <v>20200</v>
      </c>
      <c r="H7" s="13"/>
      <c r="I7" s="13"/>
      <c r="J7" s="13"/>
      <c r="K7" s="13">
        <v>20200</v>
      </c>
      <c r="L7" s="13"/>
      <c r="M7" s="13"/>
      <c r="N7" s="14">
        <f t="shared" ref="N7:N26" si="0">+G7+I7</f>
        <v>20200</v>
      </c>
    </row>
    <row r="8" spans="1:14">
      <c r="A8" s="10"/>
      <c r="B8" s="11" t="s">
        <v>174</v>
      </c>
      <c r="C8" s="11" t="s">
        <v>28</v>
      </c>
      <c r="D8" s="11">
        <v>40979</v>
      </c>
      <c r="E8" s="11">
        <v>40980</v>
      </c>
      <c r="F8" s="12">
        <v>40921</v>
      </c>
      <c r="G8" s="13">
        <v>20200</v>
      </c>
      <c r="H8" s="13"/>
      <c r="I8" s="13"/>
      <c r="J8" s="13">
        <v>20200</v>
      </c>
      <c r="K8" s="13"/>
      <c r="L8" s="13"/>
      <c r="M8" s="13"/>
      <c r="N8" s="14">
        <f t="shared" si="0"/>
        <v>20200</v>
      </c>
    </row>
    <row r="9" spans="1:14">
      <c r="A9" s="10"/>
      <c r="B9" s="11" t="s">
        <v>175</v>
      </c>
      <c r="C9" s="11" t="s">
        <v>28</v>
      </c>
      <c r="D9" s="11">
        <v>40979</v>
      </c>
      <c r="E9" s="11">
        <v>40980</v>
      </c>
      <c r="F9" s="12">
        <v>40922</v>
      </c>
      <c r="G9" s="13">
        <v>20200</v>
      </c>
      <c r="H9" s="13"/>
      <c r="I9" s="13"/>
      <c r="J9" s="13">
        <v>20200</v>
      </c>
      <c r="K9" s="13"/>
      <c r="L9" s="13"/>
      <c r="M9" s="13"/>
      <c r="N9" s="14">
        <f t="shared" si="0"/>
        <v>20200</v>
      </c>
    </row>
    <row r="10" spans="1:14">
      <c r="A10" s="10"/>
      <c r="B10" s="15" t="s">
        <v>176</v>
      </c>
      <c r="C10" s="15" t="s">
        <v>28</v>
      </c>
      <c r="D10" s="11">
        <v>40979</v>
      </c>
      <c r="E10" s="11">
        <v>40980</v>
      </c>
      <c r="F10" s="12">
        <v>40923</v>
      </c>
      <c r="G10" s="16">
        <v>20200</v>
      </c>
      <c r="H10" s="16"/>
      <c r="I10" s="17"/>
      <c r="J10" s="17">
        <v>20200</v>
      </c>
      <c r="K10" s="16"/>
      <c r="L10" s="16"/>
      <c r="M10" s="16"/>
      <c r="N10" s="14">
        <f t="shared" si="0"/>
        <v>20200</v>
      </c>
    </row>
    <row r="11" spans="1:14">
      <c r="A11" s="10"/>
      <c r="B11" s="15" t="s">
        <v>108</v>
      </c>
      <c r="C11" s="15"/>
      <c r="D11" s="11"/>
      <c r="E11" s="11"/>
      <c r="F11" s="12">
        <v>40924</v>
      </c>
      <c r="G11" s="16"/>
      <c r="H11" s="16" t="s">
        <v>55</v>
      </c>
      <c r="I11" s="17">
        <v>8000</v>
      </c>
      <c r="J11" s="17">
        <v>8000</v>
      </c>
      <c r="K11" s="16"/>
      <c r="L11" s="16"/>
      <c r="M11" s="18"/>
      <c r="N11" s="14">
        <f t="shared" si="0"/>
        <v>8000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179700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171700</v>
      </c>
      <c r="H28" s="28"/>
      <c r="I28" s="29">
        <f>SUM(I6:I23)</f>
        <v>8000</v>
      </c>
      <c r="J28" s="29">
        <f>SUM(J6:J27)</f>
        <v>68600</v>
      </c>
      <c r="K28" s="29">
        <f>SUM(K6:K27)</f>
        <v>111100</v>
      </c>
      <c r="L28" s="29">
        <f>SUM(L6:L26)</f>
        <v>0</v>
      </c>
      <c r="M28" s="29">
        <f>SUM(M6:M27)</f>
        <v>0</v>
      </c>
      <c r="N28" s="29">
        <f>SUM(J28:M28)</f>
        <v>179700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96" t="s">
        <v>21</v>
      </c>
      <c r="F30" s="36"/>
      <c r="G30" s="104" t="s">
        <v>177</v>
      </c>
      <c r="H30" s="105"/>
      <c r="I30" s="105"/>
      <c r="J30" s="105"/>
      <c r="K30" s="106"/>
      <c r="L30" s="106"/>
      <c r="M30" s="106"/>
      <c r="N30" s="107"/>
    </row>
    <row r="31" spans="1:14" ht="19.5">
      <c r="A31" s="7" t="s">
        <v>22</v>
      </c>
      <c r="B31" s="96"/>
      <c r="C31" s="41"/>
      <c r="D31" s="42"/>
      <c r="E31" s="207">
        <v>505</v>
      </c>
      <c r="F31" s="208"/>
      <c r="G31" s="102" t="s">
        <v>178</v>
      </c>
      <c r="H31" s="103"/>
      <c r="I31" s="103"/>
      <c r="J31" s="103"/>
      <c r="K31" s="103"/>
      <c r="L31" s="103"/>
      <c r="M31" s="103"/>
      <c r="N31" s="108"/>
    </row>
    <row r="32" spans="1:14" ht="16.5">
      <c r="A32" s="7" t="s">
        <v>23</v>
      </c>
      <c r="B32" s="1"/>
      <c r="C32" s="47">
        <v>70</v>
      </c>
      <c r="D32" s="42"/>
      <c r="E32" s="42"/>
      <c r="F32" s="48"/>
      <c r="G32" s="99"/>
      <c r="H32" s="100"/>
      <c r="I32" s="100"/>
      <c r="J32" s="100"/>
      <c r="K32" s="100"/>
      <c r="L32" s="101"/>
      <c r="M32" s="101"/>
      <c r="N32" s="46"/>
    </row>
    <row r="33" spans="1:14">
      <c r="A33" s="1"/>
      <c r="B33" s="1"/>
      <c r="C33" s="49">
        <f>((C31+C32)*E31)</f>
        <v>35350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33250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68600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35"/>
  <sheetViews>
    <sheetView topLeftCell="A10" workbookViewId="0">
      <selection activeCell="D34" sqref="D34"/>
    </sheetView>
  </sheetViews>
  <sheetFormatPr baseColWidth="10" defaultRowHeight="15"/>
  <cols>
    <col min="1" max="1" width="6.5703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9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26</v>
      </c>
      <c r="F3" s="8"/>
      <c r="G3" s="1"/>
      <c r="H3" s="2"/>
      <c r="I3" s="1"/>
      <c r="J3" s="93"/>
      <c r="K3" s="196">
        <v>40979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9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164</v>
      </c>
      <c r="C6" s="11" t="s">
        <v>28</v>
      </c>
      <c r="D6" s="11">
        <v>40981</v>
      </c>
      <c r="E6" s="11">
        <v>40979</v>
      </c>
      <c r="F6" s="12">
        <v>40912</v>
      </c>
      <c r="G6" s="13">
        <v>22725</v>
      </c>
      <c r="H6" s="13"/>
      <c r="I6" s="13"/>
      <c r="J6" s="13">
        <v>22725</v>
      </c>
      <c r="K6" s="13"/>
      <c r="L6" s="13"/>
      <c r="M6" s="13"/>
      <c r="N6" s="14">
        <f>+G6+I6</f>
        <v>22725</v>
      </c>
    </row>
    <row r="7" spans="1:14">
      <c r="A7" s="10"/>
      <c r="B7" s="11" t="s">
        <v>165</v>
      </c>
      <c r="C7" s="11" t="s">
        <v>31</v>
      </c>
      <c r="D7" s="11">
        <v>40979</v>
      </c>
      <c r="E7" s="11">
        <v>40981</v>
      </c>
      <c r="F7" s="12">
        <v>40913</v>
      </c>
      <c r="G7" s="13">
        <v>56499.4</v>
      </c>
      <c r="H7" s="13"/>
      <c r="I7" s="13"/>
      <c r="J7" s="13"/>
      <c r="K7" s="13">
        <v>56499.4</v>
      </c>
      <c r="L7" s="13"/>
      <c r="M7" s="13"/>
      <c r="N7" s="14">
        <f t="shared" ref="N7:N26" si="0">+G7+I7</f>
        <v>56499.4</v>
      </c>
    </row>
    <row r="8" spans="1:14">
      <c r="A8" s="10"/>
      <c r="B8" s="11" t="s">
        <v>166</v>
      </c>
      <c r="C8" s="11"/>
      <c r="D8" s="11">
        <v>40976</v>
      </c>
      <c r="E8" s="11">
        <v>40979</v>
      </c>
      <c r="F8" s="12">
        <v>40914</v>
      </c>
      <c r="G8" s="13">
        <v>84840</v>
      </c>
      <c r="H8" s="13"/>
      <c r="I8" s="13"/>
      <c r="J8" s="13"/>
      <c r="K8" s="13">
        <v>84840</v>
      </c>
      <c r="L8" s="13"/>
      <c r="M8" s="13"/>
      <c r="N8" s="14">
        <f t="shared" si="0"/>
        <v>84840</v>
      </c>
    </row>
    <row r="9" spans="1:14">
      <c r="A9" s="10"/>
      <c r="B9" s="11" t="s">
        <v>167</v>
      </c>
      <c r="C9" s="11"/>
      <c r="D9" s="11">
        <v>40976</v>
      </c>
      <c r="E9" s="11">
        <v>40979</v>
      </c>
      <c r="F9" s="12">
        <v>40915</v>
      </c>
      <c r="G9" s="13">
        <v>113625</v>
      </c>
      <c r="H9" s="13"/>
      <c r="I9" s="13"/>
      <c r="J9" s="13"/>
      <c r="K9" s="13">
        <v>113625</v>
      </c>
      <c r="L9" s="13"/>
      <c r="M9" s="13"/>
      <c r="N9" s="14">
        <f t="shared" si="0"/>
        <v>113625</v>
      </c>
    </row>
    <row r="10" spans="1:14">
      <c r="A10" s="10"/>
      <c r="B10" s="15" t="s">
        <v>168</v>
      </c>
      <c r="C10" s="15"/>
      <c r="D10" s="11">
        <v>40976</v>
      </c>
      <c r="E10" s="11">
        <v>40979</v>
      </c>
      <c r="F10" s="12">
        <v>40916</v>
      </c>
      <c r="G10" s="16">
        <v>113625</v>
      </c>
      <c r="H10" s="16"/>
      <c r="I10" s="17"/>
      <c r="J10" s="17"/>
      <c r="K10" s="16">
        <v>113625</v>
      </c>
      <c r="L10" s="16"/>
      <c r="M10" s="16"/>
      <c r="N10" s="14">
        <f t="shared" si="0"/>
        <v>113625</v>
      </c>
    </row>
    <row r="11" spans="1:14">
      <c r="A11" s="10"/>
      <c r="B11" s="15" t="s">
        <v>169</v>
      </c>
      <c r="C11" s="15"/>
      <c r="D11" s="11"/>
      <c r="E11" s="11"/>
      <c r="F11" s="12">
        <v>40917</v>
      </c>
      <c r="G11" s="16"/>
      <c r="H11" s="16" t="s">
        <v>170</v>
      </c>
      <c r="I11" s="17">
        <v>60600</v>
      </c>
      <c r="J11" s="17">
        <v>60600</v>
      </c>
      <c r="K11" s="16"/>
      <c r="L11" s="16"/>
      <c r="M11" s="18"/>
      <c r="N11" s="14">
        <f t="shared" si="0"/>
        <v>60600</v>
      </c>
    </row>
    <row r="12" spans="1:14">
      <c r="A12" s="10"/>
      <c r="B12" s="15" t="s">
        <v>171</v>
      </c>
      <c r="C12" s="15"/>
      <c r="D12" s="11"/>
      <c r="E12" s="11"/>
      <c r="F12" s="12">
        <v>40918</v>
      </c>
      <c r="G12" s="16"/>
      <c r="H12" s="16" t="s">
        <v>55</v>
      </c>
      <c r="I12" s="17">
        <v>32500</v>
      </c>
      <c r="J12" s="17">
        <v>32500</v>
      </c>
      <c r="K12" s="16"/>
      <c r="L12" s="16"/>
      <c r="M12" s="18"/>
      <c r="N12" s="14">
        <f t="shared" si="0"/>
        <v>32500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484414.4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391314.4</v>
      </c>
      <c r="H28" s="28"/>
      <c r="I28" s="29">
        <f>SUM(I6:I23)</f>
        <v>93100</v>
      </c>
      <c r="J28" s="29">
        <f>SUM(J6:J27)</f>
        <v>115825</v>
      </c>
      <c r="K28" s="29">
        <f>SUM(K6:K27)</f>
        <v>368589.4</v>
      </c>
      <c r="L28" s="29">
        <f>SUM(L6:L26)</f>
        <v>0</v>
      </c>
      <c r="M28" s="29">
        <f>SUM(M6:M27)</f>
        <v>0</v>
      </c>
      <c r="N28" s="29">
        <f>SUM(J28:M28)</f>
        <v>484414.4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93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93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160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80800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35025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115825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G24" sqref="G24"/>
    </sheetView>
  </sheetViews>
  <sheetFormatPr baseColWidth="10" defaultRowHeight="15"/>
  <cols>
    <col min="1" max="1" width="6.5703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8"/>
      <c r="G3" s="1"/>
      <c r="H3" s="2"/>
      <c r="I3" s="1"/>
      <c r="J3" s="92"/>
      <c r="K3" s="196">
        <v>40978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9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153</v>
      </c>
      <c r="B6" s="11" t="s">
        <v>154</v>
      </c>
      <c r="C6" s="11" t="s">
        <v>155</v>
      </c>
      <c r="D6" s="11">
        <v>40978</v>
      </c>
      <c r="E6" s="11">
        <v>40979</v>
      </c>
      <c r="F6" s="12">
        <v>40906</v>
      </c>
      <c r="G6" s="13">
        <v>28280</v>
      </c>
      <c r="H6" s="13"/>
      <c r="I6" s="13"/>
      <c r="J6" s="13"/>
      <c r="K6" s="13">
        <v>28280</v>
      </c>
      <c r="L6" s="13"/>
      <c r="M6" s="13"/>
      <c r="N6" s="14">
        <f>+G6+I6</f>
        <v>28280</v>
      </c>
    </row>
    <row r="7" spans="1:14">
      <c r="A7" s="10"/>
      <c r="B7" s="11" t="s">
        <v>157</v>
      </c>
      <c r="C7" s="11" t="s">
        <v>156</v>
      </c>
      <c r="D7" s="11">
        <v>40977</v>
      </c>
      <c r="E7" s="11">
        <v>40979</v>
      </c>
      <c r="F7" s="12">
        <v>40907</v>
      </c>
      <c r="G7" s="13">
        <v>460560</v>
      </c>
      <c r="H7" s="13"/>
      <c r="I7" s="13"/>
      <c r="J7" s="13"/>
      <c r="K7" s="13"/>
      <c r="L7" s="13"/>
      <c r="M7" s="13">
        <v>460560</v>
      </c>
      <c r="N7" s="14">
        <f t="shared" ref="N7:N26" si="0">+G7+I7</f>
        <v>460560</v>
      </c>
    </row>
    <row r="8" spans="1:14">
      <c r="A8" s="10" t="s">
        <v>86</v>
      </c>
      <c r="B8" s="11" t="s">
        <v>158</v>
      </c>
      <c r="C8" s="11"/>
      <c r="D8" s="11"/>
      <c r="E8" s="11"/>
      <c r="F8" s="12">
        <v>40908</v>
      </c>
      <c r="G8" s="13"/>
      <c r="H8" s="13" t="s">
        <v>159</v>
      </c>
      <c r="I8" s="13">
        <v>27775</v>
      </c>
      <c r="J8" s="13">
        <v>27775</v>
      </c>
      <c r="K8" s="13"/>
      <c r="L8" s="13"/>
      <c r="M8" s="13"/>
      <c r="N8" s="14">
        <f t="shared" si="0"/>
        <v>27775</v>
      </c>
    </row>
    <row r="9" spans="1:14">
      <c r="A9" s="10"/>
      <c r="B9" s="11" t="s">
        <v>160</v>
      </c>
      <c r="C9" s="11" t="s">
        <v>161</v>
      </c>
      <c r="D9" s="11">
        <v>40984</v>
      </c>
      <c r="E9" s="11">
        <v>40985</v>
      </c>
      <c r="F9" s="12">
        <v>40909</v>
      </c>
      <c r="G9" s="13">
        <v>19695</v>
      </c>
      <c r="H9" s="13"/>
      <c r="I9" s="13"/>
      <c r="J9" s="13"/>
      <c r="K9" s="13"/>
      <c r="L9" s="13"/>
      <c r="M9" s="13">
        <v>19695</v>
      </c>
      <c r="N9" s="14">
        <f t="shared" si="0"/>
        <v>19695</v>
      </c>
    </row>
    <row r="10" spans="1:14">
      <c r="A10" s="10"/>
      <c r="B10" s="15" t="s">
        <v>162</v>
      </c>
      <c r="C10" s="15" t="s">
        <v>163</v>
      </c>
      <c r="D10" s="11">
        <v>40981</v>
      </c>
      <c r="E10" s="11">
        <v>40983</v>
      </c>
      <c r="F10" s="12">
        <v>40910</v>
      </c>
      <c r="G10" s="16">
        <v>432684</v>
      </c>
      <c r="H10" s="16"/>
      <c r="I10" s="17"/>
      <c r="J10" s="17"/>
      <c r="K10" s="16"/>
      <c r="L10" s="16"/>
      <c r="M10" s="16">
        <v>432684</v>
      </c>
      <c r="N10" s="14">
        <f t="shared" si="0"/>
        <v>432684</v>
      </c>
    </row>
    <row r="11" spans="1:14">
      <c r="A11" s="10"/>
      <c r="B11" s="15" t="s">
        <v>61</v>
      </c>
      <c r="C11" s="15"/>
      <c r="D11" s="11"/>
      <c r="E11" s="11"/>
      <c r="F11" s="12">
        <v>40911</v>
      </c>
      <c r="G11" s="16"/>
      <c r="H11" s="16" t="s">
        <v>55</v>
      </c>
      <c r="I11" s="17">
        <v>5500</v>
      </c>
      <c r="J11" s="17">
        <v>5500</v>
      </c>
      <c r="K11" s="16"/>
      <c r="L11" s="16"/>
      <c r="M11" s="18"/>
      <c r="N11" s="14">
        <f t="shared" si="0"/>
        <v>5500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974494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941219</v>
      </c>
      <c r="H28" s="28"/>
      <c r="I28" s="29">
        <f>SUM(I6:I23)</f>
        <v>33275</v>
      </c>
      <c r="J28" s="29">
        <f>SUM(J6:J27)</f>
        <v>33275</v>
      </c>
      <c r="K28" s="29">
        <f>SUM(K6:K27)</f>
        <v>28280</v>
      </c>
      <c r="L28" s="29">
        <f>SUM(L6:L26)</f>
        <v>0</v>
      </c>
      <c r="M28" s="29">
        <f>SUM(M6:M27)</f>
        <v>912939</v>
      </c>
      <c r="N28" s="29">
        <f>SUM(J28:M28)</f>
        <v>974494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92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92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40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20200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13075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33275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C33" sqref="C33"/>
    </sheetView>
  </sheetViews>
  <sheetFormatPr baseColWidth="10" defaultRowHeight="15"/>
  <cols>
    <col min="1" max="1" width="6.5703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9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8"/>
      <c r="G3" s="1"/>
      <c r="H3" s="2"/>
      <c r="I3" s="1"/>
      <c r="J3" s="89"/>
      <c r="K3" s="196">
        <v>40978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8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151</v>
      </c>
      <c r="C6" s="11" t="s">
        <v>28</v>
      </c>
      <c r="D6" s="11"/>
      <c r="E6" s="11"/>
      <c r="F6" s="12">
        <v>40905</v>
      </c>
      <c r="G6" s="13"/>
      <c r="H6" s="13" t="s">
        <v>152</v>
      </c>
      <c r="I6" s="13">
        <v>254520</v>
      </c>
      <c r="J6" s="13">
        <v>254520</v>
      </c>
      <c r="K6" s="13"/>
      <c r="L6" s="13"/>
      <c r="M6" s="13"/>
      <c r="N6" s="14">
        <f>+G6+I6</f>
        <v>254520</v>
      </c>
    </row>
    <row r="7" spans="1:14">
      <c r="A7" s="10"/>
      <c r="B7" s="11"/>
      <c r="C7" s="11"/>
      <c r="D7" s="11"/>
      <c r="E7" s="11"/>
      <c r="F7" s="12"/>
      <c r="G7" s="13"/>
      <c r="H7" s="13"/>
      <c r="I7" s="13"/>
      <c r="J7" s="13"/>
      <c r="K7" s="13"/>
      <c r="L7" s="13"/>
      <c r="M7" s="13"/>
      <c r="N7" s="14">
        <f t="shared" ref="N7:N26" si="0">+G7+I7</f>
        <v>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 t="shared" si="0"/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si="0"/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254520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0</v>
      </c>
      <c r="H28" s="28"/>
      <c r="I28" s="29">
        <f>SUM(I6:I23)</f>
        <v>254520</v>
      </c>
      <c r="J28" s="29">
        <f>SUM(J6:J27)</f>
        <v>254520</v>
      </c>
      <c r="K28" s="29">
        <f>SUM(K6:K27)</f>
        <v>0</v>
      </c>
      <c r="L28" s="29">
        <f>SUM(L6:L26)</f>
        <v>0</v>
      </c>
      <c r="M28" s="29">
        <f>SUM(M6:M27)</f>
        <v>0</v>
      </c>
      <c r="N28" s="29">
        <f>SUM(J28:M28)</f>
        <v>254520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89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89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500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v>252500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2025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254525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35"/>
  <sheetViews>
    <sheetView topLeftCell="A16" workbookViewId="0">
      <selection activeCell="D40" sqref="D40"/>
    </sheetView>
  </sheetViews>
  <sheetFormatPr baseColWidth="10" defaultRowHeight="15"/>
  <cols>
    <col min="1" max="1" width="6.5703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8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8"/>
      <c r="G3" s="1"/>
      <c r="H3" s="2"/>
      <c r="I3" s="1"/>
      <c r="J3" s="87"/>
      <c r="K3" s="196">
        <v>40977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8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142</v>
      </c>
      <c r="C6" s="11" t="s">
        <v>143</v>
      </c>
      <c r="D6" s="11">
        <v>40980</v>
      </c>
      <c r="E6" s="11">
        <v>40982</v>
      </c>
      <c r="F6" s="12">
        <v>40899</v>
      </c>
      <c r="G6" s="13">
        <v>56560</v>
      </c>
      <c r="H6" s="13"/>
      <c r="I6" s="13"/>
      <c r="J6" s="13"/>
      <c r="K6" s="13"/>
      <c r="L6" s="13"/>
      <c r="M6" s="13">
        <v>56560</v>
      </c>
      <c r="N6" s="14">
        <f>+G6+I6</f>
        <v>56560</v>
      </c>
    </row>
    <row r="7" spans="1:14">
      <c r="A7" s="10"/>
      <c r="B7" s="11" t="s">
        <v>144</v>
      </c>
      <c r="C7" s="11" t="s">
        <v>145</v>
      </c>
      <c r="D7" s="11">
        <v>40988</v>
      </c>
      <c r="E7" s="11">
        <v>40990</v>
      </c>
      <c r="F7" s="12">
        <v>40900</v>
      </c>
      <c r="G7" s="13">
        <v>49490</v>
      </c>
      <c r="H7" s="13"/>
      <c r="I7" s="13"/>
      <c r="J7" s="13"/>
      <c r="K7" s="13"/>
      <c r="L7" s="13"/>
      <c r="M7" s="13">
        <v>49490</v>
      </c>
      <c r="N7" s="14">
        <f t="shared" ref="N7:N26" si="0">+G7+I7</f>
        <v>49490</v>
      </c>
    </row>
    <row r="8" spans="1:14">
      <c r="A8" s="10"/>
      <c r="B8" s="11" t="s">
        <v>146</v>
      </c>
      <c r="C8" s="11" t="s">
        <v>28</v>
      </c>
      <c r="D8" s="11">
        <v>40977</v>
      </c>
      <c r="E8" s="11">
        <v>40978</v>
      </c>
      <c r="F8" s="12">
        <v>40901</v>
      </c>
      <c r="G8" s="13">
        <v>32320</v>
      </c>
      <c r="H8" s="13"/>
      <c r="I8" s="13"/>
      <c r="J8" s="13"/>
      <c r="K8" s="13">
        <v>32320</v>
      </c>
      <c r="L8" s="13"/>
      <c r="M8" s="13"/>
      <c r="N8" s="14">
        <f t="shared" si="0"/>
        <v>32320</v>
      </c>
    </row>
    <row r="9" spans="1:14">
      <c r="A9" s="10"/>
      <c r="B9" s="11" t="s">
        <v>147</v>
      </c>
      <c r="C9" s="11" t="s">
        <v>28</v>
      </c>
      <c r="D9" s="11"/>
      <c r="E9" s="11"/>
      <c r="F9" s="12">
        <v>40902</v>
      </c>
      <c r="G9" s="13"/>
      <c r="H9" s="13" t="s">
        <v>148</v>
      </c>
      <c r="I9" s="13">
        <v>47470</v>
      </c>
      <c r="J9" s="13">
        <v>47470</v>
      </c>
      <c r="K9" s="13"/>
      <c r="L9" s="13"/>
      <c r="M9" s="13"/>
      <c r="N9" s="14">
        <f t="shared" si="0"/>
        <v>47470</v>
      </c>
    </row>
    <row r="10" spans="1:14">
      <c r="A10" s="10"/>
      <c r="B10" s="15" t="s">
        <v>149</v>
      </c>
      <c r="C10" s="15" t="s">
        <v>68</v>
      </c>
      <c r="D10" s="11">
        <v>40995</v>
      </c>
      <c r="E10" s="11">
        <v>40997</v>
      </c>
      <c r="F10" s="12">
        <v>40903</v>
      </c>
      <c r="G10" s="16">
        <v>73730</v>
      </c>
      <c r="H10" s="16"/>
      <c r="I10" s="17"/>
      <c r="J10" s="17"/>
      <c r="K10" s="16"/>
      <c r="L10" s="16"/>
      <c r="M10" s="16">
        <v>73730</v>
      </c>
      <c r="N10" s="14">
        <f t="shared" si="0"/>
        <v>73730</v>
      </c>
    </row>
    <row r="11" spans="1:14">
      <c r="A11" s="10"/>
      <c r="B11" s="15" t="s">
        <v>150</v>
      </c>
      <c r="C11" s="15" t="s">
        <v>68</v>
      </c>
      <c r="D11" s="11">
        <v>40988</v>
      </c>
      <c r="E11" s="11">
        <v>40989</v>
      </c>
      <c r="F11" s="12">
        <v>40904</v>
      </c>
      <c r="G11" s="16">
        <v>28280</v>
      </c>
      <c r="H11" s="16"/>
      <c r="I11" s="17"/>
      <c r="J11" s="17"/>
      <c r="K11" s="16"/>
      <c r="L11" s="16"/>
      <c r="M11" s="18">
        <v>28280</v>
      </c>
      <c r="N11" s="14">
        <f t="shared" si="0"/>
        <v>28280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287850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240380</v>
      </c>
      <c r="H28" s="28"/>
      <c r="I28" s="29">
        <f>SUM(I6:I23)</f>
        <v>47470</v>
      </c>
      <c r="J28" s="29">
        <f>SUM(J6:J27)</f>
        <v>47470</v>
      </c>
      <c r="K28" s="29">
        <f>SUM(K6:K27)</f>
        <v>32320</v>
      </c>
      <c r="L28" s="29">
        <f>SUM(L6:L26)</f>
        <v>0</v>
      </c>
      <c r="M28" s="29">
        <f>SUM(M6:M27)</f>
        <v>208060</v>
      </c>
      <c r="N28" s="29">
        <f>SUM(J28:M28)</f>
        <v>287850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87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87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/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/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47475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47475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35"/>
  <sheetViews>
    <sheetView topLeftCell="A19" workbookViewId="0">
      <selection activeCell="C31" sqref="C31:F35"/>
    </sheetView>
  </sheetViews>
  <sheetFormatPr baseColWidth="10" defaultRowHeight="15"/>
  <cols>
    <col min="1" max="1" width="5.42578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8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61</v>
      </c>
      <c r="F3" s="8"/>
      <c r="G3" s="1"/>
      <c r="H3" s="2"/>
      <c r="I3" s="1"/>
      <c r="J3" s="85"/>
      <c r="K3" s="196">
        <v>40976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8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132</v>
      </c>
      <c r="C6" s="11" t="s">
        <v>28</v>
      </c>
      <c r="D6" s="11">
        <v>40975</v>
      </c>
      <c r="E6" s="11">
        <v>40977</v>
      </c>
      <c r="F6" s="12">
        <v>40892</v>
      </c>
      <c r="G6" s="13">
        <v>55500</v>
      </c>
      <c r="H6" s="13"/>
      <c r="I6" s="13"/>
      <c r="J6" s="13">
        <v>55500</v>
      </c>
      <c r="K6" s="13"/>
      <c r="L6" s="13"/>
      <c r="M6" s="13"/>
      <c r="N6" s="14">
        <f>+G6+I6</f>
        <v>55500</v>
      </c>
    </row>
    <row r="7" spans="1:14">
      <c r="A7" s="10"/>
      <c r="B7" s="11" t="s">
        <v>135</v>
      </c>
      <c r="C7" s="11" t="s">
        <v>28</v>
      </c>
      <c r="D7" s="11">
        <v>40976</v>
      </c>
      <c r="E7" s="11">
        <v>40977</v>
      </c>
      <c r="F7" s="12">
        <v>40893</v>
      </c>
      <c r="G7" s="13">
        <v>16000</v>
      </c>
      <c r="H7" s="13"/>
      <c r="I7" s="13"/>
      <c r="J7" s="13">
        <v>16000</v>
      </c>
      <c r="K7" s="13"/>
      <c r="L7" s="13"/>
      <c r="M7" s="13"/>
      <c r="N7" s="14">
        <f t="shared" ref="N7:N26" si="0">+G7+I7</f>
        <v>16000</v>
      </c>
    </row>
    <row r="8" spans="1:14">
      <c r="A8" s="10"/>
      <c r="B8" s="11" t="s">
        <v>136</v>
      </c>
      <c r="C8" s="11" t="s">
        <v>28</v>
      </c>
      <c r="D8" s="11"/>
      <c r="E8" s="11"/>
      <c r="F8" s="12">
        <v>40894</v>
      </c>
      <c r="G8" s="13"/>
      <c r="H8" s="13" t="s">
        <v>137</v>
      </c>
      <c r="I8" s="13">
        <v>52520</v>
      </c>
      <c r="J8" s="13">
        <v>52520</v>
      </c>
      <c r="K8" s="13"/>
      <c r="L8" s="13"/>
      <c r="M8" s="13"/>
      <c r="N8" s="14">
        <f t="shared" si="0"/>
        <v>52520</v>
      </c>
    </row>
    <row r="9" spans="1:14">
      <c r="A9" s="10"/>
      <c r="B9" s="11" t="s">
        <v>138</v>
      </c>
      <c r="C9" s="11" t="s">
        <v>28</v>
      </c>
      <c r="D9" s="11">
        <v>40975</v>
      </c>
      <c r="E9" s="11">
        <v>40977</v>
      </c>
      <c r="F9" s="12">
        <v>40895</v>
      </c>
      <c r="G9" s="13">
        <v>185610</v>
      </c>
      <c r="H9" s="13"/>
      <c r="I9" s="13"/>
      <c r="J9" s="13">
        <v>23000</v>
      </c>
      <c r="K9" s="13">
        <v>162610</v>
      </c>
      <c r="L9" s="13"/>
      <c r="M9" s="13"/>
      <c r="N9" s="14">
        <f t="shared" si="0"/>
        <v>185610</v>
      </c>
    </row>
    <row r="10" spans="1:14">
      <c r="A10" s="10"/>
      <c r="B10" s="15" t="s">
        <v>139</v>
      </c>
      <c r="C10" s="15" t="s">
        <v>140</v>
      </c>
      <c r="D10" s="11"/>
      <c r="E10" s="11"/>
      <c r="F10" s="12">
        <v>40896</v>
      </c>
      <c r="G10" s="16"/>
      <c r="H10" s="16"/>
      <c r="I10" s="17">
        <v>46300</v>
      </c>
      <c r="J10" s="17">
        <v>46300</v>
      </c>
      <c r="K10" s="16"/>
      <c r="L10" s="16"/>
      <c r="M10" s="16"/>
      <c r="N10" s="14">
        <f t="shared" si="0"/>
        <v>46300</v>
      </c>
    </row>
    <row r="11" spans="1:14">
      <c r="A11" s="10"/>
      <c r="B11" s="15" t="s">
        <v>26</v>
      </c>
      <c r="C11" s="15" t="s">
        <v>55</v>
      </c>
      <c r="D11" s="11"/>
      <c r="E11" s="11"/>
      <c r="F11" s="12">
        <v>40897</v>
      </c>
      <c r="G11" s="16"/>
      <c r="H11" s="16" t="s">
        <v>55</v>
      </c>
      <c r="I11" s="17">
        <v>18700</v>
      </c>
      <c r="J11" s="17">
        <v>18700</v>
      </c>
      <c r="K11" s="16"/>
      <c r="L11" s="16"/>
      <c r="M11" s="18"/>
      <c r="N11" s="14">
        <f t="shared" si="0"/>
        <v>18700</v>
      </c>
    </row>
    <row r="12" spans="1:14">
      <c r="A12" s="10"/>
      <c r="B12" s="15" t="s">
        <v>136</v>
      </c>
      <c r="C12" s="15" t="s">
        <v>28</v>
      </c>
      <c r="D12" s="11"/>
      <c r="E12" s="11"/>
      <c r="F12" s="12">
        <v>40898</v>
      </c>
      <c r="G12" s="16"/>
      <c r="H12" s="16" t="s">
        <v>141</v>
      </c>
      <c r="I12" s="17">
        <v>50500</v>
      </c>
      <c r="J12" s="17">
        <v>50500</v>
      </c>
      <c r="K12" s="16"/>
      <c r="L12" s="16"/>
      <c r="M12" s="18"/>
      <c r="N12" s="14">
        <f t="shared" si="0"/>
        <v>50500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425130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257110</v>
      </c>
      <c r="H28" s="28"/>
      <c r="I28" s="29">
        <f>SUM(I6:I23)</f>
        <v>168020</v>
      </c>
      <c r="J28" s="29">
        <f>SUM(J6:J27)</f>
        <v>262520</v>
      </c>
      <c r="K28" s="29">
        <f>SUM(K6:K27)</f>
        <v>162610</v>
      </c>
      <c r="L28" s="29">
        <f>SUM(L6:L26)</f>
        <v>0</v>
      </c>
      <c r="M28" s="29">
        <f>SUM(M6:M27)</f>
        <v>0</v>
      </c>
      <c r="N28" s="29">
        <f>SUM(J28:M28)</f>
        <v>425130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85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85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387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195435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67085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262520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35"/>
  <sheetViews>
    <sheetView topLeftCell="A13" workbookViewId="0">
      <selection activeCell="C23" sqref="C23"/>
    </sheetView>
  </sheetViews>
  <sheetFormatPr baseColWidth="10" defaultRowHeight="15"/>
  <cols>
    <col min="1" max="1" width="5.42578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8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85</v>
      </c>
      <c r="F3" s="8"/>
      <c r="G3" s="1"/>
      <c r="H3" s="2"/>
      <c r="I3" s="1"/>
      <c r="J3" s="83"/>
      <c r="K3" s="196">
        <v>40976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8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129</v>
      </c>
      <c r="C6" s="11" t="s">
        <v>130</v>
      </c>
      <c r="D6" s="11">
        <v>40990</v>
      </c>
      <c r="E6" s="11">
        <v>40992</v>
      </c>
      <c r="F6" s="12">
        <v>40887</v>
      </c>
      <c r="G6" s="13">
        <v>46460</v>
      </c>
      <c r="H6" s="13"/>
      <c r="I6" s="13"/>
      <c r="J6" s="13"/>
      <c r="K6" s="13"/>
      <c r="L6" s="13"/>
      <c r="M6" s="13">
        <v>46460</v>
      </c>
      <c r="N6" s="14">
        <f>+G6+I6</f>
        <v>46460</v>
      </c>
    </row>
    <row r="7" spans="1:14">
      <c r="A7" s="10"/>
      <c r="B7" s="11" t="s">
        <v>131</v>
      </c>
      <c r="C7" s="11" t="s">
        <v>28</v>
      </c>
      <c r="D7" s="11">
        <v>40976</v>
      </c>
      <c r="E7" s="11">
        <v>40978</v>
      </c>
      <c r="F7" s="12">
        <v>40888</v>
      </c>
      <c r="G7" s="13">
        <v>86860</v>
      </c>
      <c r="H7" s="13"/>
      <c r="I7" s="13"/>
      <c r="J7" s="13">
        <v>86860</v>
      </c>
      <c r="K7" s="13"/>
      <c r="L7" s="13"/>
      <c r="M7" s="13"/>
      <c r="N7" s="14">
        <f t="shared" ref="N7:N26" si="0">+G7+I7</f>
        <v>86860</v>
      </c>
    </row>
    <row r="8" spans="1:14">
      <c r="A8" s="10"/>
      <c r="B8" s="11" t="s">
        <v>132</v>
      </c>
      <c r="C8" s="11" t="s">
        <v>28</v>
      </c>
      <c r="D8" s="11">
        <v>40975</v>
      </c>
      <c r="E8" s="11">
        <v>40977</v>
      </c>
      <c r="F8" s="12">
        <v>40889</v>
      </c>
      <c r="G8" s="13">
        <v>127260</v>
      </c>
      <c r="H8" s="13"/>
      <c r="I8" s="13"/>
      <c r="J8" s="13">
        <v>84840</v>
      </c>
      <c r="K8" s="13">
        <v>42420</v>
      </c>
      <c r="L8" s="13"/>
      <c r="M8" s="13"/>
      <c r="N8" s="14">
        <f t="shared" si="0"/>
        <v>127260</v>
      </c>
    </row>
    <row r="9" spans="1:14">
      <c r="A9" s="10"/>
      <c r="B9" s="11" t="s">
        <v>133</v>
      </c>
      <c r="C9" s="11" t="s">
        <v>28</v>
      </c>
      <c r="D9" s="11">
        <v>40976</v>
      </c>
      <c r="E9" s="11">
        <v>40978</v>
      </c>
      <c r="F9" s="12">
        <v>40890</v>
      </c>
      <c r="G9" s="13">
        <v>283305</v>
      </c>
      <c r="H9" s="13"/>
      <c r="I9" s="13"/>
      <c r="J9" s="13"/>
      <c r="K9" s="13">
        <v>283305</v>
      </c>
      <c r="L9" s="13"/>
      <c r="M9" s="13"/>
      <c r="N9" s="14">
        <f t="shared" si="0"/>
        <v>283305</v>
      </c>
    </row>
    <row r="10" spans="1:14">
      <c r="A10" s="10"/>
      <c r="B10" s="15" t="s">
        <v>134</v>
      </c>
      <c r="C10" s="15" t="s">
        <v>28</v>
      </c>
      <c r="D10" s="11">
        <v>40977</v>
      </c>
      <c r="E10" s="11">
        <v>40978</v>
      </c>
      <c r="F10" s="12">
        <v>40891</v>
      </c>
      <c r="G10" s="16">
        <v>46460</v>
      </c>
      <c r="H10" s="16"/>
      <c r="I10" s="17"/>
      <c r="J10" s="17"/>
      <c r="K10" s="16">
        <v>46460</v>
      </c>
      <c r="L10" s="16"/>
      <c r="M10" s="16"/>
      <c r="N10" s="14">
        <f t="shared" si="0"/>
        <v>46460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590345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590345</v>
      </c>
      <c r="H28" s="28"/>
      <c r="I28" s="29">
        <f>SUM(I6:I23)</f>
        <v>0</v>
      </c>
      <c r="J28" s="29">
        <f>SUM(J6:J27)</f>
        <v>171700</v>
      </c>
      <c r="K28" s="29">
        <f>SUM(K6:K27)</f>
        <v>372185</v>
      </c>
      <c r="L28" s="29">
        <f>SUM(L6:L26)</f>
        <v>0</v>
      </c>
      <c r="M28" s="29">
        <f>SUM(M6:M27)</f>
        <v>46460</v>
      </c>
      <c r="N28" s="29">
        <f>SUM(J28:M28)</f>
        <v>590345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83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83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160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/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90900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90900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F42" sqref="F41:F42"/>
    </sheetView>
  </sheetViews>
  <sheetFormatPr baseColWidth="10" defaultRowHeight="15"/>
  <cols>
    <col min="1" max="1" width="5.42578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8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61</v>
      </c>
      <c r="F3" s="8"/>
      <c r="G3" s="1"/>
      <c r="H3" s="2"/>
      <c r="I3" s="1"/>
      <c r="J3" s="81"/>
      <c r="K3" s="196">
        <v>40976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8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126</v>
      </c>
      <c r="C6" s="11" t="s">
        <v>127</v>
      </c>
      <c r="D6" s="11">
        <v>40972</v>
      </c>
      <c r="E6" s="11">
        <v>40973</v>
      </c>
      <c r="F6" s="12">
        <v>40883</v>
      </c>
      <c r="G6" s="13">
        <v>30300</v>
      </c>
      <c r="H6" s="13"/>
      <c r="I6" s="13"/>
      <c r="J6" s="13"/>
      <c r="K6" s="13"/>
      <c r="L6" s="13"/>
      <c r="M6" s="13">
        <v>30300</v>
      </c>
      <c r="N6" s="14">
        <f>+G6+I6</f>
        <v>30300</v>
      </c>
    </row>
    <row r="7" spans="1:14">
      <c r="A7" s="10"/>
      <c r="B7" s="11" t="s">
        <v>128</v>
      </c>
      <c r="C7" s="11" t="s">
        <v>28</v>
      </c>
      <c r="D7" s="11">
        <v>40976</v>
      </c>
      <c r="E7" s="11">
        <v>40978</v>
      </c>
      <c r="F7" s="12">
        <v>40884</v>
      </c>
      <c r="G7" s="13">
        <v>92920</v>
      </c>
      <c r="H7" s="13"/>
      <c r="I7" s="13"/>
      <c r="J7" s="13"/>
      <c r="K7" s="13">
        <v>92920</v>
      </c>
      <c r="L7" s="13"/>
      <c r="M7" s="13"/>
      <c r="N7" s="14">
        <f t="shared" ref="N7:N26" si="0">+G7+I7</f>
        <v>92920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 t="shared" si="0"/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si="0"/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123220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123220</v>
      </c>
      <c r="H28" s="28"/>
      <c r="I28" s="29">
        <f>SUM(I6:I23)</f>
        <v>0</v>
      </c>
      <c r="J28" s="29">
        <f>SUM(J6:J27)</f>
        <v>0</v>
      </c>
      <c r="K28" s="29">
        <f>SUM(K6:K27)</f>
        <v>92920</v>
      </c>
      <c r="L28" s="29">
        <f>SUM(L6:L26)</f>
        <v>0</v>
      </c>
      <c r="M28" s="29">
        <f>SUM(M6:M27)</f>
        <v>30300</v>
      </c>
      <c r="N28" s="29">
        <f>SUM(J28:M28)</f>
        <v>123220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81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81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sqref="A1:N35"/>
    </sheetView>
  </sheetViews>
  <sheetFormatPr baseColWidth="10" defaultRowHeight="15"/>
  <cols>
    <col min="1" max="1" width="5.42578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8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61</v>
      </c>
      <c r="F3" s="8"/>
      <c r="G3" s="1"/>
      <c r="H3" s="2"/>
      <c r="I3" s="1"/>
      <c r="J3" s="79"/>
      <c r="K3" s="196">
        <v>40975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7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124</v>
      </c>
      <c r="C6" s="11" t="s">
        <v>125</v>
      </c>
      <c r="D6" s="11">
        <v>40993</v>
      </c>
      <c r="E6" s="11">
        <v>40995</v>
      </c>
      <c r="F6" s="12">
        <v>40881</v>
      </c>
      <c r="G6" s="13">
        <v>64640</v>
      </c>
      <c r="H6" s="13"/>
      <c r="I6" s="13"/>
      <c r="J6" s="13"/>
      <c r="K6" s="13"/>
      <c r="L6" s="13"/>
      <c r="M6" s="13">
        <v>64640</v>
      </c>
      <c r="N6" s="14">
        <f>+G6+I6</f>
        <v>64640</v>
      </c>
    </row>
    <row r="7" spans="1:14">
      <c r="A7" s="10"/>
      <c r="B7" s="11" t="s">
        <v>61</v>
      </c>
      <c r="C7" s="11"/>
      <c r="D7" s="11"/>
      <c r="E7" s="11"/>
      <c r="F7" s="12">
        <v>40882</v>
      </c>
      <c r="G7" s="13"/>
      <c r="H7" s="13" t="s">
        <v>55</v>
      </c>
      <c r="I7" s="13">
        <v>6200</v>
      </c>
      <c r="J7" s="13">
        <v>6200</v>
      </c>
      <c r="K7" s="13"/>
      <c r="L7" s="13"/>
      <c r="M7" s="13"/>
      <c r="N7" s="14">
        <f t="shared" ref="N7:N26" si="0">+G7+I7</f>
        <v>6200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 t="shared" si="0"/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si="0"/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70840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64640</v>
      </c>
      <c r="H28" s="28"/>
      <c r="I28" s="29">
        <f>SUM(I6:I23)</f>
        <v>6200</v>
      </c>
      <c r="J28" s="29">
        <f>SUM(J6:J27)</f>
        <v>6200</v>
      </c>
      <c r="K28" s="29">
        <f>SUM(K6:K27)</f>
        <v>0</v>
      </c>
      <c r="L28" s="29">
        <f>SUM(L6:L26)</f>
        <v>0</v>
      </c>
      <c r="M28" s="29">
        <f>SUM(M6:M27)</f>
        <v>64640</v>
      </c>
      <c r="N28" s="29">
        <f>SUM(J28:M28)</f>
        <v>70840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79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79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6200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6200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9"/>
  <sheetViews>
    <sheetView topLeftCell="A17" workbookViewId="0">
      <selection activeCell="B35" sqref="B35"/>
    </sheetView>
  </sheetViews>
  <sheetFormatPr baseColWidth="10" defaultRowHeight="15"/>
  <cols>
    <col min="1" max="1" width="4.7109375" customWidth="1"/>
    <col min="2" max="2" width="20" customWidth="1"/>
    <col min="3" max="3" width="24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8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7"/>
      <c r="G3" s="115"/>
      <c r="H3" s="2"/>
      <c r="I3" s="1"/>
      <c r="J3" s="180"/>
      <c r="K3" s="196">
        <v>40997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8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493</v>
      </c>
      <c r="C6" s="11" t="s">
        <v>28</v>
      </c>
      <c r="D6" s="11">
        <v>40997</v>
      </c>
      <c r="E6" s="11">
        <v>40999</v>
      </c>
      <c r="F6" s="12">
        <v>41167</v>
      </c>
      <c r="G6" s="13">
        <v>80800</v>
      </c>
      <c r="H6" s="13"/>
      <c r="I6" s="13"/>
      <c r="J6" s="13"/>
      <c r="K6" s="13">
        <v>80800</v>
      </c>
      <c r="L6" s="13"/>
      <c r="M6" s="13"/>
      <c r="N6" s="14">
        <f>G6+I6</f>
        <v>80800</v>
      </c>
    </row>
    <row r="7" spans="1:14">
      <c r="A7" s="10"/>
      <c r="B7" s="11" t="s">
        <v>494</v>
      </c>
      <c r="C7" s="11" t="s">
        <v>28</v>
      </c>
      <c r="D7" s="11"/>
      <c r="E7" s="11"/>
      <c r="F7" s="12">
        <v>41168</v>
      </c>
      <c r="G7" s="13"/>
      <c r="H7" s="13" t="s">
        <v>495</v>
      </c>
      <c r="I7" s="13">
        <v>55550</v>
      </c>
      <c r="J7" s="13">
        <v>55550</v>
      </c>
      <c r="K7" s="13"/>
      <c r="L7" s="13"/>
      <c r="M7" s="13"/>
      <c r="N7" s="14">
        <f>G7+I7</f>
        <v>55550</v>
      </c>
    </row>
    <row r="8" spans="1:14">
      <c r="A8" s="10"/>
      <c r="B8" s="162" t="s">
        <v>496</v>
      </c>
      <c r="C8" s="11" t="s">
        <v>68</v>
      </c>
      <c r="D8" s="11">
        <v>41013</v>
      </c>
      <c r="E8" s="11">
        <v>41015</v>
      </c>
      <c r="F8" s="12">
        <v>41169</v>
      </c>
      <c r="G8" s="13">
        <v>46460</v>
      </c>
      <c r="H8" s="13"/>
      <c r="I8" s="13"/>
      <c r="J8" s="13"/>
      <c r="K8" s="13"/>
      <c r="L8" s="13"/>
      <c r="M8" s="13">
        <v>46460</v>
      </c>
      <c r="N8" s="14">
        <f t="shared" ref="N8:N10" si="0">G8+I8</f>
        <v>46460</v>
      </c>
    </row>
    <row r="9" spans="1:14">
      <c r="A9" s="10"/>
      <c r="B9" s="15" t="s">
        <v>497</v>
      </c>
      <c r="C9" s="15" t="s">
        <v>28</v>
      </c>
      <c r="D9" s="11">
        <v>40997</v>
      </c>
      <c r="E9" s="11">
        <v>40998</v>
      </c>
      <c r="F9" s="12">
        <v>41170</v>
      </c>
      <c r="G9" s="16">
        <v>40400</v>
      </c>
      <c r="H9" s="16"/>
      <c r="I9" s="17"/>
      <c r="J9" s="16"/>
      <c r="K9" s="16">
        <v>40400</v>
      </c>
      <c r="L9" s="16"/>
      <c r="M9" s="16"/>
      <c r="N9" s="14">
        <f t="shared" si="0"/>
        <v>40400</v>
      </c>
    </row>
    <row r="10" spans="1:14">
      <c r="A10" s="10"/>
      <c r="B10" s="15" t="s">
        <v>498</v>
      </c>
      <c r="C10" s="15" t="s">
        <v>28</v>
      </c>
      <c r="D10" s="11"/>
      <c r="E10" s="11"/>
      <c r="F10" s="12">
        <v>41171</v>
      </c>
      <c r="G10" s="16"/>
      <c r="H10" s="16" t="s">
        <v>499</v>
      </c>
      <c r="I10" s="17">
        <v>234320</v>
      </c>
      <c r="J10" s="16"/>
      <c r="K10" s="16">
        <v>234320</v>
      </c>
      <c r="L10" s="16"/>
      <c r="M10" s="16"/>
      <c r="N10" s="14">
        <f t="shared" si="0"/>
        <v>234320</v>
      </c>
    </row>
    <row r="11" spans="1:14">
      <c r="A11" s="10"/>
      <c r="B11" s="15" t="s">
        <v>48</v>
      </c>
      <c r="C11" s="15" t="s">
        <v>44</v>
      </c>
      <c r="D11" s="11">
        <v>40994</v>
      </c>
      <c r="E11" s="11">
        <v>40998</v>
      </c>
      <c r="F11" s="12">
        <v>41172</v>
      </c>
      <c r="G11" s="16">
        <v>78000</v>
      </c>
      <c r="H11" s="16"/>
      <c r="I11" s="17"/>
      <c r="J11" s="16"/>
      <c r="K11" s="16">
        <v>78000</v>
      </c>
      <c r="L11" s="16"/>
      <c r="M11" s="18"/>
      <c r="N11" s="14">
        <f>G11+I11</f>
        <v>78000</v>
      </c>
    </row>
    <row r="12" spans="1:14">
      <c r="A12" s="10"/>
      <c r="B12" s="15" t="s">
        <v>500</v>
      </c>
      <c r="C12" s="15" t="s">
        <v>44</v>
      </c>
      <c r="D12" s="11">
        <v>40994</v>
      </c>
      <c r="E12" s="11">
        <v>40998</v>
      </c>
      <c r="F12" s="12">
        <v>41173</v>
      </c>
      <c r="G12" s="16">
        <v>78000</v>
      </c>
      <c r="H12" s="16"/>
      <c r="I12" s="17"/>
      <c r="J12" s="16"/>
      <c r="K12" s="17">
        <v>78000</v>
      </c>
      <c r="L12" s="16"/>
      <c r="M12" s="16"/>
      <c r="N12" s="14">
        <f>+G12+I12</f>
        <v>78000</v>
      </c>
    </row>
    <row r="13" spans="1:14">
      <c r="A13" s="10"/>
      <c r="B13" s="15" t="s">
        <v>501</v>
      </c>
      <c r="C13" s="15" t="s">
        <v>44</v>
      </c>
      <c r="D13" s="11">
        <v>40994</v>
      </c>
      <c r="E13" s="11">
        <v>40998</v>
      </c>
      <c r="F13" s="12">
        <v>41175</v>
      </c>
      <c r="G13" s="16">
        <v>78000</v>
      </c>
      <c r="H13" s="16"/>
      <c r="I13" s="17"/>
      <c r="J13" s="16"/>
      <c r="K13" s="16">
        <v>78000</v>
      </c>
      <c r="L13" s="16"/>
      <c r="M13" s="16"/>
      <c r="N13" s="14">
        <f t="shared" ref="N13:N28" si="1">+G13+I13</f>
        <v>78000</v>
      </c>
    </row>
    <row r="14" spans="1:14">
      <c r="A14" s="10"/>
      <c r="B14" s="15" t="s">
        <v>502</v>
      </c>
      <c r="C14" s="15" t="s">
        <v>503</v>
      </c>
      <c r="D14" s="11">
        <v>40964</v>
      </c>
      <c r="E14" s="11">
        <v>40965</v>
      </c>
      <c r="F14" s="12">
        <v>41176</v>
      </c>
      <c r="G14" s="16">
        <v>164630</v>
      </c>
      <c r="H14" s="16"/>
      <c r="I14" s="17"/>
      <c r="J14" s="17"/>
      <c r="K14" s="16"/>
      <c r="L14" s="16">
        <v>164630</v>
      </c>
      <c r="M14" s="18"/>
      <c r="N14" s="14">
        <f t="shared" si="1"/>
        <v>164630</v>
      </c>
    </row>
    <row r="15" spans="1:14">
      <c r="A15" s="10"/>
      <c r="B15" s="15" t="s">
        <v>504</v>
      </c>
      <c r="C15" s="15" t="s">
        <v>503</v>
      </c>
      <c r="D15" s="11">
        <v>41272</v>
      </c>
      <c r="E15" s="11">
        <v>40970</v>
      </c>
      <c r="F15" s="12">
        <v>41177</v>
      </c>
      <c r="G15" s="16">
        <v>40400</v>
      </c>
      <c r="H15" s="16"/>
      <c r="I15" s="17"/>
      <c r="J15" s="16"/>
      <c r="K15" s="16"/>
      <c r="L15" s="16">
        <v>40400</v>
      </c>
      <c r="M15" s="18"/>
      <c r="N15" s="14">
        <f t="shared" si="1"/>
        <v>40400</v>
      </c>
    </row>
    <row r="16" spans="1:14">
      <c r="A16" s="10"/>
      <c r="B16" s="15" t="s">
        <v>505</v>
      </c>
      <c r="C16" s="15" t="s">
        <v>503</v>
      </c>
      <c r="D16" s="11">
        <v>40970</v>
      </c>
      <c r="E16" s="11">
        <v>40972</v>
      </c>
      <c r="F16" s="12">
        <v>41178</v>
      </c>
      <c r="G16" s="16">
        <v>52520</v>
      </c>
      <c r="H16" s="16"/>
      <c r="I16" s="17"/>
      <c r="J16" s="16"/>
      <c r="K16" s="16"/>
      <c r="L16" s="16">
        <v>52520</v>
      </c>
      <c r="M16" s="18"/>
      <c r="N16" s="14">
        <f t="shared" si="1"/>
        <v>52520</v>
      </c>
    </row>
    <row r="17" spans="1:14">
      <c r="A17" s="19"/>
      <c r="B17" s="15" t="s">
        <v>506</v>
      </c>
      <c r="C17" s="15" t="s">
        <v>44</v>
      </c>
      <c r="D17" s="11">
        <v>40994</v>
      </c>
      <c r="E17" s="11">
        <v>40998</v>
      </c>
      <c r="F17" s="20">
        <v>41179</v>
      </c>
      <c r="G17" s="16">
        <v>78000</v>
      </c>
      <c r="H17" s="21"/>
      <c r="I17" s="22"/>
      <c r="J17" s="16"/>
      <c r="K17" s="23">
        <v>78000</v>
      </c>
      <c r="L17" s="16"/>
      <c r="M17" s="18"/>
      <c r="N17" s="14">
        <f t="shared" si="1"/>
        <v>78000</v>
      </c>
    </row>
    <row r="18" spans="1:14">
      <c r="A18" s="19"/>
      <c r="B18" s="15" t="s">
        <v>507</v>
      </c>
      <c r="C18" s="15" t="s">
        <v>503</v>
      </c>
      <c r="D18" s="11">
        <v>40979</v>
      </c>
      <c r="E18" s="11">
        <v>40980</v>
      </c>
      <c r="F18" s="20">
        <v>41180</v>
      </c>
      <c r="G18" s="16">
        <v>46460</v>
      </c>
      <c r="H18" s="21"/>
      <c r="I18" s="22"/>
      <c r="J18" s="16"/>
      <c r="K18" s="23"/>
      <c r="L18" s="16">
        <v>46460</v>
      </c>
      <c r="M18" s="18"/>
      <c r="N18" s="14">
        <f t="shared" si="1"/>
        <v>46460</v>
      </c>
    </row>
    <row r="19" spans="1:14">
      <c r="A19" s="19"/>
      <c r="B19" s="15" t="s">
        <v>508</v>
      </c>
      <c r="C19" s="15" t="s">
        <v>509</v>
      </c>
      <c r="D19" s="11">
        <v>40969</v>
      </c>
      <c r="E19" s="11">
        <v>40970</v>
      </c>
      <c r="F19" s="20">
        <v>41181</v>
      </c>
      <c r="G19" s="16">
        <v>29128.400000000001</v>
      </c>
      <c r="H19" s="21"/>
      <c r="I19" s="22"/>
      <c r="J19" s="16"/>
      <c r="K19" s="23"/>
      <c r="L19" s="16">
        <v>29128.400000000001</v>
      </c>
      <c r="M19" s="18"/>
      <c r="N19" s="14">
        <f t="shared" si="1"/>
        <v>29128.400000000001</v>
      </c>
    </row>
    <row r="20" spans="1:14">
      <c r="A20" s="19"/>
      <c r="B20" s="15" t="s">
        <v>511</v>
      </c>
      <c r="C20" s="15" t="s">
        <v>509</v>
      </c>
      <c r="D20" s="11">
        <v>40981</v>
      </c>
      <c r="E20" s="11">
        <v>40984</v>
      </c>
      <c r="F20" s="20">
        <v>41182</v>
      </c>
      <c r="G20" s="16">
        <v>87385.2</v>
      </c>
      <c r="H20" s="21"/>
      <c r="I20" s="22"/>
      <c r="J20" s="16"/>
      <c r="K20" s="23"/>
      <c r="L20" s="16">
        <v>87385.2</v>
      </c>
      <c r="M20" s="18"/>
      <c r="N20" s="14">
        <f t="shared" si="1"/>
        <v>87385.2</v>
      </c>
    </row>
    <row r="21" spans="1:14">
      <c r="A21" s="19"/>
      <c r="B21" s="15" t="s">
        <v>512</v>
      </c>
      <c r="C21" s="15" t="s">
        <v>509</v>
      </c>
      <c r="D21" s="11">
        <v>40981</v>
      </c>
      <c r="E21" s="11">
        <v>40984</v>
      </c>
      <c r="F21" s="20">
        <v>41183</v>
      </c>
      <c r="G21" s="16">
        <v>87385.2</v>
      </c>
      <c r="H21" s="21"/>
      <c r="I21" s="22"/>
      <c r="J21" s="16"/>
      <c r="K21" s="23"/>
      <c r="L21" s="16">
        <v>87385.2</v>
      </c>
      <c r="M21" s="18"/>
      <c r="N21" s="14">
        <f t="shared" si="1"/>
        <v>87385.2</v>
      </c>
    </row>
    <row r="22" spans="1:14">
      <c r="A22" s="19"/>
      <c r="B22" s="15" t="s">
        <v>513</v>
      </c>
      <c r="C22" s="15" t="s">
        <v>509</v>
      </c>
      <c r="D22" s="11">
        <v>40981</v>
      </c>
      <c r="E22" s="11">
        <v>40984</v>
      </c>
      <c r="F22" s="20">
        <v>41184</v>
      </c>
      <c r="G22" s="16">
        <v>87385.2</v>
      </c>
      <c r="H22" s="21"/>
      <c r="I22" s="22"/>
      <c r="J22" s="16"/>
      <c r="K22" s="23"/>
      <c r="L22" s="16">
        <v>87385.2</v>
      </c>
      <c r="M22" s="18"/>
      <c r="N22" s="14">
        <v>37385.199999999997</v>
      </c>
    </row>
    <row r="23" spans="1:14">
      <c r="A23" s="19"/>
      <c r="B23" s="15" t="s">
        <v>514</v>
      </c>
      <c r="C23" s="15" t="s">
        <v>509</v>
      </c>
      <c r="D23" s="11">
        <v>40983</v>
      </c>
      <c r="E23" s="11">
        <v>40986</v>
      </c>
      <c r="F23" s="20">
        <v>41185</v>
      </c>
      <c r="G23" s="16">
        <v>87385.2</v>
      </c>
      <c r="H23" s="21"/>
      <c r="I23" s="22"/>
      <c r="J23" s="16"/>
      <c r="K23" s="23"/>
      <c r="L23" s="16">
        <v>87385.2</v>
      </c>
      <c r="M23" s="18"/>
      <c r="N23" s="14">
        <f t="shared" si="1"/>
        <v>87385.2</v>
      </c>
    </row>
    <row r="24" spans="1:14">
      <c r="A24" s="19"/>
      <c r="B24" s="15" t="s">
        <v>515</v>
      </c>
      <c r="C24" s="15" t="s">
        <v>509</v>
      </c>
      <c r="D24" s="11">
        <v>40985</v>
      </c>
      <c r="E24" s="11">
        <v>40989</v>
      </c>
      <c r="F24" s="20">
        <v>41186</v>
      </c>
      <c r="G24" s="16">
        <v>116513.60000000001</v>
      </c>
      <c r="H24" s="21"/>
      <c r="I24" s="22"/>
      <c r="J24" s="16"/>
      <c r="K24" s="23"/>
      <c r="L24" s="16">
        <v>116513.60000000001</v>
      </c>
      <c r="M24" s="18"/>
      <c r="N24" s="14">
        <f t="shared" si="1"/>
        <v>116513.60000000001</v>
      </c>
    </row>
    <row r="25" spans="1:14">
      <c r="A25" s="19"/>
      <c r="B25" s="15" t="s">
        <v>516</v>
      </c>
      <c r="C25" s="15" t="s">
        <v>509</v>
      </c>
      <c r="D25" s="11">
        <v>40986</v>
      </c>
      <c r="E25" s="11">
        <v>40988</v>
      </c>
      <c r="F25" s="20">
        <v>41187</v>
      </c>
      <c r="G25" s="16">
        <v>58256.800000000003</v>
      </c>
      <c r="H25" s="21"/>
      <c r="I25" s="22"/>
      <c r="J25" s="16"/>
      <c r="K25" s="23"/>
      <c r="L25" s="16">
        <v>58256.800000000003</v>
      </c>
      <c r="M25" s="18"/>
      <c r="N25" s="14">
        <v>58256.800000000003</v>
      </c>
    </row>
    <row r="26" spans="1:14">
      <c r="A26" s="19"/>
      <c r="B26" s="15" t="s">
        <v>517</v>
      </c>
      <c r="C26" s="15" t="s">
        <v>509</v>
      </c>
      <c r="D26" s="11">
        <v>40986</v>
      </c>
      <c r="E26" s="11">
        <v>40988</v>
      </c>
      <c r="F26" s="20">
        <v>41188</v>
      </c>
      <c r="G26" s="16">
        <v>58256.800000000003</v>
      </c>
      <c r="H26" s="21"/>
      <c r="I26" s="22"/>
      <c r="J26" s="16"/>
      <c r="K26" s="23"/>
      <c r="L26" s="16">
        <v>58256.800000000003</v>
      </c>
      <c r="M26" s="18"/>
      <c r="N26" s="14">
        <v>58256.800000000003</v>
      </c>
    </row>
    <row r="27" spans="1:14">
      <c r="A27" s="19"/>
      <c r="B27" s="15" t="s">
        <v>518</v>
      </c>
      <c r="C27" s="15" t="s">
        <v>509</v>
      </c>
      <c r="D27" s="11">
        <v>40987</v>
      </c>
      <c r="E27" s="11">
        <v>40989</v>
      </c>
      <c r="F27" s="20">
        <v>41189</v>
      </c>
      <c r="G27" s="16">
        <v>58256.800000000003</v>
      </c>
      <c r="H27" s="21"/>
      <c r="I27" s="22"/>
      <c r="J27" s="16"/>
      <c r="K27" s="23"/>
      <c r="L27" s="16">
        <v>58256.800000000003</v>
      </c>
      <c r="M27" s="18"/>
      <c r="N27" s="14">
        <v>58256.800000000003</v>
      </c>
    </row>
    <row r="28" spans="1:14">
      <c r="A28" s="19"/>
      <c r="B28" s="15" t="s">
        <v>280</v>
      </c>
      <c r="C28" s="15" t="s">
        <v>509</v>
      </c>
      <c r="D28" s="11">
        <v>40987</v>
      </c>
      <c r="E28" s="11">
        <v>40989</v>
      </c>
      <c r="F28" s="20">
        <v>41190</v>
      </c>
      <c r="G28" s="16">
        <v>58256.800000000003</v>
      </c>
      <c r="H28" s="21"/>
      <c r="I28" s="22"/>
      <c r="J28" s="16"/>
      <c r="K28" s="23"/>
      <c r="L28" s="16">
        <v>58256.800000000003</v>
      </c>
      <c r="M28" s="18"/>
      <c r="N28" s="14">
        <f t="shared" si="1"/>
        <v>58256.800000000003</v>
      </c>
    </row>
    <row r="29" spans="1:14">
      <c r="A29" s="19"/>
      <c r="B29" s="15" t="s">
        <v>519</v>
      </c>
      <c r="C29" s="15" t="s">
        <v>509</v>
      </c>
      <c r="D29" s="11">
        <v>40989</v>
      </c>
      <c r="E29" s="11">
        <v>40990</v>
      </c>
      <c r="F29" s="20">
        <v>41191</v>
      </c>
      <c r="G29" s="16">
        <v>29128.400000000001</v>
      </c>
      <c r="H29" s="21"/>
      <c r="I29" s="22"/>
      <c r="J29" s="22"/>
      <c r="K29" s="23"/>
      <c r="L29" s="16">
        <v>29128.400000000001</v>
      </c>
      <c r="M29" s="18"/>
      <c r="N29" s="14">
        <f>+G29+I29</f>
        <v>29128.400000000001</v>
      </c>
    </row>
    <row r="30" spans="1:14">
      <c r="A30" s="19"/>
      <c r="B30" s="15"/>
      <c r="C30" s="15"/>
      <c r="D30" s="11"/>
      <c r="E30" s="11"/>
      <c r="F30" s="20"/>
      <c r="G30" s="16"/>
      <c r="H30" s="21"/>
      <c r="I30" s="22"/>
      <c r="J30" s="16"/>
      <c r="K30" s="23"/>
      <c r="L30" s="16"/>
      <c r="M30" s="18"/>
      <c r="N30" s="14">
        <f>G30+I30</f>
        <v>0</v>
      </c>
    </row>
    <row r="31" spans="1:14">
      <c r="A31" s="19"/>
      <c r="B31" s="15"/>
      <c r="C31" s="15"/>
      <c r="D31" s="11"/>
      <c r="E31" s="11"/>
      <c r="F31" s="138"/>
      <c r="G31" s="16"/>
      <c r="H31" s="21"/>
      <c r="I31" s="22"/>
      <c r="J31" s="16"/>
      <c r="K31" s="23"/>
      <c r="L31" s="16"/>
      <c r="M31" s="18"/>
      <c r="N31" s="24">
        <f>SUM(N6:N30)</f>
        <v>1780878.4</v>
      </c>
    </row>
    <row r="32" spans="1:14">
      <c r="A32" s="25" t="s">
        <v>18</v>
      </c>
      <c r="B32" s="7"/>
      <c r="C32" s="26"/>
      <c r="D32" s="27"/>
      <c r="E32" s="27"/>
      <c r="F32" s="139"/>
      <c r="G32" s="16">
        <f>SUM(G6:G31)</f>
        <v>1541008.4000000001</v>
      </c>
      <c r="H32" s="28"/>
      <c r="I32" s="29">
        <f>SUM(I6:I31)</f>
        <v>289870</v>
      </c>
      <c r="J32" s="29">
        <f>SUM(J6:J31)</f>
        <v>55550</v>
      </c>
      <c r="K32" s="29">
        <f>SUM(K6:K31)</f>
        <v>667520</v>
      </c>
      <c r="L32" s="29">
        <f>SUM(L7:L31)</f>
        <v>1061348.4000000001</v>
      </c>
      <c r="M32" s="29">
        <f>SUM(M6:M31)</f>
        <v>46460</v>
      </c>
      <c r="N32" s="29">
        <f>SUM(N31)</f>
        <v>1780878.4</v>
      </c>
    </row>
    <row r="33" spans="1:14" ht="15.75" thickBot="1">
      <c r="A33" s="1"/>
      <c r="B33" s="1"/>
      <c r="C33" s="1"/>
      <c r="D33" s="30"/>
      <c r="E33" s="1"/>
      <c r="F33" s="1"/>
      <c r="G33" s="31"/>
      <c r="H33" s="32" t="s">
        <v>19</v>
      </c>
      <c r="I33" s="33"/>
      <c r="J33" s="34"/>
      <c r="K33" s="35"/>
      <c r="L33" s="34"/>
      <c r="M33" s="34"/>
      <c r="N33" s="31"/>
    </row>
    <row r="34" spans="1:14" ht="17.25" customHeight="1">
      <c r="A34" s="7" t="s">
        <v>20</v>
      </c>
      <c r="B34" s="7"/>
      <c r="C34" s="1"/>
      <c r="D34" s="30"/>
      <c r="E34" s="180" t="s">
        <v>21</v>
      </c>
      <c r="F34" s="36"/>
      <c r="G34" s="198" t="s">
        <v>510</v>
      </c>
      <c r="H34" s="199"/>
      <c r="I34" s="199"/>
      <c r="J34" s="199"/>
      <c r="K34" s="199"/>
      <c r="L34" s="199"/>
      <c r="M34" s="199"/>
      <c r="N34" s="200"/>
    </row>
    <row r="35" spans="1:14" ht="15" customHeight="1">
      <c r="A35" s="7" t="s">
        <v>22</v>
      </c>
      <c r="B35" s="180"/>
      <c r="C35" s="41"/>
      <c r="D35" s="42"/>
      <c r="E35" s="207">
        <v>505</v>
      </c>
      <c r="F35" s="208"/>
      <c r="G35" s="201"/>
      <c r="H35" s="202"/>
      <c r="I35" s="202"/>
      <c r="J35" s="202"/>
      <c r="K35" s="202"/>
      <c r="L35" s="202"/>
      <c r="M35" s="202"/>
      <c r="N35" s="203"/>
    </row>
    <row r="36" spans="1:14" ht="15" customHeight="1">
      <c r="A36" s="7" t="s">
        <v>23</v>
      </c>
      <c r="B36" s="1"/>
      <c r="C36" s="47">
        <v>0</v>
      </c>
      <c r="D36" s="42"/>
      <c r="E36" s="42"/>
      <c r="F36" s="48"/>
      <c r="G36" s="201"/>
      <c r="H36" s="202"/>
      <c r="I36" s="202"/>
      <c r="J36" s="202"/>
      <c r="K36" s="202"/>
      <c r="L36" s="202"/>
      <c r="M36" s="202"/>
      <c r="N36" s="203"/>
    </row>
    <row r="37" spans="1:14" ht="15" customHeight="1">
      <c r="A37" s="1"/>
      <c r="B37" s="1"/>
      <c r="C37" s="49">
        <v>0</v>
      </c>
      <c r="D37" s="42"/>
      <c r="E37" s="42"/>
      <c r="F37" s="48"/>
      <c r="G37" s="201"/>
      <c r="H37" s="202"/>
      <c r="I37" s="202"/>
      <c r="J37" s="202"/>
      <c r="K37" s="202"/>
      <c r="L37" s="202"/>
      <c r="M37" s="202"/>
      <c r="N37" s="203"/>
    </row>
    <row r="38" spans="1:14" ht="15" customHeight="1">
      <c r="A38" s="7" t="s">
        <v>24</v>
      </c>
      <c r="B38" s="1"/>
      <c r="C38" s="51">
        <v>55550</v>
      </c>
      <c r="D38" s="42"/>
      <c r="E38" s="42"/>
      <c r="F38" s="48"/>
      <c r="G38" s="201"/>
      <c r="H38" s="202"/>
      <c r="I38" s="202"/>
      <c r="J38" s="202"/>
      <c r="K38" s="202"/>
      <c r="L38" s="202"/>
      <c r="M38" s="202"/>
      <c r="N38" s="203"/>
    </row>
    <row r="39" spans="1:14" ht="15.75" customHeight="1" thickBot="1">
      <c r="A39" s="209" t="s">
        <v>17</v>
      </c>
      <c r="B39" s="209"/>
      <c r="C39" s="49">
        <f>SUM(C37+C38)</f>
        <v>55550</v>
      </c>
      <c r="D39" s="42"/>
      <c r="E39" s="42"/>
      <c r="F39" s="48"/>
      <c r="G39" s="204"/>
      <c r="H39" s="205"/>
      <c r="I39" s="205"/>
      <c r="J39" s="205"/>
      <c r="K39" s="205"/>
      <c r="L39" s="205"/>
      <c r="M39" s="205"/>
      <c r="N39" s="206"/>
    </row>
  </sheetData>
  <mergeCells count="7">
    <mergeCell ref="C1:F1"/>
    <mergeCell ref="B3:D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C26" sqref="C26"/>
    </sheetView>
  </sheetViews>
  <sheetFormatPr baseColWidth="10" defaultRowHeight="15"/>
  <cols>
    <col min="1" max="1" width="5.42578125" customWidth="1"/>
    <col min="2" max="2" width="22.710937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7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85</v>
      </c>
      <c r="F3" s="8"/>
      <c r="G3" s="1"/>
      <c r="H3" s="2"/>
      <c r="I3" s="1"/>
      <c r="J3" s="77"/>
      <c r="K3" s="196">
        <v>40975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7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122</v>
      </c>
      <c r="C6" s="11" t="s">
        <v>123</v>
      </c>
      <c r="D6" s="11">
        <v>40997</v>
      </c>
      <c r="E6" s="11">
        <v>40998</v>
      </c>
      <c r="F6" s="12">
        <v>40880</v>
      </c>
      <c r="G6" s="13">
        <v>56560</v>
      </c>
      <c r="H6" s="13"/>
      <c r="I6" s="13"/>
      <c r="J6" s="13"/>
      <c r="K6" s="13"/>
      <c r="L6" s="13"/>
      <c r="M6" s="13">
        <v>56560</v>
      </c>
      <c r="N6" s="14">
        <f>+G6+I6</f>
        <v>56560</v>
      </c>
    </row>
    <row r="7" spans="1:14">
      <c r="A7" s="10"/>
      <c r="B7" s="11"/>
      <c r="C7" s="11"/>
      <c r="D7" s="11"/>
      <c r="E7" s="11"/>
      <c r="F7" s="12"/>
      <c r="G7" s="13"/>
      <c r="H7" s="13"/>
      <c r="I7" s="13"/>
      <c r="J7" s="13"/>
      <c r="K7" s="13"/>
      <c r="L7" s="13"/>
      <c r="M7" s="13"/>
      <c r="N7" s="14">
        <f t="shared" ref="N7:N26" si="0">+G7+I7</f>
        <v>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 t="shared" si="0"/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si="0"/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56560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56560</v>
      </c>
      <c r="H28" s="28"/>
      <c r="I28" s="29">
        <f>SUM(I6:I23)</f>
        <v>0</v>
      </c>
      <c r="J28" s="29">
        <f>SUM(J6:J27)</f>
        <v>0</v>
      </c>
      <c r="K28" s="29">
        <f>SUM(K6:K27)</f>
        <v>0</v>
      </c>
      <c r="L28" s="29">
        <f>SUM(L6:L26)</f>
        <v>0</v>
      </c>
      <c r="M28" s="29">
        <f>SUM(M6:M27)</f>
        <v>56560</v>
      </c>
      <c r="N28" s="29">
        <f>SUM(J28:M28)</f>
        <v>56560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77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77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E8" sqref="E7:E8"/>
    </sheetView>
  </sheetViews>
  <sheetFormatPr baseColWidth="10" defaultRowHeight="15"/>
  <cols>
    <col min="1" max="1" width="7.5703125" customWidth="1"/>
    <col min="2" max="2" width="19.5703125" customWidth="1"/>
    <col min="3" max="3" width="21.1406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7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8"/>
      <c r="G3" s="1"/>
      <c r="H3" s="2"/>
      <c r="I3" s="1"/>
      <c r="J3" s="76"/>
      <c r="K3" s="196">
        <v>40974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7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119</v>
      </c>
      <c r="C6" s="11" t="s">
        <v>120</v>
      </c>
      <c r="D6" s="11">
        <v>40974</v>
      </c>
      <c r="E6" s="11">
        <v>40977</v>
      </c>
      <c r="F6" s="12">
        <v>40878</v>
      </c>
      <c r="G6" s="13">
        <v>1535200</v>
      </c>
      <c r="H6" s="13"/>
      <c r="I6" s="13"/>
      <c r="J6" s="13"/>
      <c r="K6" s="13">
        <v>1535200</v>
      </c>
      <c r="L6" s="13"/>
      <c r="M6" s="13"/>
      <c r="N6" s="14">
        <f>+G6+I6</f>
        <v>1535200</v>
      </c>
    </row>
    <row r="7" spans="1:14">
      <c r="A7" s="10"/>
      <c r="B7" s="11" t="s">
        <v>121</v>
      </c>
      <c r="C7" s="11" t="s">
        <v>105</v>
      </c>
      <c r="D7" s="11">
        <v>40979</v>
      </c>
      <c r="E7" s="11">
        <v>40981</v>
      </c>
      <c r="F7" s="12">
        <v>40879</v>
      </c>
      <c r="G7" s="13">
        <v>73730</v>
      </c>
      <c r="H7" s="13"/>
      <c r="I7" s="13"/>
      <c r="J7" s="13"/>
      <c r="K7" s="13"/>
      <c r="L7" s="13"/>
      <c r="M7" s="13">
        <v>73730</v>
      </c>
      <c r="N7" s="14">
        <f t="shared" ref="N7:N26" si="0">+G7+I7</f>
        <v>73730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 t="shared" si="0"/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si="0"/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1608930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1608930</v>
      </c>
      <c r="H28" s="28"/>
      <c r="I28" s="29">
        <f>SUM(I6:I23)</f>
        <v>0</v>
      </c>
      <c r="J28" s="29">
        <f>SUM(J6:J27)</f>
        <v>0</v>
      </c>
      <c r="K28" s="29">
        <f>SUM(K6:K27)</f>
        <v>1535200</v>
      </c>
      <c r="L28" s="29">
        <f>SUM(L6:L26)</f>
        <v>0</v>
      </c>
      <c r="M28" s="29">
        <f>SUM(M6:M27)</f>
        <v>73730</v>
      </c>
      <c r="N28" s="29">
        <f>SUM(J28:M28)</f>
        <v>1608930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76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76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B9" sqref="B9"/>
    </sheetView>
  </sheetViews>
  <sheetFormatPr baseColWidth="10" defaultRowHeight="15"/>
  <cols>
    <col min="1" max="1" width="8.42578125" customWidth="1"/>
    <col min="2" max="2" width="19.5703125" customWidth="1"/>
    <col min="3" max="3" width="20.425781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7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61</v>
      </c>
      <c r="F3" s="8"/>
      <c r="G3" s="1"/>
      <c r="H3" s="2"/>
      <c r="I3" s="1"/>
      <c r="J3" s="73"/>
      <c r="K3" s="196">
        <v>40974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7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118</v>
      </c>
      <c r="C6" s="11" t="s">
        <v>31</v>
      </c>
      <c r="D6" s="11">
        <v>40974</v>
      </c>
      <c r="E6" s="11">
        <v>40976</v>
      </c>
      <c r="F6" s="12">
        <v>40877</v>
      </c>
      <c r="G6" s="13">
        <v>56499.4</v>
      </c>
      <c r="H6" s="13"/>
      <c r="I6" s="13"/>
      <c r="J6" s="13"/>
      <c r="K6" s="13">
        <v>56499.4</v>
      </c>
      <c r="L6" s="13"/>
      <c r="M6" s="13"/>
      <c r="N6" s="14">
        <f>+G6+I6</f>
        <v>56499.4</v>
      </c>
    </row>
    <row r="7" spans="1:14">
      <c r="A7" s="10"/>
      <c r="B7" s="11"/>
      <c r="C7" s="11"/>
      <c r="D7" s="11"/>
      <c r="E7" s="11"/>
      <c r="F7" s="12"/>
      <c r="G7" s="13"/>
      <c r="H7" s="13"/>
      <c r="I7" s="13"/>
      <c r="J7" s="13"/>
      <c r="K7" s="13"/>
      <c r="L7" s="13"/>
      <c r="M7" s="13"/>
      <c r="N7" s="14">
        <f t="shared" ref="N7:N26" si="0">+G7+I7</f>
        <v>0</v>
      </c>
    </row>
    <row r="8" spans="1:14">
      <c r="A8" s="10"/>
      <c r="B8" s="11"/>
      <c r="C8" s="11"/>
      <c r="D8" s="11"/>
      <c r="E8" s="11"/>
      <c r="F8" s="12"/>
      <c r="G8" s="13"/>
      <c r="H8" s="13"/>
      <c r="I8" s="13"/>
      <c r="J8" s="13"/>
      <c r="K8" s="13"/>
      <c r="L8" s="13"/>
      <c r="M8" s="13"/>
      <c r="N8" s="14">
        <f t="shared" si="0"/>
        <v>0</v>
      </c>
    </row>
    <row r="9" spans="1:14">
      <c r="A9" s="10"/>
      <c r="B9" s="11"/>
      <c r="C9" s="11"/>
      <c r="D9" s="11"/>
      <c r="E9" s="11"/>
      <c r="F9" s="12"/>
      <c r="G9" s="13"/>
      <c r="H9" s="13"/>
      <c r="I9" s="13"/>
      <c r="J9" s="13"/>
      <c r="K9" s="13"/>
      <c r="L9" s="13"/>
      <c r="M9" s="13"/>
      <c r="N9" s="14">
        <f t="shared" si="0"/>
        <v>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7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56499.4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56499.4</v>
      </c>
      <c r="H28" s="28"/>
      <c r="I28" s="29">
        <f>SUM(I6:I23)</f>
        <v>0</v>
      </c>
      <c r="J28" s="29">
        <f>SUM(J6:J27)</f>
        <v>0</v>
      </c>
      <c r="K28" s="29">
        <f>SUM(K6:K27)</f>
        <v>56499.4</v>
      </c>
      <c r="L28" s="29">
        <f>SUM(L6:L26)</f>
        <v>0</v>
      </c>
      <c r="M28" s="29">
        <f>SUM(M6:M27)</f>
        <v>0</v>
      </c>
      <c r="N28" s="29">
        <f>SUM(J28:M28)</f>
        <v>56499.4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73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73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35"/>
  <sheetViews>
    <sheetView topLeftCell="A16" workbookViewId="0">
      <selection activeCell="C31" sqref="C31:F35"/>
    </sheetView>
  </sheetViews>
  <sheetFormatPr baseColWidth="10" defaultRowHeight="15"/>
  <cols>
    <col min="1" max="1" width="8.42578125" customWidth="1"/>
    <col min="2" max="2" width="19.5703125" customWidth="1"/>
    <col min="3" max="3" width="20.425781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7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8"/>
      <c r="G3" s="1"/>
      <c r="H3" s="2"/>
      <c r="I3" s="1"/>
      <c r="J3" s="71"/>
      <c r="K3" s="196">
        <v>40973</v>
      </c>
      <c r="L3" s="196"/>
      <c r="M3" s="196"/>
      <c r="N3" s="7" t="s">
        <v>109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7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110</v>
      </c>
      <c r="C6" s="11" t="s">
        <v>28</v>
      </c>
      <c r="D6" s="11"/>
      <c r="E6" s="11"/>
      <c r="F6" s="12">
        <v>40871</v>
      </c>
      <c r="G6" s="13"/>
      <c r="H6" s="13" t="s">
        <v>111</v>
      </c>
      <c r="I6" s="13">
        <v>42925</v>
      </c>
      <c r="J6" s="13"/>
      <c r="K6" s="13">
        <v>42925</v>
      </c>
      <c r="L6" s="13"/>
      <c r="M6" s="13"/>
      <c r="N6" s="14">
        <f>+G6+I6</f>
        <v>42925</v>
      </c>
    </row>
    <row r="7" spans="1:14">
      <c r="A7" s="10"/>
      <c r="B7" s="11" t="s">
        <v>113</v>
      </c>
      <c r="C7" s="11" t="s">
        <v>28</v>
      </c>
      <c r="D7" s="11"/>
      <c r="E7" s="11"/>
      <c r="F7" s="12">
        <v>40873</v>
      </c>
      <c r="G7" s="13"/>
      <c r="H7" s="13" t="s">
        <v>114</v>
      </c>
      <c r="I7" s="13">
        <v>265125</v>
      </c>
      <c r="J7" s="13"/>
      <c r="K7" s="13">
        <v>265125</v>
      </c>
      <c r="L7" s="13"/>
      <c r="M7" s="13"/>
      <c r="N7" s="14">
        <f t="shared" ref="N7:N26" si="0">+G7+I7</f>
        <v>265125</v>
      </c>
    </row>
    <row r="8" spans="1:14">
      <c r="A8" s="10"/>
      <c r="B8" s="11" t="s">
        <v>115</v>
      </c>
      <c r="C8" s="11" t="s">
        <v>116</v>
      </c>
      <c r="D8" s="11">
        <v>40977</v>
      </c>
      <c r="E8" s="11">
        <v>40978</v>
      </c>
      <c r="F8" s="12">
        <v>40874</v>
      </c>
      <c r="G8" s="13">
        <v>121200</v>
      </c>
      <c r="H8" s="13"/>
      <c r="I8" s="13"/>
      <c r="J8" s="13"/>
      <c r="K8" s="13"/>
      <c r="L8" s="13"/>
      <c r="M8" s="13">
        <v>121200</v>
      </c>
      <c r="N8" s="14">
        <f t="shared" si="0"/>
        <v>121200</v>
      </c>
    </row>
    <row r="9" spans="1:14">
      <c r="A9" s="10"/>
      <c r="B9" s="11" t="s">
        <v>117</v>
      </c>
      <c r="C9" s="11" t="s">
        <v>28</v>
      </c>
      <c r="D9" s="11"/>
      <c r="E9" s="11"/>
      <c r="F9" s="12">
        <v>40875</v>
      </c>
      <c r="G9" s="13"/>
      <c r="H9" s="13" t="s">
        <v>55</v>
      </c>
      <c r="I9" s="13">
        <v>17500</v>
      </c>
      <c r="J9" s="13">
        <v>17500</v>
      </c>
      <c r="K9" s="13"/>
      <c r="L9" s="13"/>
      <c r="M9" s="13"/>
      <c r="N9" s="14">
        <f t="shared" si="0"/>
        <v>17500</v>
      </c>
    </row>
    <row r="10" spans="1:14">
      <c r="A10" s="10"/>
      <c r="B10" s="15" t="s">
        <v>110</v>
      </c>
      <c r="C10" s="15" t="s">
        <v>28</v>
      </c>
      <c r="D10" s="11">
        <v>40972</v>
      </c>
      <c r="E10" s="11">
        <v>40974</v>
      </c>
      <c r="F10" s="12">
        <v>40876</v>
      </c>
      <c r="G10" s="16">
        <v>66660</v>
      </c>
      <c r="H10" s="16"/>
      <c r="I10" s="17"/>
      <c r="J10" s="17"/>
      <c r="K10" s="16">
        <v>66660</v>
      </c>
      <c r="L10" s="16"/>
      <c r="M10" s="16"/>
      <c r="N10" s="14">
        <f t="shared" si="0"/>
        <v>66660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513410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187860</v>
      </c>
      <c r="H28" s="28"/>
      <c r="I28" s="29">
        <f>SUM(I6:I23)</f>
        <v>325550</v>
      </c>
      <c r="J28" s="29">
        <f>SUM(J6:J27)</f>
        <v>17500</v>
      </c>
      <c r="K28" s="29">
        <f>SUM(K6:K27)</f>
        <v>374710</v>
      </c>
      <c r="L28" s="29">
        <f>SUM(L6:L26)</f>
        <v>0</v>
      </c>
      <c r="M28" s="29">
        <f>SUM(M6:M27)</f>
        <v>121200</v>
      </c>
      <c r="N28" s="29">
        <f>SUM(J28:M28)</f>
        <v>513410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71" t="s">
        <v>21</v>
      </c>
      <c r="F30" s="36"/>
      <c r="G30" s="37" t="s">
        <v>112</v>
      </c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71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17500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17500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B26" sqref="B26"/>
    </sheetView>
  </sheetViews>
  <sheetFormatPr baseColWidth="10" defaultRowHeight="15"/>
  <cols>
    <col min="1" max="1" width="8.42578125" customWidth="1"/>
    <col min="2" max="2" width="19.5703125" customWidth="1"/>
    <col min="3" max="3" width="20.425781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7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98</v>
      </c>
      <c r="F3" s="8"/>
      <c r="G3" s="1"/>
      <c r="H3" s="2"/>
      <c r="I3" s="1"/>
      <c r="J3" s="69"/>
      <c r="K3" s="196">
        <v>40973</v>
      </c>
      <c r="L3" s="196"/>
      <c r="M3" s="196"/>
      <c r="N3" s="7" t="s">
        <v>99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6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100</v>
      </c>
      <c r="B6" s="11" t="s">
        <v>101</v>
      </c>
      <c r="C6" s="11" t="s">
        <v>72</v>
      </c>
      <c r="D6" s="11">
        <v>40973</v>
      </c>
      <c r="E6" s="11">
        <v>40974</v>
      </c>
      <c r="F6" s="12">
        <v>40867</v>
      </c>
      <c r="G6" s="13">
        <v>40400</v>
      </c>
      <c r="H6" s="13"/>
      <c r="I6" s="13"/>
      <c r="J6" s="13"/>
      <c r="K6" s="13">
        <v>40400</v>
      </c>
      <c r="L6" s="13"/>
      <c r="M6" s="13"/>
      <c r="N6" s="14">
        <f>+G6+I6</f>
        <v>40400</v>
      </c>
    </row>
    <row r="7" spans="1:14">
      <c r="A7" s="10" t="s">
        <v>102</v>
      </c>
      <c r="B7" s="11" t="s">
        <v>103</v>
      </c>
      <c r="C7" s="11" t="s">
        <v>72</v>
      </c>
      <c r="D7" s="11">
        <v>40972</v>
      </c>
      <c r="E7" s="11">
        <v>40973</v>
      </c>
      <c r="F7" s="12">
        <v>40868</v>
      </c>
      <c r="G7" s="13">
        <v>22725</v>
      </c>
      <c r="H7" s="13"/>
      <c r="I7" s="13"/>
      <c r="J7" s="13">
        <v>22725</v>
      </c>
      <c r="K7" s="13"/>
      <c r="L7" s="13"/>
      <c r="M7" s="13"/>
      <c r="N7" s="14">
        <f t="shared" ref="N7:N26" si="0">+G7+I7</f>
        <v>22725</v>
      </c>
    </row>
    <row r="8" spans="1:14">
      <c r="A8" s="10"/>
      <c r="B8" s="11" t="s">
        <v>104</v>
      </c>
      <c r="C8" s="11" t="s">
        <v>105</v>
      </c>
      <c r="D8" s="11">
        <v>40987</v>
      </c>
      <c r="E8" s="11">
        <v>40989</v>
      </c>
      <c r="F8" s="12">
        <v>40868</v>
      </c>
      <c r="G8" s="13">
        <v>113120</v>
      </c>
      <c r="H8" s="13"/>
      <c r="I8" s="13"/>
      <c r="J8" s="13"/>
      <c r="K8" s="13"/>
      <c r="L8" s="13"/>
      <c r="M8" s="13">
        <v>113120</v>
      </c>
      <c r="N8" s="14">
        <f t="shared" si="0"/>
        <v>113120</v>
      </c>
    </row>
    <row r="9" spans="1:14">
      <c r="A9" s="10"/>
      <c r="B9" s="11" t="s">
        <v>106</v>
      </c>
      <c r="C9" s="11" t="s">
        <v>107</v>
      </c>
      <c r="D9" s="11">
        <v>40978</v>
      </c>
      <c r="E9" s="11">
        <v>40980</v>
      </c>
      <c r="F9" s="12">
        <v>40869</v>
      </c>
      <c r="G9" s="13">
        <v>60600</v>
      </c>
      <c r="H9" s="13"/>
      <c r="I9" s="13"/>
      <c r="J9" s="13"/>
      <c r="K9" s="13"/>
      <c r="L9" s="13"/>
      <c r="M9" s="13">
        <v>60600</v>
      </c>
      <c r="N9" s="14">
        <f t="shared" si="0"/>
        <v>60600</v>
      </c>
    </row>
    <row r="10" spans="1:14">
      <c r="A10" s="10"/>
      <c r="B10" s="15" t="s">
        <v>108</v>
      </c>
      <c r="C10" s="15"/>
      <c r="D10" s="11"/>
      <c r="E10" s="11"/>
      <c r="F10" s="12">
        <v>40870</v>
      </c>
      <c r="G10" s="16"/>
      <c r="H10" s="16" t="s">
        <v>55</v>
      </c>
      <c r="I10" s="17">
        <v>6800</v>
      </c>
      <c r="J10" s="17">
        <v>6800</v>
      </c>
      <c r="K10" s="16"/>
      <c r="L10" s="16"/>
      <c r="M10" s="16"/>
      <c r="N10" s="14">
        <f t="shared" si="0"/>
        <v>6800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 t="s">
        <v>0</v>
      </c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7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243645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236845</v>
      </c>
      <c r="H28" s="28"/>
      <c r="I28" s="29">
        <f>SUM(I6:I23)</f>
        <v>6800</v>
      </c>
      <c r="J28" s="29">
        <f>SUM(J6:J27)</f>
        <v>29525</v>
      </c>
      <c r="K28" s="29">
        <f>SUM(K6:K27)</f>
        <v>40400</v>
      </c>
      <c r="L28" s="29">
        <f>SUM(L6:L26)</f>
        <v>0</v>
      </c>
      <c r="M28" s="29">
        <f>SUM(M6:M27)</f>
        <v>173720</v>
      </c>
      <c r="N28" s="29">
        <f>SUM(J28:M28)</f>
        <v>243645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69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69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50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25250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4275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29525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sqref="A1:XFD1048576"/>
    </sheetView>
  </sheetViews>
  <sheetFormatPr baseColWidth="10" defaultRowHeight="15"/>
  <cols>
    <col min="1" max="1" width="8.42578125" customWidth="1"/>
    <col min="2" max="2" width="19.5703125" customWidth="1"/>
    <col min="3" max="3" width="20.425781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6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85</v>
      </c>
      <c r="F3" s="8"/>
      <c r="G3" s="1"/>
      <c r="H3" s="2"/>
      <c r="I3" s="1"/>
      <c r="J3" s="67"/>
      <c r="K3" s="196">
        <v>40972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6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86</v>
      </c>
      <c r="B6" s="11" t="s">
        <v>87</v>
      </c>
      <c r="C6" s="11" t="s">
        <v>28</v>
      </c>
      <c r="D6" s="11">
        <v>40972</v>
      </c>
      <c r="E6" s="11">
        <v>40973</v>
      </c>
      <c r="F6" s="12">
        <v>40859</v>
      </c>
      <c r="G6" s="13">
        <v>32320</v>
      </c>
      <c r="H6" s="13"/>
      <c r="I6" s="13"/>
      <c r="J6" s="13">
        <v>32320</v>
      </c>
      <c r="K6" s="13"/>
      <c r="L6" s="13"/>
      <c r="M6" s="13"/>
      <c r="N6" s="14">
        <f>+G6+I6</f>
        <v>32320</v>
      </c>
    </row>
    <row r="7" spans="1:14">
      <c r="A7" s="10" t="s">
        <v>88</v>
      </c>
      <c r="B7" s="11" t="s">
        <v>89</v>
      </c>
      <c r="C7" s="11" t="s">
        <v>28</v>
      </c>
      <c r="D7" s="11">
        <v>40972</v>
      </c>
      <c r="E7" s="11">
        <v>40973</v>
      </c>
      <c r="F7" s="12">
        <v>40860</v>
      </c>
      <c r="G7" s="13">
        <v>34840</v>
      </c>
      <c r="H7" s="13"/>
      <c r="I7" s="13"/>
      <c r="J7" s="13"/>
      <c r="K7" s="13">
        <v>34840</v>
      </c>
      <c r="L7" s="13"/>
      <c r="M7" s="13"/>
      <c r="N7" s="14">
        <f t="shared" ref="N7:N26" si="0">+G7+I7</f>
        <v>34840</v>
      </c>
    </row>
    <row r="8" spans="1:14">
      <c r="A8" s="10" t="s">
        <v>88</v>
      </c>
      <c r="B8" s="11" t="s">
        <v>89</v>
      </c>
      <c r="C8" s="11" t="s">
        <v>28</v>
      </c>
      <c r="D8" s="11"/>
      <c r="E8" s="11"/>
      <c r="F8" s="12">
        <v>40861</v>
      </c>
      <c r="G8" s="13"/>
      <c r="H8" s="13" t="s">
        <v>90</v>
      </c>
      <c r="I8" s="13">
        <v>63630</v>
      </c>
      <c r="J8" s="13"/>
      <c r="K8" s="13">
        <v>63630</v>
      </c>
      <c r="L8" s="13"/>
      <c r="M8" s="13"/>
      <c r="N8" s="14">
        <f t="shared" si="0"/>
        <v>63630</v>
      </c>
    </row>
    <row r="9" spans="1:14">
      <c r="A9" s="10" t="s">
        <v>91</v>
      </c>
      <c r="B9" s="11" t="s">
        <v>92</v>
      </c>
      <c r="C9" s="11" t="s">
        <v>28</v>
      </c>
      <c r="D9" s="11">
        <v>40972</v>
      </c>
      <c r="E9" s="11">
        <v>40974</v>
      </c>
      <c r="F9" s="12">
        <v>40862</v>
      </c>
      <c r="G9" s="13">
        <v>64640</v>
      </c>
      <c r="H9" s="13"/>
      <c r="I9" s="13"/>
      <c r="J9" s="13"/>
      <c r="K9" s="13">
        <v>64640</v>
      </c>
      <c r="L9" s="13"/>
      <c r="M9" s="13"/>
      <c r="N9" s="14">
        <f t="shared" si="0"/>
        <v>64640</v>
      </c>
    </row>
    <row r="10" spans="1:14">
      <c r="A10" s="10" t="s">
        <v>93</v>
      </c>
      <c r="B10" s="15" t="s">
        <v>94</v>
      </c>
      <c r="C10" s="15" t="s">
        <v>31</v>
      </c>
      <c r="D10" s="11">
        <v>40972</v>
      </c>
      <c r="E10" s="11">
        <v>40975</v>
      </c>
      <c r="F10" s="12">
        <v>40863</v>
      </c>
      <c r="G10" s="16">
        <v>68245.7</v>
      </c>
      <c r="H10" s="16"/>
      <c r="I10" s="17"/>
      <c r="J10" s="16" t="s">
        <v>0</v>
      </c>
      <c r="K10" s="16">
        <v>68245.7</v>
      </c>
      <c r="L10" s="16"/>
      <c r="M10" s="16"/>
      <c r="N10" s="14">
        <f t="shared" si="0"/>
        <v>68245.7</v>
      </c>
    </row>
    <row r="11" spans="1:14">
      <c r="A11" s="10" t="s">
        <v>95</v>
      </c>
      <c r="B11" s="15" t="s">
        <v>96</v>
      </c>
      <c r="C11" s="15" t="s">
        <v>31</v>
      </c>
      <c r="D11" s="11">
        <v>40972</v>
      </c>
      <c r="E11" s="11">
        <v>40974</v>
      </c>
      <c r="F11" s="12">
        <v>40864</v>
      </c>
      <c r="G11" s="16">
        <v>56499.4</v>
      </c>
      <c r="H11" s="16"/>
      <c r="I11" s="17"/>
      <c r="J11" s="17"/>
      <c r="K11" s="16">
        <v>56499.4</v>
      </c>
      <c r="L11" s="16" t="s">
        <v>0</v>
      </c>
      <c r="M11" s="18"/>
      <c r="N11" s="14">
        <f t="shared" si="0"/>
        <v>56499.4</v>
      </c>
    </row>
    <row r="12" spans="1:14">
      <c r="A12" s="10"/>
      <c r="B12" s="15" t="s">
        <v>97</v>
      </c>
      <c r="C12" s="15"/>
      <c r="D12" s="11"/>
      <c r="E12" s="11"/>
      <c r="F12" s="12">
        <v>40865</v>
      </c>
      <c r="G12" s="16"/>
      <c r="H12" s="16" t="s">
        <v>55</v>
      </c>
      <c r="I12" s="17">
        <v>4800</v>
      </c>
      <c r="J12" s="17">
        <v>4800</v>
      </c>
      <c r="K12" s="16" t="s">
        <v>0</v>
      </c>
      <c r="L12" s="16"/>
      <c r="M12" s="18"/>
      <c r="N12" s="14">
        <f t="shared" si="0"/>
        <v>4800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 t="s">
        <v>0</v>
      </c>
      <c r="K13" s="16"/>
      <c r="L13" s="16"/>
      <c r="M13" s="18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 t="s">
        <v>0</v>
      </c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324975.10000000003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256545.1</v>
      </c>
      <c r="H28" s="28"/>
      <c r="I28" s="29">
        <f>SUM(I6:I23)</f>
        <v>68430</v>
      </c>
      <c r="J28" s="29">
        <f>SUM(J6:J27)</f>
        <v>37120</v>
      </c>
      <c r="K28" s="29">
        <f>SUM(K6:K27)</f>
        <v>287855.10000000003</v>
      </c>
      <c r="L28" s="29">
        <f>SUM(L6:L26)</f>
        <v>0</v>
      </c>
      <c r="M28" s="29">
        <f>SUM(M6:M27)</f>
        <v>0</v>
      </c>
      <c r="N28" s="29">
        <f>SUM(J28:M28)</f>
        <v>324975.10000000003</v>
      </c>
    </row>
    <row r="29" spans="1:14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67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67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/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37120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37120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B9" sqref="B9"/>
    </sheetView>
  </sheetViews>
  <sheetFormatPr baseColWidth="10" defaultRowHeight="15"/>
  <cols>
    <col min="1" max="1" width="8.42578125" customWidth="1"/>
    <col min="2" max="2" width="19.5703125" customWidth="1"/>
    <col min="3" max="3" width="20.425781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6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54</v>
      </c>
      <c r="F3" s="8"/>
      <c r="G3" s="1"/>
      <c r="H3" s="2"/>
      <c r="I3" s="1"/>
      <c r="J3" s="65"/>
      <c r="K3" s="196">
        <v>40972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6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83</v>
      </c>
      <c r="C6" s="11" t="s">
        <v>28</v>
      </c>
      <c r="D6" s="11">
        <v>40971</v>
      </c>
      <c r="E6" s="11">
        <v>40972</v>
      </c>
      <c r="F6" s="12">
        <v>40855</v>
      </c>
      <c r="G6" s="13">
        <v>37370</v>
      </c>
      <c r="H6" s="13"/>
      <c r="I6" s="13"/>
      <c r="J6" s="13">
        <v>37370</v>
      </c>
      <c r="K6" s="13"/>
      <c r="L6" s="13"/>
      <c r="M6" s="13"/>
      <c r="N6" s="14">
        <f>+G6+I6</f>
        <v>37370</v>
      </c>
    </row>
    <row r="7" spans="1:14">
      <c r="A7" s="10"/>
      <c r="B7" s="11" t="s">
        <v>84</v>
      </c>
      <c r="C7" s="11" t="s">
        <v>28</v>
      </c>
      <c r="D7" s="11">
        <v>40972</v>
      </c>
      <c r="E7" s="11">
        <v>40973</v>
      </c>
      <c r="F7" s="12">
        <v>40856</v>
      </c>
      <c r="G7" s="13">
        <v>40400</v>
      </c>
      <c r="H7" s="13"/>
      <c r="I7" s="13"/>
      <c r="J7" s="13"/>
      <c r="K7" s="13">
        <v>40400</v>
      </c>
      <c r="L7" s="13"/>
      <c r="M7" s="13"/>
      <c r="N7" s="14">
        <f t="shared" ref="N7:N26" si="0">+G7+I7</f>
        <v>40400</v>
      </c>
    </row>
    <row r="8" spans="1:14">
      <c r="A8" s="10"/>
      <c r="B8" s="11" t="s">
        <v>81</v>
      </c>
      <c r="C8" s="11" t="s">
        <v>28</v>
      </c>
      <c r="D8" s="11">
        <v>40972</v>
      </c>
      <c r="E8" s="11">
        <v>40973</v>
      </c>
      <c r="F8" s="12">
        <v>40857</v>
      </c>
      <c r="G8" s="13">
        <v>22220</v>
      </c>
      <c r="H8" s="13"/>
      <c r="I8" s="13"/>
      <c r="J8" s="13"/>
      <c r="K8" s="13">
        <v>22220</v>
      </c>
      <c r="L8" s="13"/>
      <c r="M8" s="13"/>
      <c r="N8" s="14">
        <f t="shared" si="0"/>
        <v>22220</v>
      </c>
    </row>
    <row r="9" spans="1:14">
      <c r="A9" s="10"/>
      <c r="B9" s="11" t="s">
        <v>85</v>
      </c>
      <c r="C9" s="11"/>
      <c r="D9" s="11"/>
      <c r="E9" s="11"/>
      <c r="F9" s="12">
        <v>40858</v>
      </c>
      <c r="G9" s="13"/>
      <c r="H9" s="13" t="s">
        <v>55</v>
      </c>
      <c r="I9" s="13">
        <v>5200</v>
      </c>
      <c r="J9" s="13">
        <v>5200</v>
      </c>
      <c r="K9" s="13"/>
      <c r="L9" s="13"/>
      <c r="M9" s="13"/>
      <c r="N9" s="14">
        <f t="shared" si="0"/>
        <v>5200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6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 t="shared" si="0"/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105190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99990</v>
      </c>
      <c r="H28" s="28"/>
      <c r="I28" s="29">
        <f>SUM(I6:I23)</f>
        <v>5200</v>
      </c>
      <c r="J28" s="29">
        <f>SUM(J6:J27)</f>
        <v>42570</v>
      </c>
      <c r="K28" s="29">
        <f>SUM(K6:K27)</f>
        <v>62620</v>
      </c>
      <c r="L28" s="29">
        <f>SUM(L6:L26)</f>
        <v>0</v>
      </c>
      <c r="M28" s="29">
        <f>SUM(M6:M27)</f>
        <v>0</v>
      </c>
      <c r="N28" s="29">
        <f>SUM(J28:M28)</f>
        <v>105190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65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65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32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16160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26410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42570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N35" sqref="A1:N35"/>
    </sheetView>
  </sheetViews>
  <sheetFormatPr baseColWidth="10" defaultRowHeight="15"/>
  <cols>
    <col min="1" max="1" width="8.42578125" customWidth="1"/>
    <col min="2" max="2" width="19.5703125" customWidth="1"/>
    <col min="3" max="3" width="20.425781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6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54</v>
      </c>
      <c r="F3" s="8"/>
      <c r="G3" s="1"/>
      <c r="H3" s="2"/>
      <c r="I3" s="1"/>
      <c r="J3" s="63"/>
      <c r="K3" s="196">
        <v>40971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6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80</v>
      </c>
      <c r="C6" s="11" t="s">
        <v>28</v>
      </c>
      <c r="D6" s="11">
        <v>40971</v>
      </c>
      <c r="E6" s="11">
        <v>40972</v>
      </c>
      <c r="F6" s="12">
        <v>40851</v>
      </c>
      <c r="G6" s="13">
        <v>52520</v>
      </c>
      <c r="H6" s="13"/>
      <c r="I6" s="13"/>
      <c r="J6" s="13">
        <v>27174</v>
      </c>
      <c r="K6" s="13"/>
      <c r="L6" s="13"/>
      <c r="M6" s="13">
        <v>25346</v>
      </c>
      <c r="N6" s="14">
        <f>+G6+I6</f>
        <v>52520</v>
      </c>
    </row>
    <row r="7" spans="1:14">
      <c r="A7" s="10"/>
      <c r="B7" s="11" t="s">
        <v>81</v>
      </c>
      <c r="C7" s="11" t="s">
        <v>28</v>
      </c>
      <c r="D7" s="11">
        <v>40971</v>
      </c>
      <c r="E7" s="11">
        <v>40972</v>
      </c>
      <c r="F7" s="12">
        <v>40852</v>
      </c>
      <c r="G7" s="13">
        <v>32320</v>
      </c>
      <c r="H7" s="13"/>
      <c r="I7" s="13"/>
      <c r="J7" s="13"/>
      <c r="K7" s="13">
        <v>32320</v>
      </c>
      <c r="L7" s="13"/>
      <c r="M7" s="13"/>
      <c r="N7" s="14">
        <f t="shared" ref="N7:N26" si="0">+G7+I7</f>
        <v>32320</v>
      </c>
    </row>
    <row r="8" spans="1:14">
      <c r="A8" s="10"/>
      <c r="B8" s="11" t="s">
        <v>82</v>
      </c>
      <c r="C8" s="11" t="s">
        <v>28</v>
      </c>
      <c r="D8" s="11">
        <v>40971</v>
      </c>
      <c r="E8" s="11">
        <v>40972</v>
      </c>
      <c r="F8" s="12">
        <v>40853</v>
      </c>
      <c r="G8" s="13">
        <v>32000</v>
      </c>
      <c r="H8" s="13"/>
      <c r="I8" s="13"/>
      <c r="J8" s="13">
        <v>32000</v>
      </c>
      <c r="K8" s="13"/>
      <c r="L8" s="13"/>
      <c r="M8" s="13"/>
      <c r="N8" s="14">
        <f t="shared" si="0"/>
        <v>32000</v>
      </c>
    </row>
    <row r="9" spans="1:14">
      <c r="A9" s="10"/>
      <c r="B9" s="11" t="s">
        <v>54</v>
      </c>
      <c r="C9" s="11" t="s">
        <v>28</v>
      </c>
      <c r="D9" s="11"/>
      <c r="E9" s="11"/>
      <c r="F9" s="12">
        <v>40854</v>
      </c>
      <c r="G9" s="13"/>
      <c r="H9" s="13" t="s">
        <v>55</v>
      </c>
      <c r="I9" s="13">
        <v>12800</v>
      </c>
      <c r="J9" s="13">
        <v>12800</v>
      </c>
      <c r="K9" s="13"/>
      <c r="L9" s="13"/>
      <c r="M9" s="13"/>
      <c r="N9" s="14">
        <f t="shared" si="0"/>
        <v>12800</v>
      </c>
    </row>
    <row r="10" spans="1:14">
      <c r="A10" s="10"/>
      <c r="B10" s="15"/>
      <c r="C10" s="15"/>
      <c r="D10" s="11"/>
      <c r="E10" s="11"/>
      <c r="F10" s="12"/>
      <c r="G10" s="16"/>
      <c r="H10" s="16"/>
      <c r="I10" s="17"/>
      <c r="J10" s="16"/>
      <c r="K10" s="16"/>
      <c r="L10" s="16"/>
      <c r="M10" s="16"/>
      <c r="N10" s="14">
        <f t="shared" si="0"/>
        <v>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 t="shared" si="0"/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129640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116840</v>
      </c>
      <c r="H28" s="28"/>
      <c r="I28" s="29">
        <f>SUM(I6:I23)</f>
        <v>12800</v>
      </c>
      <c r="J28" s="29">
        <f>SUM(J6:J27)</f>
        <v>71974</v>
      </c>
      <c r="K28" s="29">
        <f>SUM(K6:K27)</f>
        <v>32320</v>
      </c>
      <c r="L28" s="29">
        <f>SUM(L6:L26)</f>
        <v>0</v>
      </c>
      <c r="M28" s="29">
        <f>SUM(M6:M27)</f>
        <v>25346</v>
      </c>
      <c r="N28" s="29">
        <f>SUM(J28:M28)</f>
        <v>129640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63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63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10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5050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67000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72050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35"/>
  <sheetViews>
    <sheetView topLeftCell="A4" workbookViewId="0">
      <selection activeCell="B34" sqref="B34"/>
    </sheetView>
  </sheetViews>
  <sheetFormatPr baseColWidth="10" defaultRowHeight="15"/>
  <cols>
    <col min="1" max="1" width="8.42578125" customWidth="1"/>
    <col min="2" max="2" width="19.5703125" customWidth="1"/>
    <col min="3" max="3" width="20.425781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26</v>
      </c>
      <c r="F3" s="8"/>
      <c r="G3" s="1"/>
      <c r="H3" s="2"/>
      <c r="I3" s="1"/>
      <c r="J3" s="62"/>
      <c r="K3" s="196">
        <v>40971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6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75</v>
      </c>
      <c r="C6" s="11" t="s">
        <v>28</v>
      </c>
      <c r="D6" s="11">
        <v>40971</v>
      </c>
      <c r="E6" s="11">
        <v>40972</v>
      </c>
      <c r="F6" s="12">
        <v>40846</v>
      </c>
      <c r="G6" s="13">
        <v>32825</v>
      </c>
      <c r="H6" s="13"/>
      <c r="I6" s="13"/>
      <c r="J6" s="13"/>
      <c r="K6" s="13">
        <v>32825</v>
      </c>
      <c r="L6" s="13"/>
      <c r="M6" s="13"/>
      <c r="N6" s="14">
        <f>+G6+I6</f>
        <v>32825</v>
      </c>
    </row>
    <row r="7" spans="1:14">
      <c r="A7" s="10"/>
      <c r="B7" s="11" t="s">
        <v>76</v>
      </c>
      <c r="C7" s="11"/>
      <c r="D7" s="11"/>
      <c r="E7" s="11"/>
      <c r="F7" s="12">
        <v>40847</v>
      </c>
      <c r="G7" s="13"/>
      <c r="H7" s="13" t="s">
        <v>77</v>
      </c>
      <c r="I7" s="13">
        <v>88880</v>
      </c>
      <c r="J7" s="13"/>
      <c r="K7" s="13">
        <v>88880</v>
      </c>
      <c r="L7" s="13"/>
      <c r="M7" s="13"/>
      <c r="N7" s="14">
        <f t="shared" ref="N7:N26" si="0">+G7+I7</f>
        <v>88880</v>
      </c>
    </row>
    <row r="8" spans="1:14">
      <c r="A8" s="10"/>
      <c r="B8" s="11" t="s">
        <v>48</v>
      </c>
      <c r="C8" s="11" t="s">
        <v>28</v>
      </c>
      <c r="D8" s="11">
        <v>40971</v>
      </c>
      <c r="E8" s="11">
        <v>40972</v>
      </c>
      <c r="F8" s="12">
        <v>40848</v>
      </c>
      <c r="G8" s="13">
        <v>33330</v>
      </c>
      <c r="H8" s="13"/>
      <c r="I8" s="13"/>
      <c r="J8" s="13"/>
      <c r="K8" s="13">
        <v>33330</v>
      </c>
      <c r="L8" s="13"/>
      <c r="M8" s="13"/>
      <c r="N8" s="14">
        <f t="shared" si="0"/>
        <v>33330</v>
      </c>
    </row>
    <row r="9" spans="1:14">
      <c r="A9" s="10"/>
      <c r="B9" s="11" t="s">
        <v>78</v>
      </c>
      <c r="C9" s="11" t="s">
        <v>28</v>
      </c>
      <c r="D9" s="11">
        <v>40971</v>
      </c>
      <c r="E9" s="11">
        <v>40972</v>
      </c>
      <c r="F9" s="12">
        <v>40849</v>
      </c>
      <c r="G9" s="13">
        <v>30300</v>
      </c>
      <c r="H9" s="13"/>
      <c r="I9" s="13"/>
      <c r="J9" s="13"/>
      <c r="K9" s="13">
        <v>30300</v>
      </c>
      <c r="L9" s="13"/>
      <c r="M9" s="13"/>
      <c r="N9" s="14">
        <f t="shared" si="0"/>
        <v>30300</v>
      </c>
    </row>
    <row r="10" spans="1:14">
      <c r="A10" s="10"/>
      <c r="B10" s="15" t="s">
        <v>79</v>
      </c>
      <c r="C10" s="15" t="s">
        <v>28</v>
      </c>
      <c r="D10" s="11">
        <v>40971</v>
      </c>
      <c r="E10" s="11">
        <v>40972</v>
      </c>
      <c r="F10" s="12">
        <v>40850</v>
      </c>
      <c r="G10" s="16">
        <v>66330</v>
      </c>
      <c r="H10" s="16"/>
      <c r="I10" s="17"/>
      <c r="J10" s="16">
        <v>33000</v>
      </c>
      <c r="K10" s="16">
        <v>33330</v>
      </c>
      <c r="L10" s="16"/>
      <c r="M10" s="16"/>
      <c r="N10" s="14">
        <f t="shared" si="0"/>
        <v>66330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7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 t="shared" si="0"/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251665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162785</v>
      </c>
      <c r="H28" s="28"/>
      <c r="I28" s="29">
        <f>SUM(I6:I23)</f>
        <v>88880</v>
      </c>
      <c r="J28" s="29">
        <f>SUM(J6:J27)</f>
        <v>33000</v>
      </c>
      <c r="K28" s="29">
        <f>SUM(K6:K27)</f>
        <v>218665</v>
      </c>
      <c r="L28" s="29">
        <f>SUM(L6:L26)</f>
        <v>0</v>
      </c>
      <c r="M28" s="29">
        <f>SUM(M6:M27)</f>
        <v>0</v>
      </c>
      <c r="N28" s="29">
        <f>SUM(J28:M28)</f>
        <v>251665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62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62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33000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33000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35"/>
  <sheetViews>
    <sheetView topLeftCell="A13" workbookViewId="0">
      <selection activeCell="C35" sqref="C35"/>
    </sheetView>
  </sheetViews>
  <sheetFormatPr baseColWidth="10" defaultRowHeight="15"/>
  <cols>
    <col min="1" max="1" width="8.42578125" customWidth="1"/>
    <col min="2" max="2" width="19.5703125" customWidth="1"/>
    <col min="3" max="3" width="20.42578125" customWidth="1"/>
    <col min="4" max="4" width="11.140625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6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66</v>
      </c>
      <c r="F3" s="8"/>
      <c r="G3" s="1"/>
      <c r="H3" s="2"/>
      <c r="I3" s="1"/>
      <c r="J3" s="59"/>
      <c r="K3" s="196">
        <v>40970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5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67</v>
      </c>
      <c r="C6" s="11" t="s">
        <v>68</v>
      </c>
      <c r="D6" s="11">
        <v>40984</v>
      </c>
      <c r="E6" s="11">
        <v>40986</v>
      </c>
      <c r="F6" s="12">
        <v>40840</v>
      </c>
      <c r="G6" s="13">
        <v>56560</v>
      </c>
      <c r="H6" s="13"/>
      <c r="I6" s="13"/>
      <c r="J6" s="13"/>
      <c r="K6" s="13"/>
      <c r="L6" s="13"/>
      <c r="M6" s="13">
        <v>56560</v>
      </c>
      <c r="N6" s="14">
        <f>+G6+I6</f>
        <v>56560</v>
      </c>
    </row>
    <row r="7" spans="1:14">
      <c r="A7" s="10"/>
      <c r="B7" s="11" t="s">
        <v>69</v>
      </c>
      <c r="C7" s="11" t="s">
        <v>65</v>
      </c>
      <c r="D7" s="11">
        <v>40973</v>
      </c>
      <c r="E7" s="11">
        <v>40974</v>
      </c>
      <c r="F7" s="12">
        <v>40841</v>
      </c>
      <c r="G7" s="13">
        <v>15655</v>
      </c>
      <c r="H7" s="13"/>
      <c r="I7" s="13"/>
      <c r="J7" s="13"/>
      <c r="K7" s="13"/>
      <c r="L7" s="13"/>
      <c r="M7" s="13">
        <v>15655</v>
      </c>
      <c r="N7" s="14">
        <f t="shared" ref="N7:N26" si="0">+G7+I7</f>
        <v>15655</v>
      </c>
    </row>
    <row r="8" spans="1:14">
      <c r="A8" s="10"/>
      <c r="B8" s="11" t="s">
        <v>70</v>
      </c>
      <c r="C8" s="11" t="s">
        <v>28</v>
      </c>
      <c r="D8" s="11">
        <v>40970</v>
      </c>
      <c r="E8" s="11">
        <v>40971</v>
      </c>
      <c r="F8" s="12">
        <v>40842</v>
      </c>
      <c r="G8" s="13">
        <v>40400</v>
      </c>
      <c r="H8" s="13"/>
      <c r="I8" s="13"/>
      <c r="J8" s="13"/>
      <c r="K8" s="13">
        <v>40400</v>
      </c>
      <c r="L8" s="13"/>
      <c r="M8" s="13"/>
      <c r="N8" s="14">
        <f t="shared" si="0"/>
        <v>40400</v>
      </c>
    </row>
    <row r="9" spans="1:14">
      <c r="A9" s="10"/>
      <c r="B9" s="11" t="s">
        <v>71</v>
      </c>
      <c r="C9" s="11" t="s">
        <v>72</v>
      </c>
      <c r="D9" s="11">
        <v>40970</v>
      </c>
      <c r="E9" s="11">
        <v>40971</v>
      </c>
      <c r="F9" s="12">
        <v>40843</v>
      </c>
      <c r="G9" s="13">
        <v>34845</v>
      </c>
      <c r="H9" s="13"/>
      <c r="I9" s="13"/>
      <c r="J9" s="13">
        <v>34845</v>
      </c>
      <c r="K9" s="13"/>
      <c r="L9" s="13"/>
      <c r="M9" s="13"/>
      <c r="N9" s="14">
        <f t="shared" si="0"/>
        <v>34845</v>
      </c>
    </row>
    <row r="10" spans="1:14">
      <c r="A10" s="10"/>
      <c r="B10" s="15" t="s">
        <v>73</v>
      </c>
      <c r="C10" s="15" t="s">
        <v>72</v>
      </c>
      <c r="D10" s="11">
        <v>40970</v>
      </c>
      <c r="E10" s="11">
        <v>40972</v>
      </c>
      <c r="F10" s="12">
        <v>40484</v>
      </c>
      <c r="G10" s="16">
        <v>105000</v>
      </c>
      <c r="H10" s="16"/>
      <c r="I10" s="17"/>
      <c r="J10" s="16">
        <v>52500</v>
      </c>
      <c r="K10" s="16"/>
      <c r="L10" s="16"/>
      <c r="M10" s="16">
        <v>52500</v>
      </c>
      <c r="N10" s="14">
        <f t="shared" si="0"/>
        <v>105000</v>
      </c>
    </row>
    <row r="11" spans="1:14">
      <c r="A11" s="10"/>
      <c r="B11" s="15" t="s">
        <v>74</v>
      </c>
      <c r="C11" s="15"/>
      <c r="D11" s="11"/>
      <c r="E11" s="11"/>
      <c r="F11" s="12">
        <v>40845</v>
      </c>
      <c r="G11" s="16"/>
      <c r="H11" s="16" t="s">
        <v>55</v>
      </c>
      <c r="I11" s="17">
        <v>7800</v>
      </c>
      <c r="J11" s="17">
        <v>7800</v>
      </c>
      <c r="K11" s="16"/>
      <c r="L11" s="16"/>
      <c r="M11" s="18"/>
      <c r="N11" s="14">
        <f t="shared" si="0"/>
        <v>7800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 t="shared" si="0"/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260260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252460</v>
      </c>
      <c r="H28" s="28"/>
      <c r="I28" s="29">
        <f>SUM(I6:I23)</f>
        <v>7800</v>
      </c>
      <c r="J28" s="29">
        <f>SUM(J6:J27)</f>
        <v>95145</v>
      </c>
      <c r="K28" s="29">
        <f>SUM(K6:K27)</f>
        <v>40400</v>
      </c>
      <c r="L28" s="29">
        <f>SUM(L6:L26)</f>
        <v>0</v>
      </c>
      <c r="M28" s="29">
        <f>SUM(M6:M27)</f>
        <v>124715</v>
      </c>
      <c r="N28" s="29">
        <f>SUM(J28:M28)</f>
        <v>260260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59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59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101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51005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44150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95155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5"/>
  <sheetViews>
    <sheetView topLeftCell="A16" workbookViewId="0">
      <selection activeCell="C31" sqref="C31:F35"/>
    </sheetView>
  </sheetViews>
  <sheetFormatPr baseColWidth="10" defaultRowHeight="15"/>
  <cols>
    <col min="1" max="1" width="4.7109375" customWidth="1"/>
    <col min="2" max="2" width="20" customWidth="1"/>
    <col min="3" max="3" width="24.28515625" customWidth="1"/>
    <col min="4" max="4" width="9.5703125" customWidth="1"/>
    <col min="5" max="5" width="18.2851562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7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484</v>
      </c>
      <c r="F3" s="7"/>
      <c r="G3" s="115"/>
      <c r="H3" s="2"/>
      <c r="I3" s="1"/>
      <c r="J3" s="178"/>
      <c r="K3" s="196">
        <v>40997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7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485</v>
      </c>
      <c r="C6" s="11"/>
      <c r="D6" s="11"/>
      <c r="E6" s="11"/>
      <c r="F6" s="12">
        <v>41160</v>
      </c>
      <c r="G6" s="13"/>
      <c r="H6" s="13" t="s">
        <v>486</v>
      </c>
      <c r="I6" s="13">
        <v>90900</v>
      </c>
      <c r="J6" s="13"/>
      <c r="K6" s="13">
        <v>90900</v>
      </c>
      <c r="L6" s="13"/>
      <c r="M6" s="13"/>
      <c r="N6" s="14">
        <f>G6+I6</f>
        <v>90900</v>
      </c>
    </row>
    <row r="7" spans="1:14">
      <c r="A7" s="10"/>
      <c r="B7" s="11" t="s">
        <v>487</v>
      </c>
      <c r="C7" s="11"/>
      <c r="D7" s="11"/>
      <c r="E7" s="11"/>
      <c r="F7" s="12">
        <v>41162</v>
      </c>
      <c r="G7" s="13"/>
      <c r="H7" s="13" t="s">
        <v>488</v>
      </c>
      <c r="I7" s="13">
        <v>24745</v>
      </c>
      <c r="J7" s="13"/>
      <c r="K7" s="13">
        <v>24745</v>
      </c>
      <c r="L7" s="13"/>
      <c r="M7" s="13"/>
      <c r="N7" s="14">
        <f>G7+I7</f>
        <v>24745</v>
      </c>
    </row>
    <row r="8" spans="1:14">
      <c r="A8" s="10"/>
      <c r="B8" s="162" t="s">
        <v>416</v>
      </c>
      <c r="C8" s="11" t="s">
        <v>28</v>
      </c>
      <c r="D8" s="11">
        <v>40996</v>
      </c>
      <c r="E8" s="11">
        <v>40997</v>
      </c>
      <c r="F8" s="12">
        <v>41163</v>
      </c>
      <c r="G8" s="13">
        <v>32825</v>
      </c>
      <c r="H8" s="13"/>
      <c r="I8" s="13"/>
      <c r="J8" s="13"/>
      <c r="K8" s="13">
        <v>32825</v>
      </c>
      <c r="L8" s="13"/>
      <c r="M8" s="13"/>
      <c r="N8" s="14">
        <f t="shared" ref="N8:N10" si="0">G8+I8</f>
        <v>32825</v>
      </c>
    </row>
    <row r="9" spans="1:14">
      <c r="A9" s="10"/>
      <c r="B9" s="15" t="s">
        <v>489</v>
      </c>
      <c r="C9" s="15" t="s">
        <v>28</v>
      </c>
      <c r="D9" s="11">
        <v>40997</v>
      </c>
      <c r="E9" s="11">
        <v>40998</v>
      </c>
      <c r="F9" s="12">
        <v>41164</v>
      </c>
      <c r="G9" s="16">
        <v>23230</v>
      </c>
      <c r="H9" s="16"/>
      <c r="I9" s="17"/>
      <c r="J9" s="16"/>
      <c r="K9" s="16">
        <v>23230</v>
      </c>
      <c r="L9" s="16"/>
      <c r="M9" s="16"/>
      <c r="N9" s="14">
        <f t="shared" si="0"/>
        <v>23230</v>
      </c>
    </row>
    <row r="10" spans="1:14">
      <c r="A10" s="10"/>
      <c r="B10" s="15" t="s">
        <v>61</v>
      </c>
      <c r="C10" s="15" t="s">
        <v>55</v>
      </c>
      <c r="D10" s="11"/>
      <c r="E10" s="11"/>
      <c r="F10" s="12">
        <v>41165</v>
      </c>
      <c r="G10" s="16"/>
      <c r="H10" s="16" t="s">
        <v>55</v>
      </c>
      <c r="I10" s="17">
        <v>1800</v>
      </c>
      <c r="J10" s="16">
        <v>1800</v>
      </c>
      <c r="K10" s="16"/>
      <c r="L10" s="16"/>
      <c r="M10" s="16"/>
      <c r="N10" s="14">
        <f t="shared" si="0"/>
        <v>1800</v>
      </c>
    </row>
    <row r="11" spans="1:14">
      <c r="A11" s="10"/>
      <c r="B11" s="15" t="s">
        <v>491</v>
      </c>
      <c r="C11" s="15" t="s">
        <v>28</v>
      </c>
      <c r="D11" s="11"/>
      <c r="E11" s="11"/>
      <c r="F11" s="12">
        <v>41166</v>
      </c>
      <c r="G11" s="16"/>
      <c r="H11" s="16" t="s">
        <v>492</v>
      </c>
      <c r="I11" s="17">
        <v>49995</v>
      </c>
      <c r="J11" s="16">
        <v>49995</v>
      </c>
      <c r="K11" s="16"/>
      <c r="L11" s="16"/>
      <c r="M11" s="18"/>
      <c r="N11" s="14">
        <f>G11+I11</f>
        <v>49995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7"/>
      <c r="L12" s="16"/>
      <c r="M12" s="16"/>
      <c r="N12" s="14">
        <f>+G12+I12</f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6"/>
      <c r="N13" s="14">
        <f t="shared" ref="N13:N24" si="1"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7"/>
      <c r="K14" s="16"/>
      <c r="L14" s="16"/>
      <c r="M14" s="18"/>
      <c r="N14" s="14">
        <f t="shared" si="1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9"/>
      <c r="B17" s="15"/>
      <c r="C17" s="15"/>
      <c r="D17" s="11"/>
      <c r="E17" s="11"/>
      <c r="F17" s="20"/>
      <c r="G17" s="16"/>
      <c r="H17" s="21"/>
      <c r="I17" s="22"/>
      <c r="J17" s="16"/>
      <c r="K17" s="23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22"/>
      <c r="K25" s="23"/>
      <c r="L25" s="16"/>
      <c r="M25" s="18"/>
      <c r="N25" s="14">
        <f>+G25+I25</f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>G26+I26</f>
        <v>0</v>
      </c>
    </row>
    <row r="27" spans="1:14">
      <c r="A27" s="19"/>
      <c r="B27" s="15"/>
      <c r="C27" s="15"/>
      <c r="D27" s="11"/>
      <c r="E27" s="11"/>
      <c r="F27" s="138"/>
      <c r="G27" s="16"/>
      <c r="H27" s="21"/>
      <c r="I27" s="22"/>
      <c r="J27" s="16"/>
      <c r="K27" s="23"/>
      <c r="L27" s="16"/>
      <c r="M27" s="18"/>
      <c r="N27" s="24">
        <f>SUM(N6:N26)</f>
        <v>223495</v>
      </c>
    </row>
    <row r="28" spans="1:14">
      <c r="A28" s="25" t="s">
        <v>18</v>
      </c>
      <c r="B28" s="7"/>
      <c r="C28" s="26"/>
      <c r="D28" s="27"/>
      <c r="E28" s="27"/>
      <c r="F28" s="139"/>
      <c r="G28" s="16">
        <f>SUM(G6:G27)</f>
        <v>56055</v>
      </c>
      <c r="H28" s="28"/>
      <c r="I28" s="29">
        <f>SUM(I6:I27)</f>
        <v>167440</v>
      </c>
      <c r="J28" s="29">
        <f>SUM(J6:J27)</f>
        <v>51795</v>
      </c>
      <c r="K28" s="29">
        <f>SUM(K6:K27)</f>
        <v>171700</v>
      </c>
      <c r="L28" s="29">
        <f>SUM(L7:L27)</f>
        <v>0</v>
      </c>
      <c r="M28" s="29">
        <f>SUM(M6:M27)</f>
        <v>0</v>
      </c>
      <c r="N28" s="29">
        <f>SUM(N27)</f>
        <v>223495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7.25" customHeight="1">
      <c r="A30" s="7" t="s">
        <v>20</v>
      </c>
      <c r="B30" s="7"/>
      <c r="C30" s="1"/>
      <c r="D30" s="30"/>
      <c r="E30" s="178" t="s">
        <v>21</v>
      </c>
      <c r="F30" s="36"/>
      <c r="G30" s="198" t="s">
        <v>490</v>
      </c>
      <c r="H30" s="199"/>
      <c r="I30" s="199"/>
      <c r="J30" s="199"/>
      <c r="K30" s="199"/>
      <c r="L30" s="199"/>
      <c r="M30" s="199"/>
      <c r="N30" s="200"/>
    </row>
    <row r="31" spans="1:14" ht="15" customHeight="1">
      <c r="A31" s="7" t="s">
        <v>22</v>
      </c>
      <c r="B31" s="178"/>
      <c r="C31" s="41"/>
      <c r="D31" s="42"/>
      <c r="E31" s="207">
        <v>505</v>
      </c>
      <c r="F31" s="208"/>
      <c r="G31" s="201"/>
      <c r="H31" s="202"/>
      <c r="I31" s="202"/>
      <c r="J31" s="202"/>
      <c r="K31" s="202"/>
      <c r="L31" s="202"/>
      <c r="M31" s="202"/>
      <c r="N31" s="203"/>
    </row>
    <row r="32" spans="1:14" ht="15" customHeight="1">
      <c r="A32" s="7" t="s">
        <v>23</v>
      </c>
      <c r="B32" s="1"/>
      <c r="C32" s="47">
        <v>0</v>
      </c>
      <c r="D32" s="42"/>
      <c r="E32" s="42"/>
      <c r="F32" s="4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1"/>
      <c r="B33" s="1"/>
      <c r="C33" s="49">
        <v>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7" t="s">
        <v>24</v>
      </c>
      <c r="B34" s="1"/>
      <c r="C34" s="51">
        <v>51800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.75" customHeight="1" thickBot="1">
      <c r="A35" s="209" t="s">
        <v>17</v>
      </c>
      <c r="B35" s="209"/>
      <c r="C35" s="49">
        <f>SUM(C33+C34)</f>
        <v>51800</v>
      </c>
      <c r="D35" s="42"/>
      <c r="E35" s="42"/>
      <c r="F35" s="48"/>
      <c r="G35" s="204"/>
      <c r="H35" s="205"/>
      <c r="I35" s="205"/>
      <c r="J35" s="205"/>
      <c r="K35" s="205"/>
      <c r="L35" s="205"/>
      <c r="M35" s="205"/>
      <c r="N35" s="206"/>
    </row>
  </sheetData>
  <mergeCells count="7">
    <mergeCell ref="C1:F1"/>
    <mergeCell ref="B3:D3"/>
    <mergeCell ref="K3:M3"/>
    <mergeCell ref="H4:I4"/>
    <mergeCell ref="G30:N35"/>
    <mergeCell ref="E31:F31"/>
    <mergeCell ref="A35:B3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N35" sqref="A1:N35"/>
    </sheetView>
  </sheetViews>
  <sheetFormatPr baseColWidth="10" defaultRowHeight="15"/>
  <cols>
    <col min="1" max="1" width="8.42578125" customWidth="1"/>
    <col min="2" max="2" width="15" customWidth="1"/>
    <col min="3" max="3" width="17.28515625" bestFit="1" customWidth="1"/>
    <col min="4" max="4" width="8.7109375" bestFit="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54</v>
      </c>
      <c r="F3" s="8"/>
      <c r="G3" s="1"/>
      <c r="H3" s="2"/>
      <c r="I3" s="1"/>
      <c r="J3" s="58"/>
      <c r="K3" s="196">
        <v>40970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5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56</v>
      </c>
      <c r="C6" s="11" t="s">
        <v>28</v>
      </c>
      <c r="D6" s="11">
        <v>40969</v>
      </c>
      <c r="E6" s="11">
        <v>40970</v>
      </c>
      <c r="F6" s="12">
        <v>40833</v>
      </c>
      <c r="G6" s="13">
        <v>19190</v>
      </c>
      <c r="H6" s="13"/>
      <c r="I6" s="13"/>
      <c r="J6" s="13">
        <v>19190</v>
      </c>
      <c r="K6" s="13"/>
      <c r="L6" s="13"/>
      <c r="M6" s="13"/>
      <c r="N6" s="14">
        <f>+G6+I6</f>
        <v>19190</v>
      </c>
    </row>
    <row r="7" spans="1:14">
      <c r="A7" s="10"/>
      <c r="B7" s="11" t="s">
        <v>57</v>
      </c>
      <c r="C7" s="11" t="s">
        <v>58</v>
      </c>
      <c r="D7" s="11">
        <v>40962</v>
      </c>
      <c r="E7" s="11">
        <v>40964</v>
      </c>
      <c r="F7" s="12">
        <v>40834</v>
      </c>
      <c r="G7" s="13">
        <v>54540</v>
      </c>
      <c r="H7" s="13"/>
      <c r="I7" s="13"/>
      <c r="J7" s="13"/>
      <c r="K7" s="13"/>
      <c r="L7" s="13">
        <v>54540</v>
      </c>
      <c r="M7" s="13"/>
      <c r="N7" s="14">
        <f t="shared" ref="N7:N26" si="0">+G7+I7</f>
        <v>54540</v>
      </c>
    </row>
    <row r="8" spans="1:14">
      <c r="A8" s="10"/>
      <c r="B8" s="11" t="s">
        <v>59</v>
      </c>
      <c r="C8" s="11" t="s">
        <v>58</v>
      </c>
      <c r="D8" s="11">
        <v>40963</v>
      </c>
      <c r="E8" s="11">
        <v>40965</v>
      </c>
      <c r="F8" s="12">
        <v>40835</v>
      </c>
      <c r="G8" s="13">
        <v>54540</v>
      </c>
      <c r="H8" s="13"/>
      <c r="I8" s="13"/>
      <c r="J8" s="13"/>
      <c r="K8" s="13"/>
      <c r="L8" s="13">
        <v>54540</v>
      </c>
      <c r="M8" s="13"/>
      <c r="N8" s="14">
        <f t="shared" si="0"/>
        <v>54540</v>
      </c>
    </row>
    <row r="9" spans="1:14">
      <c r="A9" s="10"/>
      <c r="B9" s="11" t="s">
        <v>60</v>
      </c>
      <c r="C9" s="11" t="s">
        <v>58</v>
      </c>
      <c r="D9" s="11">
        <v>40963</v>
      </c>
      <c r="E9" s="11">
        <v>40965</v>
      </c>
      <c r="F9" s="12">
        <v>40836</v>
      </c>
      <c r="G9" s="13">
        <v>62620</v>
      </c>
      <c r="H9" s="13"/>
      <c r="I9" s="13"/>
      <c r="J9" s="13"/>
      <c r="K9" s="13"/>
      <c r="L9" s="13">
        <v>62620</v>
      </c>
      <c r="M9" s="13"/>
      <c r="N9" s="14">
        <f t="shared" si="0"/>
        <v>62620</v>
      </c>
    </row>
    <row r="10" spans="1:14">
      <c r="A10" s="10"/>
      <c r="B10" s="15" t="s">
        <v>61</v>
      </c>
      <c r="C10" s="15" t="s">
        <v>58</v>
      </c>
      <c r="D10" s="11">
        <v>40964</v>
      </c>
      <c r="E10" s="11">
        <v>40966</v>
      </c>
      <c r="F10" s="12">
        <v>40837</v>
      </c>
      <c r="G10" s="16">
        <v>54540</v>
      </c>
      <c r="H10" s="16"/>
      <c r="I10" s="17"/>
      <c r="J10" s="16"/>
      <c r="K10" s="16"/>
      <c r="L10" s="16">
        <v>54540</v>
      </c>
      <c r="M10" s="18"/>
      <c r="N10" s="14">
        <f t="shared" si="0"/>
        <v>54540</v>
      </c>
    </row>
    <row r="11" spans="1:14">
      <c r="A11" s="10"/>
      <c r="B11" s="15" t="s">
        <v>62</v>
      </c>
      <c r="C11" s="15" t="s">
        <v>63</v>
      </c>
      <c r="D11" s="11">
        <v>40963</v>
      </c>
      <c r="E11" s="11">
        <v>40966</v>
      </c>
      <c r="F11" s="12">
        <v>40838</v>
      </c>
      <c r="G11" s="16">
        <v>266640</v>
      </c>
      <c r="H11" s="16"/>
      <c r="I11" s="17"/>
      <c r="J11" s="16"/>
      <c r="K11" s="16"/>
      <c r="L11" s="16"/>
      <c r="M11" s="18">
        <v>266640</v>
      </c>
      <c r="N11" s="14">
        <f t="shared" si="0"/>
        <v>266640</v>
      </c>
    </row>
    <row r="12" spans="1:14">
      <c r="A12" s="10"/>
      <c r="B12" s="15" t="s">
        <v>64</v>
      </c>
      <c r="C12" s="15" t="s">
        <v>65</v>
      </c>
      <c r="D12" s="11">
        <v>40971</v>
      </c>
      <c r="E12" s="11">
        <v>40973</v>
      </c>
      <c r="F12" s="12">
        <v>40839</v>
      </c>
      <c r="G12" s="16">
        <v>424200</v>
      </c>
      <c r="H12" s="16"/>
      <c r="I12" s="17"/>
      <c r="J12" s="16"/>
      <c r="K12" s="16"/>
      <c r="L12" s="16"/>
      <c r="M12" s="18">
        <v>424200</v>
      </c>
      <c r="N12" s="14">
        <f t="shared" si="0"/>
        <v>424200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 t="shared" si="0"/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936270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936270</v>
      </c>
      <c r="H28" s="28"/>
      <c r="I28" s="29">
        <f>SUM(I6:I23)</f>
        <v>0</v>
      </c>
      <c r="J28" s="29">
        <f>SUM(J6:J27)</f>
        <v>19190</v>
      </c>
      <c r="K28" s="29">
        <f>SUM(K6:K27)</f>
        <v>0</v>
      </c>
      <c r="L28" s="29">
        <f>SUM(L6:L26)</f>
        <v>226240</v>
      </c>
      <c r="M28" s="29">
        <f>SUM(M6:M27)</f>
        <v>690840</v>
      </c>
      <c r="N28" s="29">
        <f>SUM(J28:M28)</f>
        <v>936270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58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58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0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0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19200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19200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sqref="A1:N35"/>
    </sheetView>
  </sheetViews>
  <sheetFormatPr baseColWidth="10" defaultRowHeight="15"/>
  <cols>
    <col min="1" max="1" width="8.42578125" customWidth="1"/>
    <col min="2" max="2" width="15" customWidth="1"/>
    <col min="3" max="3" width="13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5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40</v>
      </c>
      <c r="F3" s="8"/>
      <c r="G3" s="1"/>
      <c r="H3" s="2"/>
      <c r="I3" s="1"/>
      <c r="J3" s="55"/>
      <c r="K3" s="196">
        <v>40969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5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42</v>
      </c>
      <c r="C6" s="11" t="s">
        <v>28</v>
      </c>
      <c r="D6" s="11">
        <v>40969</v>
      </c>
      <c r="E6" s="11">
        <v>40971</v>
      </c>
      <c r="F6" s="12">
        <v>40822</v>
      </c>
      <c r="G6" s="13">
        <v>80800</v>
      </c>
      <c r="H6" s="13"/>
      <c r="I6" s="13"/>
      <c r="J6" s="13">
        <v>40400</v>
      </c>
      <c r="K6" s="13">
        <v>40400</v>
      </c>
      <c r="L6" s="13"/>
      <c r="M6" s="13"/>
      <c r="N6" s="14">
        <f>+G6+I6</f>
        <v>80800</v>
      </c>
    </row>
    <row r="7" spans="1:14">
      <c r="A7" s="10"/>
      <c r="B7" s="11" t="s">
        <v>43</v>
      </c>
      <c r="C7" s="11" t="s">
        <v>44</v>
      </c>
      <c r="D7" s="11">
        <v>40971</v>
      </c>
      <c r="E7" s="11">
        <v>40972</v>
      </c>
      <c r="F7" s="12">
        <v>40823</v>
      </c>
      <c r="G7" s="13">
        <v>225735</v>
      </c>
      <c r="H7" s="13"/>
      <c r="I7" s="13"/>
      <c r="J7" s="13"/>
      <c r="K7" s="13"/>
      <c r="L7" s="13"/>
      <c r="M7" s="13">
        <v>225735</v>
      </c>
      <c r="N7" s="14">
        <f t="shared" ref="N7:N26" si="0">+G7+I7</f>
        <v>225735</v>
      </c>
    </row>
    <row r="8" spans="1:14">
      <c r="A8" s="10"/>
      <c r="B8" s="11" t="s">
        <v>45</v>
      </c>
      <c r="C8" s="11" t="s">
        <v>28</v>
      </c>
      <c r="D8" s="11">
        <v>40969</v>
      </c>
      <c r="E8" s="11">
        <v>40971</v>
      </c>
      <c r="F8" s="12">
        <v>40824</v>
      </c>
      <c r="G8" s="13">
        <v>92920</v>
      </c>
      <c r="H8" s="13"/>
      <c r="I8" s="13"/>
      <c r="J8" s="13"/>
      <c r="K8" s="13">
        <v>92920</v>
      </c>
      <c r="L8" s="13"/>
      <c r="M8" s="13"/>
      <c r="N8" s="14">
        <f t="shared" si="0"/>
        <v>92920</v>
      </c>
    </row>
    <row r="9" spans="1:14">
      <c r="A9" s="10"/>
      <c r="B9" s="11" t="s">
        <v>46</v>
      </c>
      <c r="C9" s="11" t="s">
        <v>44</v>
      </c>
      <c r="D9" s="11">
        <v>40969</v>
      </c>
      <c r="E9" s="11">
        <v>40970</v>
      </c>
      <c r="F9" s="12">
        <v>40825</v>
      </c>
      <c r="G9" s="13">
        <v>20500</v>
      </c>
      <c r="H9" s="13"/>
      <c r="I9" s="13"/>
      <c r="J9" s="13"/>
      <c r="K9" s="13">
        <v>20500</v>
      </c>
      <c r="L9" s="13"/>
      <c r="M9" s="13"/>
      <c r="N9" s="14">
        <f t="shared" si="0"/>
        <v>20500</v>
      </c>
    </row>
    <row r="10" spans="1:14">
      <c r="A10" s="10"/>
      <c r="B10" s="15" t="s">
        <v>47</v>
      </c>
      <c r="C10" s="15" t="s">
        <v>44</v>
      </c>
      <c r="D10" s="11">
        <v>40969</v>
      </c>
      <c r="E10" s="11">
        <v>40970</v>
      </c>
      <c r="F10" s="12">
        <v>40826</v>
      </c>
      <c r="G10" s="16">
        <v>20500</v>
      </c>
      <c r="H10" s="16"/>
      <c r="I10" s="17"/>
      <c r="J10" s="16"/>
      <c r="K10" s="16">
        <v>20500</v>
      </c>
      <c r="L10" s="16"/>
      <c r="M10" s="18"/>
      <c r="N10" s="14">
        <f t="shared" si="0"/>
        <v>20500</v>
      </c>
    </row>
    <row r="11" spans="1:14">
      <c r="A11" s="10"/>
      <c r="B11" s="15" t="s">
        <v>48</v>
      </c>
      <c r="C11" s="15" t="s">
        <v>28</v>
      </c>
      <c r="D11" s="11">
        <v>40969</v>
      </c>
      <c r="E11" s="11">
        <v>40971</v>
      </c>
      <c r="F11" s="12">
        <v>40827</v>
      </c>
      <c r="G11" s="16">
        <v>66660</v>
      </c>
      <c r="H11" s="16"/>
      <c r="I11" s="17"/>
      <c r="J11" s="16"/>
      <c r="K11" s="16">
        <v>66660</v>
      </c>
      <c r="L11" s="16"/>
      <c r="M11" s="18"/>
      <c r="N11" s="14">
        <f t="shared" si="0"/>
        <v>66660</v>
      </c>
    </row>
    <row r="12" spans="1:14">
      <c r="A12" s="10"/>
      <c r="B12" s="15" t="s">
        <v>49</v>
      </c>
      <c r="C12" s="15" t="s">
        <v>44</v>
      </c>
      <c r="D12" s="11">
        <v>40969</v>
      </c>
      <c r="E12" s="11">
        <v>40970</v>
      </c>
      <c r="F12" s="12">
        <v>40828</v>
      </c>
      <c r="G12" s="16">
        <v>17000</v>
      </c>
      <c r="H12" s="16"/>
      <c r="I12" s="17"/>
      <c r="J12" s="16"/>
      <c r="K12" s="16">
        <v>17000</v>
      </c>
      <c r="L12" s="16"/>
      <c r="M12" s="18"/>
      <c r="N12" s="14">
        <f t="shared" si="0"/>
        <v>17000</v>
      </c>
    </row>
    <row r="13" spans="1:14">
      <c r="A13" s="10"/>
      <c r="B13" s="15" t="s">
        <v>50</v>
      </c>
      <c r="C13" s="15" t="s">
        <v>44</v>
      </c>
      <c r="D13" s="11">
        <v>40969</v>
      </c>
      <c r="E13" s="11">
        <v>40970</v>
      </c>
      <c r="F13" s="12">
        <v>40829</v>
      </c>
      <c r="G13" s="16">
        <v>17000</v>
      </c>
      <c r="H13" s="16"/>
      <c r="I13" s="17"/>
      <c r="J13" s="16"/>
      <c r="K13" s="16">
        <v>17000</v>
      </c>
      <c r="L13" s="16"/>
      <c r="M13" s="18"/>
      <c r="N13" s="14">
        <f t="shared" si="0"/>
        <v>17000</v>
      </c>
    </row>
    <row r="14" spans="1:14">
      <c r="A14" s="10"/>
      <c r="B14" s="15" t="s">
        <v>51</v>
      </c>
      <c r="C14" s="15" t="s">
        <v>44</v>
      </c>
      <c r="D14" s="11">
        <v>40969</v>
      </c>
      <c r="E14" s="11">
        <v>40970</v>
      </c>
      <c r="F14" s="12">
        <v>40830</v>
      </c>
      <c r="G14" s="16">
        <v>20500</v>
      </c>
      <c r="H14" s="16"/>
      <c r="I14" s="17"/>
      <c r="J14" s="16"/>
      <c r="K14" s="16">
        <v>20500</v>
      </c>
      <c r="L14" s="16"/>
      <c r="M14" s="18"/>
      <c r="N14" s="14">
        <f t="shared" si="0"/>
        <v>20500</v>
      </c>
    </row>
    <row r="15" spans="1:14">
      <c r="A15" s="10"/>
      <c r="B15" s="15" t="s">
        <v>52</v>
      </c>
      <c r="C15" s="15" t="s">
        <v>28</v>
      </c>
      <c r="D15" s="11"/>
      <c r="E15" s="11"/>
      <c r="F15" s="12">
        <v>40831</v>
      </c>
      <c r="G15" s="16"/>
      <c r="H15" s="16" t="s">
        <v>53</v>
      </c>
      <c r="I15" s="17">
        <v>15655</v>
      </c>
      <c r="J15" s="16">
        <v>15655</v>
      </c>
      <c r="K15" s="16"/>
      <c r="L15" s="16"/>
      <c r="M15" s="18"/>
      <c r="N15" s="14">
        <f t="shared" si="0"/>
        <v>15655</v>
      </c>
    </row>
    <row r="16" spans="1:14">
      <c r="A16" s="10"/>
      <c r="B16" s="15" t="s">
        <v>54</v>
      </c>
      <c r="C16" s="15" t="s">
        <v>28</v>
      </c>
      <c r="D16" s="11"/>
      <c r="E16" s="11"/>
      <c r="F16" s="12">
        <v>40832</v>
      </c>
      <c r="G16" s="16"/>
      <c r="H16" s="16" t="s">
        <v>55</v>
      </c>
      <c r="I16" s="17">
        <v>6200</v>
      </c>
      <c r="J16" s="16">
        <v>6200</v>
      </c>
      <c r="K16" s="16"/>
      <c r="L16" s="16"/>
      <c r="M16" s="18"/>
      <c r="N16" s="14">
        <f t="shared" si="0"/>
        <v>6200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583470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561615</v>
      </c>
      <c r="H28" s="28"/>
      <c r="I28" s="29">
        <f>SUM(I6:I23)</f>
        <v>21855</v>
      </c>
      <c r="J28" s="29">
        <f>SUM(J6:J27)</f>
        <v>62255</v>
      </c>
      <c r="K28" s="29">
        <f>SUM(K6:K27)</f>
        <v>295480</v>
      </c>
      <c r="L28" s="29">
        <f>SUM(L6:L26)</f>
        <v>0</v>
      </c>
      <c r="M28" s="29">
        <f>SUM(M6:M27)</f>
        <v>225735</v>
      </c>
      <c r="N28" s="29">
        <f>SUM(J28:M28)</f>
        <v>583470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55" t="s">
        <v>21</v>
      </c>
      <c r="F30" s="36"/>
      <c r="G30" s="37"/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55"/>
      <c r="C31" s="41"/>
      <c r="D31" s="42"/>
      <c r="E31" s="207">
        <v>505</v>
      </c>
      <c r="F31" s="208"/>
      <c r="G31" s="43"/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81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40905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21350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62255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L24" sqref="L24"/>
    </sheetView>
  </sheetViews>
  <sheetFormatPr baseColWidth="10" defaultRowHeight="15"/>
  <cols>
    <col min="2" max="2" width="15" customWidth="1"/>
    <col min="3" max="3" width="13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26</v>
      </c>
      <c r="F3" s="8"/>
      <c r="G3" s="1"/>
      <c r="H3" s="2"/>
      <c r="I3" s="1"/>
      <c r="J3" s="9"/>
      <c r="K3" s="196">
        <v>40969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27</v>
      </c>
      <c r="C6" s="11" t="s">
        <v>28</v>
      </c>
      <c r="D6" s="11"/>
      <c r="E6" s="11"/>
      <c r="F6" s="12">
        <v>40817</v>
      </c>
      <c r="G6" s="13"/>
      <c r="H6" s="13" t="s">
        <v>29</v>
      </c>
      <c r="I6" s="13">
        <v>27755</v>
      </c>
      <c r="J6" s="13">
        <v>27755</v>
      </c>
      <c r="K6" s="13"/>
      <c r="L6" s="13"/>
      <c r="M6" s="13"/>
      <c r="N6" s="14">
        <f>+G6+I6</f>
        <v>27755</v>
      </c>
    </row>
    <row r="7" spans="1:14">
      <c r="A7" s="10"/>
      <c r="B7" s="11" t="s">
        <v>30</v>
      </c>
      <c r="C7" s="11" t="s">
        <v>31</v>
      </c>
      <c r="D7" s="11">
        <v>40969</v>
      </c>
      <c r="E7" s="11">
        <v>40972</v>
      </c>
      <c r="F7" s="12">
        <v>40818</v>
      </c>
      <c r="G7" s="13">
        <v>84749.1</v>
      </c>
      <c r="H7" s="13"/>
      <c r="I7" s="13"/>
      <c r="J7" s="13"/>
      <c r="K7" s="13">
        <v>84749.1</v>
      </c>
      <c r="L7" s="13"/>
      <c r="M7" s="13"/>
      <c r="N7" s="14">
        <f t="shared" ref="N7:N26" si="0">+G7+I7</f>
        <v>84749.1</v>
      </c>
    </row>
    <row r="8" spans="1:14">
      <c r="A8" s="10"/>
      <c r="B8" s="11" t="s">
        <v>32</v>
      </c>
      <c r="C8" s="11" t="s">
        <v>33</v>
      </c>
      <c r="D8" s="11">
        <v>40990</v>
      </c>
      <c r="E8" s="11">
        <v>40993</v>
      </c>
      <c r="F8" s="12">
        <v>40819</v>
      </c>
      <c r="G8" s="13">
        <v>84840</v>
      </c>
      <c r="H8" s="13"/>
      <c r="I8" s="13"/>
      <c r="J8" s="13"/>
      <c r="K8" s="13"/>
      <c r="L8" s="13"/>
      <c r="M8" s="13">
        <v>84840</v>
      </c>
      <c r="N8" s="14">
        <f t="shared" si="0"/>
        <v>84840</v>
      </c>
    </row>
    <row r="9" spans="1:14">
      <c r="A9" s="10"/>
      <c r="B9" s="11" t="s">
        <v>34</v>
      </c>
      <c r="C9" s="11" t="s">
        <v>35</v>
      </c>
      <c r="D9" s="11">
        <v>40960</v>
      </c>
      <c r="E9" s="11">
        <v>40962</v>
      </c>
      <c r="F9" s="12">
        <v>40820</v>
      </c>
      <c r="G9" s="13">
        <v>40400</v>
      </c>
      <c r="H9" s="13"/>
      <c r="I9" s="13"/>
      <c r="J9" s="13"/>
      <c r="K9" s="13"/>
      <c r="L9" s="13"/>
      <c r="M9" s="13">
        <v>40400</v>
      </c>
      <c r="N9" s="14">
        <f t="shared" si="0"/>
        <v>40400</v>
      </c>
    </row>
    <row r="10" spans="1:14">
      <c r="A10" s="10"/>
      <c r="B10" s="15" t="s">
        <v>37</v>
      </c>
      <c r="C10" s="15"/>
      <c r="D10" s="11"/>
      <c r="E10" s="11"/>
      <c r="F10" s="12">
        <v>40821</v>
      </c>
      <c r="G10" s="16"/>
      <c r="H10" s="16" t="s">
        <v>38</v>
      </c>
      <c r="I10" s="17">
        <v>25250</v>
      </c>
      <c r="J10" s="16"/>
      <c r="K10" s="16">
        <v>25250</v>
      </c>
      <c r="L10" s="16"/>
      <c r="M10" s="18"/>
      <c r="N10" s="14">
        <f t="shared" si="0"/>
        <v>25250</v>
      </c>
    </row>
    <row r="11" spans="1:14">
      <c r="A11" s="10"/>
      <c r="B11" s="15"/>
      <c r="C11" s="15"/>
      <c r="D11" s="11"/>
      <c r="E11" s="11"/>
      <c r="F11" s="12"/>
      <c r="G11" s="16"/>
      <c r="H11" s="16"/>
      <c r="I11" s="17"/>
      <c r="J11" s="16"/>
      <c r="K11" s="16"/>
      <c r="L11" s="16"/>
      <c r="M11" s="18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8"/>
      <c r="N12" s="14">
        <f t="shared" si="0"/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6"/>
      <c r="L13" s="16"/>
      <c r="M13" s="18"/>
      <c r="N13" s="14">
        <f t="shared" si="0"/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8"/>
      <c r="N14" s="14">
        <f t="shared" si="0"/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6"/>
      <c r="K15" s="16"/>
      <c r="L15" s="16"/>
      <c r="M15" s="18"/>
      <c r="N15" s="14">
        <f t="shared" si="0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0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0"/>
        <v>0</v>
      </c>
    </row>
    <row r="18" spans="1:14">
      <c r="A18" s="10"/>
      <c r="B18" s="15"/>
      <c r="C18" s="15"/>
      <c r="D18" s="11"/>
      <c r="E18" s="11"/>
      <c r="F18" s="12"/>
      <c r="G18" s="16"/>
      <c r="H18" s="16"/>
      <c r="I18" s="17"/>
      <c r="J18" s="16"/>
      <c r="K18" s="16"/>
      <c r="L18" s="16"/>
      <c r="M18" s="18"/>
      <c r="N18" s="14">
        <f t="shared" si="0"/>
        <v>0</v>
      </c>
    </row>
    <row r="19" spans="1:14">
      <c r="A19" s="10"/>
      <c r="B19" s="15"/>
      <c r="C19" s="15"/>
      <c r="D19" s="11"/>
      <c r="E19" s="11"/>
      <c r="F19" s="12"/>
      <c r="G19" s="16"/>
      <c r="H19" s="16"/>
      <c r="I19" s="17"/>
      <c r="J19" s="16"/>
      <c r="K19" s="16"/>
      <c r="L19" s="16"/>
      <c r="M19" s="18"/>
      <c r="N19" s="14">
        <f t="shared" si="0"/>
        <v>0</v>
      </c>
    </row>
    <row r="20" spans="1:14">
      <c r="A20" s="10"/>
      <c r="B20" s="15"/>
      <c r="C20" s="15"/>
      <c r="D20" s="11"/>
      <c r="E20" s="11"/>
      <c r="F20" s="12"/>
      <c r="G20" s="16"/>
      <c r="H20" s="16"/>
      <c r="I20" s="17"/>
      <c r="J20" s="16"/>
      <c r="K20" s="16"/>
      <c r="L20" s="16"/>
      <c r="M20" s="18"/>
      <c r="N20" s="14">
        <f t="shared" si="0"/>
        <v>0</v>
      </c>
    </row>
    <row r="21" spans="1:14">
      <c r="A21" s="10"/>
      <c r="B21" s="15"/>
      <c r="C21" s="15"/>
      <c r="D21" s="11"/>
      <c r="E21" s="11"/>
      <c r="F21" s="12"/>
      <c r="G21" s="16"/>
      <c r="H21" s="16"/>
      <c r="I21" s="17"/>
      <c r="J21" s="16"/>
      <c r="K21" s="16"/>
      <c r="L21" s="16"/>
      <c r="M21" s="18"/>
      <c r="N21" s="14">
        <f t="shared" si="0"/>
        <v>0</v>
      </c>
    </row>
    <row r="22" spans="1:14">
      <c r="A22" s="10"/>
      <c r="B22" s="15"/>
      <c r="C22" s="15"/>
      <c r="D22" s="11"/>
      <c r="E22" s="11"/>
      <c r="F22" s="12"/>
      <c r="G22" s="16"/>
      <c r="H22" s="16"/>
      <c r="I22" s="17"/>
      <c r="J22" s="16"/>
      <c r="K22" s="16"/>
      <c r="L22" s="16"/>
      <c r="M22" s="18"/>
      <c r="N22" s="14">
        <f t="shared" si="0"/>
        <v>0</v>
      </c>
    </row>
    <row r="23" spans="1:14">
      <c r="A23" s="10"/>
      <c r="B23" s="15"/>
      <c r="C23" s="15"/>
      <c r="D23" s="11"/>
      <c r="E23" s="11"/>
      <c r="F23" s="12"/>
      <c r="G23" s="16"/>
      <c r="H23" s="16"/>
      <c r="I23" s="17"/>
      <c r="J23" s="16"/>
      <c r="K23" s="16"/>
      <c r="L23" s="16"/>
      <c r="M23" s="18"/>
      <c r="N23" s="14">
        <f t="shared" si="0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0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0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16"/>
      <c r="K26" s="23"/>
      <c r="L26" s="16"/>
      <c r="M26" s="18"/>
      <c r="N26" s="14">
        <f t="shared" si="0"/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24">
        <f>SUM(N6:N26)</f>
        <v>262994.09999999998</v>
      </c>
    </row>
    <row r="28" spans="1:14">
      <c r="A28" s="25" t="s">
        <v>18</v>
      </c>
      <c r="B28" s="7"/>
      <c r="C28" s="26"/>
      <c r="D28" s="27"/>
      <c r="E28" s="27"/>
      <c r="F28" s="27"/>
      <c r="G28" s="16">
        <f>SUM(G6:G26)</f>
        <v>209989.1</v>
      </c>
      <c r="H28" s="28"/>
      <c r="I28" s="29">
        <f>SUM(I6:I23)</f>
        <v>53005</v>
      </c>
      <c r="J28" s="29">
        <f>SUM(J6:J27)</f>
        <v>27755</v>
      </c>
      <c r="K28" s="29">
        <f>SUM(K6:K27)</f>
        <v>109999.1</v>
      </c>
      <c r="L28" s="29">
        <f>SUM(L6:L26)</f>
        <v>0</v>
      </c>
      <c r="M28" s="29">
        <f>SUM(M6:M27)</f>
        <v>125240</v>
      </c>
      <c r="N28" s="29">
        <f>SUM(J28:M28)</f>
        <v>262994.09999999998</v>
      </c>
    </row>
    <row r="29" spans="1:14" ht="15.75" thickBot="1">
      <c r="A29" s="1"/>
      <c r="B29" s="1"/>
      <c r="C29" s="1"/>
      <c r="D29" s="30"/>
      <c r="E29" s="1"/>
      <c r="F29" s="1"/>
      <c r="G29" s="31"/>
      <c r="H29" s="32" t="s">
        <v>19</v>
      </c>
      <c r="I29" s="33"/>
      <c r="J29" s="34"/>
      <c r="K29" s="35"/>
      <c r="L29" s="34"/>
      <c r="M29" s="34"/>
      <c r="N29" s="31"/>
    </row>
    <row r="30" spans="1:14" ht="19.5">
      <c r="A30" s="7" t="s">
        <v>20</v>
      </c>
      <c r="B30" s="7"/>
      <c r="C30" s="1"/>
      <c r="D30" s="30"/>
      <c r="E30" s="9" t="s">
        <v>21</v>
      </c>
      <c r="F30" s="36"/>
      <c r="G30" s="37" t="s">
        <v>36</v>
      </c>
      <c r="H30" s="38"/>
      <c r="I30" s="38"/>
      <c r="J30" s="38"/>
      <c r="K30" s="39"/>
      <c r="L30" s="39"/>
      <c r="M30" s="39"/>
      <c r="N30" s="40"/>
    </row>
    <row r="31" spans="1:14" ht="16.5">
      <c r="A31" s="7" t="s">
        <v>22</v>
      </c>
      <c r="B31" s="9"/>
      <c r="C31" s="41"/>
      <c r="D31" s="42"/>
      <c r="E31" s="207">
        <v>505</v>
      </c>
      <c r="F31" s="208"/>
      <c r="G31" s="43" t="s">
        <v>39</v>
      </c>
      <c r="H31" s="44"/>
      <c r="I31" s="44"/>
      <c r="J31" s="44"/>
      <c r="K31" s="44"/>
      <c r="L31" s="45"/>
      <c r="M31" s="45"/>
      <c r="N31" s="46"/>
    </row>
    <row r="32" spans="1:14" ht="16.5">
      <c r="A32" s="7" t="s">
        <v>23</v>
      </c>
      <c r="B32" s="1"/>
      <c r="C32" s="47">
        <v>51</v>
      </c>
      <c r="D32" s="42"/>
      <c r="E32" s="42"/>
      <c r="F32" s="48"/>
      <c r="G32" s="43"/>
      <c r="H32" s="44"/>
      <c r="I32" s="44"/>
      <c r="J32" s="44"/>
      <c r="K32" s="44"/>
      <c r="L32" s="45"/>
      <c r="M32" s="45"/>
      <c r="N32" s="46"/>
    </row>
    <row r="33" spans="1:14">
      <c r="A33" s="1"/>
      <c r="B33" s="1"/>
      <c r="C33" s="49">
        <f>((C31+C32)*E31)</f>
        <v>25755</v>
      </c>
      <c r="D33" s="42"/>
      <c r="E33" s="42"/>
      <c r="F33" s="48"/>
      <c r="G33" s="50"/>
      <c r="H33" s="45"/>
      <c r="I33" s="45"/>
      <c r="J33" s="45"/>
      <c r="K33" s="45"/>
      <c r="L33" s="45"/>
      <c r="M33" s="45"/>
      <c r="N33" s="46"/>
    </row>
    <row r="34" spans="1:14">
      <c r="A34" s="7" t="s">
        <v>24</v>
      </c>
      <c r="B34" s="1"/>
      <c r="C34" s="51">
        <v>2000</v>
      </c>
      <c r="D34" s="42"/>
      <c r="E34" s="42"/>
      <c r="F34" s="48"/>
      <c r="G34" s="50"/>
      <c r="H34" s="45"/>
      <c r="I34" s="45"/>
      <c r="J34" s="45"/>
      <c r="K34" s="45"/>
      <c r="L34" s="45"/>
      <c r="M34" s="45"/>
      <c r="N34" s="46"/>
    </row>
    <row r="35" spans="1:14" ht="15.75" thickBot="1">
      <c r="A35" s="209" t="s">
        <v>17</v>
      </c>
      <c r="B35" s="209"/>
      <c r="C35" s="49">
        <f>SUM(C33+C34)</f>
        <v>27755</v>
      </c>
      <c r="D35" s="42"/>
      <c r="E35" s="42"/>
      <c r="F35" s="48"/>
      <c r="G35" s="52"/>
      <c r="H35" s="53"/>
      <c r="I35" s="53"/>
      <c r="J35" s="53"/>
      <c r="K35" s="53"/>
      <c r="L35" s="53"/>
      <c r="M35" s="53"/>
      <c r="N35" s="54"/>
    </row>
  </sheetData>
  <mergeCells count="6">
    <mergeCell ref="A35:B35"/>
    <mergeCell ref="C1:F1"/>
    <mergeCell ref="B3:D3"/>
    <mergeCell ref="K3:M3"/>
    <mergeCell ref="H4:I4"/>
    <mergeCell ref="E31:F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6"/>
  <sheetViews>
    <sheetView topLeftCell="A10" workbookViewId="0">
      <selection activeCell="C36" sqref="C36"/>
    </sheetView>
  </sheetViews>
  <sheetFormatPr baseColWidth="10" defaultRowHeight="15"/>
  <cols>
    <col min="1" max="1" width="4.7109375" customWidth="1"/>
    <col min="2" max="2" width="20" customWidth="1"/>
    <col min="3" max="3" width="24.28515625" customWidth="1"/>
    <col min="4" max="4" width="9.5703125" customWidth="1"/>
    <col min="5" max="5" width="18.2851562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7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474</v>
      </c>
      <c r="F3" s="7"/>
      <c r="G3" s="115"/>
      <c r="H3" s="2"/>
      <c r="I3" s="1"/>
      <c r="J3" s="176"/>
      <c r="K3" s="196">
        <v>40996</v>
      </c>
      <c r="L3" s="196"/>
      <c r="M3" s="196"/>
      <c r="N3" s="7" t="s">
        <v>41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7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475</v>
      </c>
      <c r="B6" s="11" t="s">
        <v>476</v>
      </c>
      <c r="C6" s="11" t="s">
        <v>44</v>
      </c>
      <c r="D6" s="11">
        <v>40996</v>
      </c>
      <c r="E6" s="11">
        <v>40997</v>
      </c>
      <c r="F6" s="12">
        <v>41153</v>
      </c>
      <c r="G6" s="13">
        <v>19500</v>
      </c>
      <c r="H6" s="13"/>
      <c r="I6" s="13"/>
      <c r="J6" s="13">
        <v>19500</v>
      </c>
      <c r="K6" s="13"/>
      <c r="L6" s="13"/>
      <c r="M6" s="13"/>
      <c r="N6" s="14">
        <f>G6+I6</f>
        <v>19500</v>
      </c>
    </row>
    <row r="7" spans="1:14">
      <c r="A7" s="10" t="s">
        <v>477</v>
      </c>
      <c r="B7" s="162" t="s">
        <v>478</v>
      </c>
      <c r="C7" s="11" t="s">
        <v>44</v>
      </c>
      <c r="D7" s="11">
        <v>40996</v>
      </c>
      <c r="E7" s="11">
        <v>40997</v>
      </c>
      <c r="F7" s="12">
        <v>41154</v>
      </c>
      <c r="G7" s="13">
        <v>19500</v>
      </c>
      <c r="H7" s="13"/>
      <c r="I7" s="13"/>
      <c r="J7" s="13"/>
      <c r="K7" s="13">
        <v>19500</v>
      </c>
      <c r="L7" s="13"/>
      <c r="M7" s="13"/>
      <c r="N7" s="14">
        <f>G7+I7</f>
        <v>19500</v>
      </c>
    </row>
    <row r="8" spans="1:14">
      <c r="A8" s="10" t="s">
        <v>95</v>
      </c>
      <c r="B8" s="11" t="s">
        <v>479</v>
      </c>
      <c r="C8" s="11" t="s">
        <v>28</v>
      </c>
      <c r="D8" s="11">
        <v>40996</v>
      </c>
      <c r="E8" s="11">
        <v>40997</v>
      </c>
      <c r="F8" s="12">
        <v>41155</v>
      </c>
      <c r="G8" s="13">
        <v>72720</v>
      </c>
      <c r="H8" s="13"/>
      <c r="I8" s="13"/>
      <c r="J8" s="13">
        <v>40400</v>
      </c>
      <c r="K8" s="13">
        <v>32320</v>
      </c>
      <c r="L8" s="13"/>
      <c r="M8" s="13"/>
      <c r="N8" s="14">
        <f>G8+I8</f>
        <v>72720</v>
      </c>
    </row>
    <row r="9" spans="1:14">
      <c r="A9" s="10" t="s">
        <v>238</v>
      </c>
      <c r="B9" s="162" t="s">
        <v>480</v>
      </c>
      <c r="C9" s="11" t="s">
        <v>28</v>
      </c>
      <c r="D9" s="11">
        <v>40996</v>
      </c>
      <c r="E9" s="11">
        <v>40997</v>
      </c>
      <c r="F9" s="12">
        <v>41156</v>
      </c>
      <c r="G9" s="13">
        <v>33330</v>
      </c>
      <c r="H9" s="13"/>
      <c r="I9" s="13"/>
      <c r="J9" s="13"/>
      <c r="K9" s="13">
        <v>33330</v>
      </c>
      <c r="L9" s="13"/>
      <c r="M9" s="13"/>
      <c r="N9" s="14">
        <f t="shared" ref="N9:N11" si="0">G9+I9</f>
        <v>33330</v>
      </c>
    </row>
    <row r="10" spans="1:14">
      <c r="A10" s="10"/>
      <c r="B10" s="15" t="s">
        <v>453</v>
      </c>
      <c r="C10" s="15" t="s">
        <v>28</v>
      </c>
      <c r="D10" s="11">
        <v>40996</v>
      </c>
      <c r="E10" s="11">
        <v>40997</v>
      </c>
      <c r="F10" s="12">
        <v>41157</v>
      </c>
      <c r="G10" s="16">
        <v>19500</v>
      </c>
      <c r="H10" s="16"/>
      <c r="I10" s="17"/>
      <c r="J10" s="16"/>
      <c r="K10" s="16">
        <v>19500</v>
      </c>
      <c r="L10" s="16"/>
      <c r="M10" s="16"/>
      <c r="N10" s="14">
        <f t="shared" si="0"/>
        <v>19500</v>
      </c>
    </row>
    <row r="11" spans="1:14">
      <c r="A11" s="10"/>
      <c r="B11" s="15" t="s">
        <v>453</v>
      </c>
      <c r="C11" s="15" t="s">
        <v>28</v>
      </c>
      <c r="D11" s="11">
        <v>40996</v>
      </c>
      <c r="E11" s="11">
        <v>40997</v>
      </c>
      <c r="F11" s="12">
        <v>41158</v>
      </c>
      <c r="G11" s="16">
        <v>19500</v>
      </c>
      <c r="H11" s="16"/>
      <c r="I11" s="17"/>
      <c r="J11" s="16"/>
      <c r="K11" s="16">
        <v>19500</v>
      </c>
      <c r="L11" s="16"/>
      <c r="M11" s="16"/>
      <c r="N11" s="14">
        <f t="shared" si="0"/>
        <v>19500</v>
      </c>
    </row>
    <row r="12" spans="1:14">
      <c r="A12" s="10"/>
      <c r="B12" s="15" t="s">
        <v>482</v>
      </c>
      <c r="C12" s="15"/>
      <c r="D12" s="11"/>
      <c r="E12" s="11"/>
      <c r="F12" s="12">
        <v>41159</v>
      </c>
      <c r="G12" s="16"/>
      <c r="H12" s="16" t="s">
        <v>483</v>
      </c>
      <c r="I12" s="17">
        <v>600</v>
      </c>
      <c r="J12" s="16">
        <v>600</v>
      </c>
      <c r="K12" s="16"/>
      <c r="L12" s="16"/>
      <c r="M12" s="18"/>
      <c r="N12" s="14">
        <f>G12+I12</f>
        <v>600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7"/>
      <c r="L13" s="16"/>
      <c r="M13" s="16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6"/>
      <c r="N14" s="14">
        <f t="shared" ref="N14:N25" si="1">+G14+I14</f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7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184650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184050</v>
      </c>
      <c r="H29" s="28"/>
      <c r="I29" s="29">
        <f>SUM(I6:I28)</f>
        <v>600</v>
      </c>
      <c r="J29" s="29">
        <f>SUM(J6:J28)</f>
        <v>60500</v>
      </c>
      <c r="K29" s="29">
        <f>SUM(K6:K28)</f>
        <v>124150</v>
      </c>
      <c r="L29" s="29">
        <f>SUM(L7:L28)</f>
        <v>0</v>
      </c>
      <c r="M29" s="29">
        <f>SUM(M6:M28)</f>
        <v>0</v>
      </c>
      <c r="N29" s="29">
        <f>SUM(N28)</f>
        <v>184650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76" t="s">
        <v>21</v>
      </c>
      <c r="F31" s="36"/>
      <c r="G31" s="198" t="s">
        <v>481</v>
      </c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76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100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v>50500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10000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60500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6"/>
  <sheetViews>
    <sheetView topLeftCell="A16" workbookViewId="0">
      <selection activeCell="C32" sqref="C32:F36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18.2851562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7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206</v>
      </c>
      <c r="F3" s="7"/>
      <c r="G3" s="115"/>
      <c r="H3" s="2"/>
      <c r="I3" s="1"/>
      <c r="J3" s="173"/>
      <c r="K3" s="196">
        <v>40996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7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233</v>
      </c>
      <c r="B6" s="11" t="s">
        <v>207</v>
      </c>
      <c r="C6" s="11" t="s">
        <v>208</v>
      </c>
      <c r="D6" s="11">
        <v>40994</v>
      </c>
      <c r="E6" s="11">
        <v>40996</v>
      </c>
      <c r="F6" s="12">
        <v>41145</v>
      </c>
      <c r="G6" s="13">
        <v>34000</v>
      </c>
      <c r="H6" s="13"/>
      <c r="I6" s="13"/>
      <c r="J6" s="13"/>
      <c r="K6" s="13">
        <v>34000</v>
      </c>
      <c r="L6" s="13"/>
      <c r="M6" s="13"/>
      <c r="N6" s="14">
        <f>G6+I6</f>
        <v>34000</v>
      </c>
    </row>
    <row r="7" spans="1:14">
      <c r="A7" s="10" t="s">
        <v>464</v>
      </c>
      <c r="B7" s="162" t="s">
        <v>465</v>
      </c>
      <c r="C7" s="11" t="s">
        <v>72</v>
      </c>
      <c r="D7" s="11">
        <v>40994</v>
      </c>
      <c r="E7" s="11">
        <v>40996</v>
      </c>
      <c r="F7" s="12">
        <v>41146</v>
      </c>
      <c r="G7" s="13">
        <v>66660</v>
      </c>
      <c r="H7" s="13" t="s">
        <v>466</v>
      </c>
      <c r="I7" s="13">
        <v>757.5</v>
      </c>
      <c r="J7" s="13"/>
      <c r="K7" s="13">
        <v>67417.5</v>
      </c>
      <c r="L7" s="13"/>
      <c r="M7" s="13"/>
      <c r="N7" s="14">
        <f>G7+I7</f>
        <v>67417.5</v>
      </c>
    </row>
    <row r="8" spans="1:14">
      <c r="A8" s="10" t="s">
        <v>102</v>
      </c>
      <c r="B8" s="11" t="s">
        <v>467</v>
      </c>
      <c r="C8" s="11" t="s">
        <v>72</v>
      </c>
      <c r="D8" s="11"/>
      <c r="E8" s="11"/>
      <c r="F8" s="12">
        <v>41147</v>
      </c>
      <c r="G8" s="13"/>
      <c r="H8" s="13" t="s">
        <v>468</v>
      </c>
      <c r="I8" s="13">
        <v>40400</v>
      </c>
      <c r="J8" s="13"/>
      <c r="K8" s="13">
        <v>40400</v>
      </c>
      <c r="L8" s="13"/>
      <c r="M8" s="13"/>
      <c r="N8" s="14">
        <f>G8+I8</f>
        <v>40400</v>
      </c>
    </row>
    <row r="9" spans="1:14">
      <c r="A9" s="10" t="s">
        <v>332</v>
      </c>
      <c r="B9" s="162" t="s">
        <v>469</v>
      </c>
      <c r="C9" s="11" t="s">
        <v>72</v>
      </c>
      <c r="D9" s="11">
        <v>40996</v>
      </c>
      <c r="E9" s="11">
        <v>40997</v>
      </c>
      <c r="F9" s="12">
        <v>41148</v>
      </c>
      <c r="G9" s="13">
        <v>24745</v>
      </c>
      <c r="H9" s="13"/>
      <c r="I9" s="13"/>
      <c r="J9" s="13"/>
      <c r="K9" s="13">
        <v>24745</v>
      </c>
      <c r="L9" s="13"/>
      <c r="M9" s="13"/>
      <c r="N9" s="14">
        <f t="shared" ref="N9:N11" si="0">G9+I9</f>
        <v>24745</v>
      </c>
    </row>
    <row r="10" spans="1:14">
      <c r="A10" s="10" t="s">
        <v>470</v>
      </c>
      <c r="B10" s="15" t="s">
        <v>471</v>
      </c>
      <c r="C10" s="15" t="s">
        <v>472</v>
      </c>
      <c r="D10" s="11">
        <v>40996</v>
      </c>
      <c r="E10" s="11">
        <v>40996</v>
      </c>
      <c r="F10" s="12">
        <v>41149</v>
      </c>
      <c r="G10" s="16">
        <v>21000</v>
      </c>
      <c r="H10" s="16"/>
      <c r="I10" s="17"/>
      <c r="J10" s="16">
        <v>21000</v>
      </c>
      <c r="K10" s="16"/>
      <c r="L10" s="16"/>
      <c r="M10" s="16"/>
      <c r="N10" s="14">
        <f t="shared" si="0"/>
        <v>21000</v>
      </c>
    </row>
    <row r="11" spans="1:14">
      <c r="A11" s="10"/>
      <c r="B11" s="15"/>
      <c r="C11" s="175"/>
      <c r="D11" s="11"/>
      <c r="E11" s="11"/>
      <c r="F11" s="12"/>
      <c r="G11" s="16"/>
      <c r="H11" s="16"/>
      <c r="I11" s="17"/>
      <c r="J11" s="16"/>
      <c r="K11" s="16"/>
      <c r="L11" s="16"/>
      <c r="M11" s="16"/>
      <c r="N11" s="14">
        <f t="shared" si="0"/>
        <v>0</v>
      </c>
    </row>
    <row r="12" spans="1:14">
      <c r="A12" s="10"/>
      <c r="B12" s="15"/>
      <c r="C12" s="15"/>
      <c r="D12" s="11"/>
      <c r="E12" s="11"/>
      <c r="F12" s="12"/>
      <c r="G12" s="16"/>
      <c r="H12" s="16"/>
      <c r="I12" s="17"/>
      <c r="J12" s="16"/>
      <c r="K12" s="16"/>
      <c r="L12" s="16"/>
      <c r="M12" s="18"/>
      <c r="N12" s="14">
        <f>G12+I12</f>
        <v>0</v>
      </c>
    </row>
    <row r="13" spans="1:14">
      <c r="A13" s="10"/>
      <c r="B13" s="15"/>
      <c r="C13" s="15"/>
      <c r="D13" s="11"/>
      <c r="E13" s="11"/>
      <c r="F13" s="12"/>
      <c r="G13" s="16"/>
      <c r="H13" s="16"/>
      <c r="I13" s="17"/>
      <c r="J13" s="16"/>
      <c r="K13" s="17"/>
      <c r="L13" s="16"/>
      <c r="M13" s="16"/>
      <c r="N13" s="14">
        <f>+G13+I13</f>
        <v>0</v>
      </c>
    </row>
    <row r="14" spans="1:14">
      <c r="A14" s="10"/>
      <c r="B14" s="15"/>
      <c r="C14" s="15"/>
      <c r="D14" s="11"/>
      <c r="E14" s="11"/>
      <c r="F14" s="12"/>
      <c r="G14" s="16"/>
      <c r="H14" s="16"/>
      <c r="I14" s="17"/>
      <c r="J14" s="16"/>
      <c r="K14" s="16"/>
      <c r="L14" s="16"/>
      <c r="M14" s="16"/>
      <c r="N14" s="14">
        <f t="shared" ref="N14:N25" si="1">+G14+I14</f>
        <v>0</v>
      </c>
    </row>
    <row r="15" spans="1:14">
      <c r="A15" s="10"/>
      <c r="B15" s="15"/>
      <c r="C15" s="15"/>
      <c r="D15" s="11"/>
      <c r="E15" s="11"/>
      <c r="F15" s="12"/>
      <c r="G15" s="16"/>
      <c r="H15" s="16"/>
      <c r="I15" s="17"/>
      <c r="J15" s="17"/>
      <c r="K15" s="16"/>
      <c r="L15" s="16"/>
      <c r="M15" s="18"/>
      <c r="N15" s="14">
        <f t="shared" si="1"/>
        <v>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187562.5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146405</v>
      </c>
      <c r="H29" s="28"/>
      <c r="I29" s="29">
        <f>SUM(I6:I28)</f>
        <v>41157.5</v>
      </c>
      <c r="J29" s="29">
        <f>SUM(J6:J28)</f>
        <v>21000</v>
      </c>
      <c r="K29" s="29">
        <f>SUM(K6:K28)</f>
        <v>166562.5</v>
      </c>
      <c r="L29" s="29">
        <f>SUM(L7:L28)</f>
        <v>0</v>
      </c>
      <c r="M29" s="29">
        <f>SUM(M6:M28)</f>
        <v>0</v>
      </c>
      <c r="N29" s="29">
        <f>SUM(N28)</f>
        <v>187562.5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73" t="s">
        <v>21</v>
      </c>
      <c r="F31" s="36"/>
      <c r="G31" s="198" t="s">
        <v>473</v>
      </c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73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v>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21000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21000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C20" sqref="C20"/>
    </sheetView>
  </sheetViews>
  <sheetFormatPr baseColWidth="10" defaultRowHeight="15"/>
  <cols>
    <col min="1" max="1" width="4.7109375" customWidth="1"/>
    <col min="2" max="2" width="24.5703125" customWidth="1"/>
    <col min="3" max="3" width="24.28515625" customWidth="1"/>
    <col min="4" max="4" width="9.5703125" customWidth="1"/>
    <col min="5" max="5" width="22.855468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90" t="s">
        <v>1</v>
      </c>
      <c r="D1" s="191"/>
      <c r="E1" s="191"/>
      <c r="F1" s="192"/>
      <c r="G1" s="1"/>
      <c r="H1" s="2"/>
      <c r="I1" s="1"/>
      <c r="J1" s="3" t="s">
        <v>2</v>
      </c>
      <c r="K1" s="17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</v>
      </c>
      <c r="C3" s="194"/>
      <c r="D3" s="195"/>
      <c r="E3" s="7" t="s">
        <v>449</v>
      </c>
      <c r="F3" s="7"/>
      <c r="G3" s="115"/>
      <c r="H3" s="2"/>
      <c r="I3" s="1"/>
      <c r="J3" s="171"/>
      <c r="K3" s="196">
        <v>40995</v>
      </c>
      <c r="L3" s="196"/>
      <c r="M3" s="196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17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290</v>
      </c>
      <c r="B6" s="11" t="s">
        <v>450</v>
      </c>
      <c r="C6" s="11" t="s">
        <v>28</v>
      </c>
      <c r="D6" s="11">
        <v>40995</v>
      </c>
      <c r="E6" s="11">
        <v>40999</v>
      </c>
      <c r="F6" s="12">
        <v>41134</v>
      </c>
      <c r="G6" s="13">
        <v>121200</v>
      </c>
      <c r="H6" s="13"/>
      <c r="I6" s="13"/>
      <c r="J6" s="13">
        <v>121200</v>
      </c>
      <c r="K6" s="13"/>
      <c r="L6" s="13"/>
      <c r="M6" s="13"/>
      <c r="N6" s="14">
        <f>G6+I6</f>
        <v>121200</v>
      </c>
    </row>
    <row r="7" spans="1:14">
      <c r="A7" s="10"/>
      <c r="B7" s="162" t="s">
        <v>265</v>
      </c>
      <c r="C7" s="11" t="s">
        <v>68</v>
      </c>
      <c r="D7" s="11"/>
      <c r="E7" s="11"/>
      <c r="F7" s="12">
        <v>41135</v>
      </c>
      <c r="G7" s="13">
        <v>79790</v>
      </c>
      <c r="H7" s="13"/>
      <c r="I7" s="13"/>
      <c r="J7" s="13"/>
      <c r="K7" s="13"/>
      <c r="L7" s="13"/>
      <c r="M7" s="13">
        <v>79790</v>
      </c>
      <c r="N7" s="14">
        <f>G7+I7</f>
        <v>79790</v>
      </c>
    </row>
    <row r="8" spans="1:14">
      <c r="A8" s="10" t="s">
        <v>102</v>
      </c>
      <c r="B8" s="11" t="s">
        <v>451</v>
      </c>
      <c r="C8" s="11" t="s">
        <v>72</v>
      </c>
      <c r="D8" s="11">
        <v>40995</v>
      </c>
      <c r="E8" s="11">
        <v>40998</v>
      </c>
      <c r="F8" s="12">
        <v>41136</v>
      </c>
      <c r="G8" s="13">
        <v>90900</v>
      </c>
      <c r="H8" s="13"/>
      <c r="I8" s="13"/>
      <c r="J8" s="13">
        <v>45450</v>
      </c>
      <c r="K8" s="13">
        <v>45450</v>
      </c>
      <c r="L8" s="13"/>
      <c r="M8" s="13"/>
      <c r="N8" s="14">
        <f>G8+I8</f>
        <v>90900</v>
      </c>
    </row>
    <row r="9" spans="1:14">
      <c r="A9" s="10" t="s">
        <v>237</v>
      </c>
      <c r="B9" s="162" t="s">
        <v>452</v>
      </c>
      <c r="C9" s="11" t="s">
        <v>453</v>
      </c>
      <c r="D9" s="11">
        <v>40995</v>
      </c>
      <c r="E9" s="11">
        <v>40996</v>
      </c>
      <c r="F9" s="12">
        <v>41137</v>
      </c>
      <c r="G9" s="13">
        <v>19500</v>
      </c>
      <c r="H9" s="13"/>
      <c r="I9" s="13"/>
      <c r="J9" s="13"/>
      <c r="K9" s="13">
        <v>19500</v>
      </c>
      <c r="L9" s="13"/>
      <c r="M9" s="13"/>
      <c r="N9" s="14">
        <f t="shared" ref="N9:N11" si="0">G9+I9</f>
        <v>19500</v>
      </c>
    </row>
    <row r="10" spans="1:14">
      <c r="A10" s="10" t="s">
        <v>454</v>
      </c>
      <c r="B10" s="15" t="s">
        <v>452</v>
      </c>
      <c r="C10" s="15" t="s">
        <v>455</v>
      </c>
      <c r="D10" s="11">
        <v>40995</v>
      </c>
      <c r="E10" s="11">
        <v>40996</v>
      </c>
      <c r="F10" s="12">
        <v>41138</v>
      </c>
      <c r="G10" s="16">
        <v>19500</v>
      </c>
      <c r="H10" s="16"/>
      <c r="I10" s="17"/>
      <c r="J10" s="17"/>
      <c r="K10" s="16">
        <v>19500</v>
      </c>
      <c r="L10" s="16"/>
      <c r="M10" s="16"/>
      <c r="N10" s="14">
        <f t="shared" si="0"/>
        <v>19500</v>
      </c>
    </row>
    <row r="11" spans="1:14">
      <c r="A11" s="10" t="s">
        <v>461</v>
      </c>
      <c r="B11" s="15" t="s">
        <v>457</v>
      </c>
      <c r="C11" s="175" t="s">
        <v>72</v>
      </c>
      <c r="D11" s="11">
        <v>40995</v>
      </c>
      <c r="E11" s="11">
        <v>40996</v>
      </c>
      <c r="F11" s="12">
        <v>41140</v>
      </c>
      <c r="G11" s="16">
        <v>74235</v>
      </c>
      <c r="H11" s="16"/>
      <c r="I11" s="17"/>
      <c r="J11" s="16">
        <v>74235</v>
      </c>
      <c r="K11" s="16"/>
      <c r="L11" s="16"/>
      <c r="M11" s="16"/>
      <c r="N11" s="14">
        <f t="shared" si="0"/>
        <v>74235</v>
      </c>
    </row>
    <row r="12" spans="1:14">
      <c r="A12" s="10" t="s">
        <v>402</v>
      </c>
      <c r="B12" s="15" t="s">
        <v>458</v>
      </c>
      <c r="C12" s="15" t="s">
        <v>28</v>
      </c>
      <c r="D12" s="11">
        <v>40996</v>
      </c>
      <c r="E12" s="11">
        <v>40997</v>
      </c>
      <c r="F12" s="12">
        <v>41141</v>
      </c>
      <c r="G12" s="16">
        <v>32320</v>
      </c>
      <c r="H12" s="16"/>
      <c r="I12" s="17"/>
      <c r="J12" s="16"/>
      <c r="K12" s="16">
        <v>32320</v>
      </c>
      <c r="L12" s="16"/>
      <c r="M12" s="18"/>
      <c r="N12" s="14">
        <f>G12+I12</f>
        <v>32320</v>
      </c>
    </row>
    <row r="13" spans="1:14">
      <c r="A13" s="10"/>
      <c r="B13" s="15" t="s">
        <v>458</v>
      </c>
      <c r="C13" s="15"/>
      <c r="D13" s="11"/>
      <c r="E13" s="11"/>
      <c r="F13" s="12">
        <v>41142</v>
      </c>
      <c r="G13" s="16"/>
      <c r="H13" s="16" t="s">
        <v>459</v>
      </c>
      <c r="I13" s="17">
        <v>50500</v>
      </c>
      <c r="J13" s="16"/>
      <c r="K13" s="17">
        <v>50500</v>
      </c>
      <c r="L13" s="16"/>
      <c r="M13" s="16"/>
      <c r="N13" s="14">
        <f>+G13+I13</f>
        <v>50500</v>
      </c>
    </row>
    <row r="14" spans="1:14">
      <c r="A14" s="10" t="s">
        <v>460</v>
      </c>
      <c r="B14" s="15" t="s">
        <v>462</v>
      </c>
      <c r="C14" s="15" t="s">
        <v>72</v>
      </c>
      <c r="D14" s="11">
        <v>40994</v>
      </c>
      <c r="E14" s="11">
        <v>40997</v>
      </c>
      <c r="F14" s="12">
        <v>41143</v>
      </c>
      <c r="G14" s="16">
        <v>30300</v>
      </c>
      <c r="H14" s="16"/>
      <c r="I14" s="17"/>
      <c r="J14" s="16">
        <v>30300</v>
      </c>
      <c r="K14" s="16"/>
      <c r="L14" s="16"/>
      <c r="M14" s="16"/>
      <c r="N14" s="14">
        <f t="shared" ref="N14:N25" si="1">+G14+I14</f>
        <v>30300</v>
      </c>
    </row>
    <row r="15" spans="1:14">
      <c r="A15" s="10"/>
      <c r="B15" s="15" t="s">
        <v>463</v>
      </c>
      <c r="C15" s="15"/>
      <c r="D15" s="11"/>
      <c r="E15" s="11"/>
      <c r="F15" s="12">
        <v>41144</v>
      </c>
      <c r="G15" s="16"/>
      <c r="H15" s="16" t="s">
        <v>55</v>
      </c>
      <c r="I15" s="17">
        <v>1800</v>
      </c>
      <c r="J15" s="17">
        <v>1800</v>
      </c>
      <c r="K15" s="16"/>
      <c r="L15" s="16"/>
      <c r="M15" s="18"/>
      <c r="N15" s="14">
        <f t="shared" si="1"/>
        <v>1800</v>
      </c>
    </row>
    <row r="16" spans="1:14">
      <c r="A16" s="10"/>
      <c r="B16" s="15"/>
      <c r="C16" s="15"/>
      <c r="D16" s="11"/>
      <c r="E16" s="11"/>
      <c r="F16" s="12"/>
      <c r="G16" s="16"/>
      <c r="H16" s="16"/>
      <c r="I16" s="17"/>
      <c r="J16" s="16"/>
      <c r="K16" s="16"/>
      <c r="L16" s="16"/>
      <c r="M16" s="18"/>
      <c r="N16" s="14">
        <f t="shared" si="1"/>
        <v>0</v>
      </c>
    </row>
    <row r="17" spans="1:14">
      <c r="A17" s="10"/>
      <c r="B17" s="15"/>
      <c r="C17" s="15"/>
      <c r="D17" s="11"/>
      <c r="E17" s="11"/>
      <c r="F17" s="12"/>
      <c r="G17" s="16"/>
      <c r="H17" s="16"/>
      <c r="I17" s="17"/>
      <c r="J17" s="16"/>
      <c r="K17" s="16"/>
      <c r="L17" s="16"/>
      <c r="M17" s="18"/>
      <c r="N17" s="14">
        <f t="shared" si="1"/>
        <v>0</v>
      </c>
    </row>
    <row r="18" spans="1:14">
      <c r="A18" s="19"/>
      <c r="B18" s="15"/>
      <c r="C18" s="15"/>
      <c r="D18" s="11"/>
      <c r="E18" s="11"/>
      <c r="F18" s="20"/>
      <c r="G18" s="16"/>
      <c r="H18" s="21"/>
      <c r="I18" s="22"/>
      <c r="J18" s="16"/>
      <c r="K18" s="23"/>
      <c r="L18" s="16"/>
      <c r="M18" s="18"/>
      <c r="N18" s="14">
        <f t="shared" si="1"/>
        <v>0</v>
      </c>
    </row>
    <row r="19" spans="1:14">
      <c r="A19" s="19"/>
      <c r="B19" s="15"/>
      <c r="C19" s="15"/>
      <c r="D19" s="11"/>
      <c r="E19" s="11"/>
      <c r="F19" s="20"/>
      <c r="G19" s="16"/>
      <c r="H19" s="21"/>
      <c r="I19" s="22"/>
      <c r="J19" s="16"/>
      <c r="K19" s="23"/>
      <c r="L19" s="16"/>
      <c r="M19" s="18"/>
      <c r="N19" s="14">
        <f t="shared" si="1"/>
        <v>0</v>
      </c>
    </row>
    <row r="20" spans="1:14">
      <c r="A20" s="19"/>
      <c r="B20" s="15"/>
      <c r="C20" s="15"/>
      <c r="D20" s="11"/>
      <c r="E20" s="11"/>
      <c r="F20" s="20"/>
      <c r="G20" s="16"/>
      <c r="H20" s="21"/>
      <c r="I20" s="22"/>
      <c r="J20" s="16"/>
      <c r="K20" s="23"/>
      <c r="L20" s="16"/>
      <c r="M20" s="18"/>
      <c r="N20" s="14">
        <f t="shared" si="1"/>
        <v>0</v>
      </c>
    </row>
    <row r="21" spans="1:14">
      <c r="A21" s="19"/>
      <c r="B21" s="15"/>
      <c r="C21" s="15"/>
      <c r="D21" s="11"/>
      <c r="E21" s="11"/>
      <c r="F21" s="20"/>
      <c r="G21" s="16"/>
      <c r="H21" s="21"/>
      <c r="I21" s="22"/>
      <c r="J21" s="16"/>
      <c r="K21" s="23"/>
      <c r="L21" s="16"/>
      <c r="M21" s="18"/>
      <c r="N21" s="14">
        <f t="shared" si="1"/>
        <v>0</v>
      </c>
    </row>
    <row r="22" spans="1:14">
      <c r="A22" s="19"/>
      <c r="B22" s="15"/>
      <c r="C22" s="15"/>
      <c r="D22" s="11"/>
      <c r="E22" s="11"/>
      <c r="F22" s="20"/>
      <c r="G22" s="16"/>
      <c r="H22" s="21"/>
      <c r="I22" s="22"/>
      <c r="J22" s="16"/>
      <c r="K22" s="23"/>
      <c r="L22" s="16"/>
      <c r="M22" s="18"/>
      <c r="N22" s="14">
        <f t="shared" si="1"/>
        <v>0</v>
      </c>
    </row>
    <row r="23" spans="1:14">
      <c r="A23" s="19"/>
      <c r="B23" s="15"/>
      <c r="C23" s="15"/>
      <c r="D23" s="11"/>
      <c r="E23" s="11"/>
      <c r="F23" s="20"/>
      <c r="G23" s="16"/>
      <c r="H23" s="21"/>
      <c r="I23" s="22"/>
      <c r="J23" s="16"/>
      <c r="K23" s="23"/>
      <c r="L23" s="16"/>
      <c r="M23" s="18"/>
      <c r="N23" s="14">
        <f t="shared" si="1"/>
        <v>0</v>
      </c>
    </row>
    <row r="24" spans="1:14">
      <c r="A24" s="19"/>
      <c r="B24" s="15"/>
      <c r="C24" s="15"/>
      <c r="D24" s="11"/>
      <c r="E24" s="11"/>
      <c r="F24" s="20"/>
      <c r="G24" s="16"/>
      <c r="H24" s="21"/>
      <c r="I24" s="22"/>
      <c r="J24" s="16"/>
      <c r="K24" s="23"/>
      <c r="L24" s="16"/>
      <c r="M24" s="18"/>
      <c r="N24" s="14">
        <f t="shared" si="1"/>
        <v>0</v>
      </c>
    </row>
    <row r="25" spans="1:14">
      <c r="A25" s="19"/>
      <c r="B25" s="15"/>
      <c r="C25" s="15"/>
      <c r="D25" s="11"/>
      <c r="E25" s="11"/>
      <c r="F25" s="20"/>
      <c r="G25" s="16"/>
      <c r="H25" s="21"/>
      <c r="I25" s="22"/>
      <c r="J25" s="16"/>
      <c r="K25" s="23"/>
      <c r="L25" s="16"/>
      <c r="M25" s="18"/>
      <c r="N25" s="14">
        <f t="shared" si="1"/>
        <v>0</v>
      </c>
    </row>
    <row r="26" spans="1:14">
      <c r="A26" s="19"/>
      <c r="B26" s="15"/>
      <c r="C26" s="15"/>
      <c r="D26" s="11"/>
      <c r="E26" s="11"/>
      <c r="F26" s="20"/>
      <c r="G26" s="16"/>
      <c r="H26" s="21"/>
      <c r="I26" s="22"/>
      <c r="J26" s="22"/>
      <c r="K26" s="23"/>
      <c r="L26" s="16"/>
      <c r="M26" s="18"/>
      <c r="N26" s="14">
        <f>+G26+I26</f>
        <v>0</v>
      </c>
    </row>
    <row r="27" spans="1:14">
      <c r="A27" s="19"/>
      <c r="B27" s="15"/>
      <c r="C27" s="15"/>
      <c r="D27" s="11"/>
      <c r="E27" s="11"/>
      <c r="F27" s="20"/>
      <c r="G27" s="16"/>
      <c r="H27" s="21"/>
      <c r="I27" s="22"/>
      <c r="J27" s="16"/>
      <c r="K27" s="23"/>
      <c r="L27" s="16"/>
      <c r="M27" s="18"/>
      <c r="N27" s="14">
        <f>G27+I27</f>
        <v>0</v>
      </c>
    </row>
    <row r="28" spans="1:14">
      <c r="A28" s="19"/>
      <c r="B28" s="15"/>
      <c r="C28" s="15"/>
      <c r="D28" s="11"/>
      <c r="E28" s="11"/>
      <c r="F28" s="138"/>
      <c r="G28" s="16"/>
      <c r="H28" s="21"/>
      <c r="I28" s="22"/>
      <c r="J28" s="16"/>
      <c r="K28" s="23"/>
      <c r="L28" s="16"/>
      <c r="M28" s="18"/>
      <c r="N28" s="24">
        <f>SUM(N6:N27)</f>
        <v>520045</v>
      </c>
    </row>
    <row r="29" spans="1:14">
      <c r="A29" s="25" t="s">
        <v>18</v>
      </c>
      <c r="B29" s="7"/>
      <c r="C29" s="26"/>
      <c r="D29" s="27"/>
      <c r="E29" s="27"/>
      <c r="F29" s="139"/>
      <c r="G29" s="16">
        <f>SUM(G6:G28)</f>
        <v>467745</v>
      </c>
      <c r="H29" s="28"/>
      <c r="I29" s="29">
        <f>SUM(I6:I28)</f>
        <v>52300</v>
      </c>
      <c r="J29" s="29">
        <f>SUM(J6:J28)</f>
        <v>272985</v>
      </c>
      <c r="K29" s="29">
        <f>SUM(K6:K28)</f>
        <v>167270</v>
      </c>
      <c r="L29" s="29">
        <f>SUM(L7:L28)</f>
        <v>0</v>
      </c>
      <c r="M29" s="29">
        <f>SUM(M6:M28)</f>
        <v>79790</v>
      </c>
      <c r="N29" s="29">
        <f>SUM(N28)</f>
        <v>520045</v>
      </c>
    </row>
    <row r="30" spans="1:14" ht="15.75" thickBot="1">
      <c r="A30" s="1"/>
      <c r="B30" s="1"/>
      <c r="C30" s="1"/>
      <c r="D30" s="30"/>
      <c r="E30" s="1"/>
      <c r="F30" s="1"/>
      <c r="G30" s="31"/>
      <c r="H30" s="32" t="s">
        <v>19</v>
      </c>
      <c r="I30" s="33"/>
      <c r="J30" s="34"/>
      <c r="K30" s="35"/>
      <c r="L30" s="34"/>
      <c r="M30" s="34"/>
      <c r="N30" s="31"/>
    </row>
    <row r="31" spans="1:14" ht="17.25" customHeight="1">
      <c r="A31" s="7" t="s">
        <v>20</v>
      </c>
      <c r="B31" s="7"/>
      <c r="C31" s="1"/>
      <c r="D31" s="30"/>
      <c r="E31" s="171" t="s">
        <v>21</v>
      </c>
      <c r="F31" s="36"/>
      <c r="G31" s="198" t="s">
        <v>456</v>
      </c>
      <c r="H31" s="199"/>
      <c r="I31" s="199"/>
      <c r="J31" s="199"/>
      <c r="K31" s="199"/>
      <c r="L31" s="199"/>
      <c r="M31" s="199"/>
      <c r="N31" s="200"/>
    </row>
    <row r="32" spans="1:14" ht="15" customHeight="1">
      <c r="A32" s="7" t="s">
        <v>22</v>
      </c>
      <c r="B32" s="171"/>
      <c r="C32" s="41"/>
      <c r="D32" s="42"/>
      <c r="E32" s="207">
        <v>505</v>
      </c>
      <c r="F32" s="208"/>
      <c r="G32" s="201"/>
      <c r="H32" s="202"/>
      <c r="I32" s="202"/>
      <c r="J32" s="202"/>
      <c r="K32" s="202"/>
      <c r="L32" s="202"/>
      <c r="M32" s="202"/>
      <c r="N32" s="203"/>
    </row>
    <row r="33" spans="1:14" ht="15" customHeight="1">
      <c r="A33" s="7" t="s">
        <v>23</v>
      </c>
      <c r="B33" s="1"/>
      <c r="C33" s="47">
        <v>440</v>
      </c>
      <c r="D33" s="42"/>
      <c r="E33" s="42"/>
      <c r="F33" s="48"/>
      <c r="G33" s="201"/>
      <c r="H33" s="202"/>
      <c r="I33" s="202"/>
      <c r="J33" s="202"/>
      <c r="K33" s="202"/>
      <c r="L33" s="202"/>
      <c r="M33" s="202"/>
      <c r="N33" s="203"/>
    </row>
    <row r="34" spans="1:14" ht="15" customHeight="1">
      <c r="A34" s="1"/>
      <c r="B34" s="1"/>
      <c r="C34" s="49">
        <v>222200</v>
      </c>
      <c r="D34" s="42"/>
      <c r="E34" s="42"/>
      <c r="F34" s="48"/>
      <c r="G34" s="201"/>
      <c r="H34" s="202"/>
      <c r="I34" s="202"/>
      <c r="J34" s="202"/>
      <c r="K34" s="202"/>
      <c r="L34" s="202"/>
      <c r="M34" s="202"/>
      <c r="N34" s="203"/>
    </row>
    <row r="35" spans="1:14" ht="15" customHeight="1">
      <c r="A35" s="7" t="s">
        <v>24</v>
      </c>
      <c r="B35" s="1"/>
      <c r="C35" s="51">
        <v>50785</v>
      </c>
      <c r="D35" s="42"/>
      <c r="E35" s="42"/>
      <c r="F35" s="48"/>
      <c r="G35" s="201"/>
      <c r="H35" s="202"/>
      <c r="I35" s="202"/>
      <c r="J35" s="202"/>
      <c r="K35" s="202"/>
      <c r="L35" s="202"/>
      <c r="M35" s="202"/>
      <c r="N35" s="203"/>
    </row>
    <row r="36" spans="1:14" ht="15.75" customHeight="1" thickBot="1">
      <c r="A36" s="209" t="s">
        <v>17</v>
      </c>
      <c r="B36" s="209"/>
      <c r="C36" s="49">
        <f>SUM(C34+C35)</f>
        <v>272985</v>
      </c>
      <c r="D36" s="42"/>
      <c r="E36" s="42"/>
      <c r="F36" s="48"/>
      <c r="G36" s="204"/>
      <c r="H36" s="205"/>
      <c r="I36" s="205"/>
      <c r="J36" s="205"/>
      <c r="K36" s="205"/>
      <c r="L36" s="205"/>
      <c r="M36" s="205"/>
      <c r="N36" s="206"/>
    </row>
  </sheetData>
  <mergeCells count="7">
    <mergeCell ref="C1:F1"/>
    <mergeCell ref="B3:D3"/>
    <mergeCell ref="K3:M3"/>
    <mergeCell ref="H4:I4"/>
    <mergeCell ref="G31:N36"/>
    <mergeCell ref="E32:F32"/>
    <mergeCell ref="A36:B3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35</vt:i4>
      </vt:variant>
    </vt:vector>
  </HeadingPairs>
  <TitlesOfParts>
    <vt:vector size="97" baseType="lpstr">
      <vt:lpstr>MARZO 31 PM</vt:lpstr>
      <vt:lpstr>MARZO 31 AM</vt:lpstr>
      <vt:lpstr>MARZO 30 PM</vt:lpstr>
      <vt:lpstr>MARZO 30 AM </vt:lpstr>
      <vt:lpstr>MARZO 29 PM</vt:lpstr>
      <vt:lpstr>MARZO 29 AM</vt:lpstr>
      <vt:lpstr>MARZO 28 PM</vt:lpstr>
      <vt:lpstr>MARZO 28 AM </vt:lpstr>
      <vt:lpstr>MARZO 27 PM</vt:lpstr>
      <vt:lpstr>MARZO 27 AM</vt:lpstr>
      <vt:lpstr>MARZO 26 PM </vt:lpstr>
      <vt:lpstr>MARZO 26 AM</vt:lpstr>
      <vt:lpstr>MARZO 25 PM</vt:lpstr>
      <vt:lpstr>MARZO 25 AM</vt:lpstr>
      <vt:lpstr>MARZO 24 PM</vt:lpstr>
      <vt:lpstr>MARZO 24 AM</vt:lpstr>
      <vt:lpstr>MARZO 23 PM </vt:lpstr>
      <vt:lpstr>MARZO 23 AM</vt:lpstr>
      <vt:lpstr>MARZO 22 PM</vt:lpstr>
      <vt:lpstr>MARZO 22 AM</vt:lpstr>
      <vt:lpstr>MARZO 21 PM</vt:lpstr>
      <vt:lpstr>MARZO 21 AM</vt:lpstr>
      <vt:lpstr>MARZO 20 PM</vt:lpstr>
      <vt:lpstr>MARZO 20 AM</vt:lpstr>
      <vt:lpstr>MARZO 19 PM</vt:lpstr>
      <vt:lpstr>MARZO 19 am</vt:lpstr>
      <vt:lpstr>MARZO 18PM</vt:lpstr>
      <vt:lpstr>MARZO 18 AM</vt:lpstr>
      <vt:lpstr>MARZO 17 PM </vt:lpstr>
      <vt:lpstr>MARZO 17  AM</vt:lpstr>
      <vt:lpstr>MARZO 16 PM</vt:lpstr>
      <vt:lpstr>MARZO 16 AM </vt:lpstr>
      <vt:lpstr>MARZO 15 PM</vt:lpstr>
      <vt:lpstr>MARZO 15  AM</vt:lpstr>
      <vt:lpstr>MARZO 14 pm</vt:lpstr>
      <vt:lpstr>MARZO 14 AM </vt:lpstr>
      <vt:lpstr>MARZO 13 PM </vt:lpstr>
      <vt:lpstr>MARZO 13 AM</vt:lpstr>
      <vt:lpstr>MARZO 12 PM</vt:lpstr>
      <vt:lpstr>MARZO 12 AM </vt:lpstr>
      <vt:lpstr>MARZO 11 PM</vt:lpstr>
      <vt:lpstr>MARZO 11 am</vt:lpstr>
      <vt:lpstr>MARZO 10 PM</vt:lpstr>
      <vt:lpstr>MARZO 10 AM </vt:lpstr>
      <vt:lpstr>MARZO 09 PM </vt:lpstr>
      <vt:lpstr>MARZO 09 AM</vt:lpstr>
      <vt:lpstr>MARZO 08 PM</vt:lpstr>
      <vt:lpstr>MARZO 08 AM</vt:lpstr>
      <vt:lpstr>MARZO 07 PM</vt:lpstr>
      <vt:lpstr>MARZO 07 AM</vt:lpstr>
      <vt:lpstr>MARZO 06 PM</vt:lpstr>
      <vt:lpstr>MARZO 06 AM</vt:lpstr>
      <vt:lpstr>MARZO 05 PM</vt:lpstr>
      <vt:lpstr>MARZO 05 AM </vt:lpstr>
      <vt:lpstr>MARZO 04 PM </vt:lpstr>
      <vt:lpstr>MARZO 04 AM</vt:lpstr>
      <vt:lpstr>MARZO 03 PM</vt:lpstr>
      <vt:lpstr>MARZO 03 am</vt:lpstr>
      <vt:lpstr>MARZO 02 PM</vt:lpstr>
      <vt:lpstr>MARZO 02 AM</vt:lpstr>
      <vt:lpstr>MARZO 01 PM </vt:lpstr>
      <vt:lpstr>MARZO 01 AM</vt:lpstr>
      <vt:lpstr>'MARZO 01 AM'!Área_de_impresión</vt:lpstr>
      <vt:lpstr>'MARZO 01 PM '!Área_de_impresión</vt:lpstr>
      <vt:lpstr>'MARZO 02 AM'!Área_de_impresión</vt:lpstr>
      <vt:lpstr>'MARZO 05 PM'!Área_de_impresión</vt:lpstr>
      <vt:lpstr>'MARZO 06 AM'!Área_de_impresión</vt:lpstr>
      <vt:lpstr>'MARZO 07 AM'!Área_de_impresión</vt:lpstr>
      <vt:lpstr>'MARZO 07 PM'!Área_de_impresión</vt:lpstr>
      <vt:lpstr>'MARZO 08 AM'!Área_de_impresión</vt:lpstr>
      <vt:lpstr>'MARZO 08 PM'!Área_de_impresión</vt:lpstr>
      <vt:lpstr>'MARZO 09 AM'!Área_de_impresión</vt:lpstr>
      <vt:lpstr>'MARZO 09 PM '!Área_de_impresión</vt:lpstr>
      <vt:lpstr>'MARZO 10 AM '!Área_de_impresión</vt:lpstr>
      <vt:lpstr>'MARZO 10 PM'!Área_de_impresión</vt:lpstr>
      <vt:lpstr>'MARZO 11 am'!Área_de_impresión</vt:lpstr>
      <vt:lpstr>'MARZO 12 PM'!Área_de_impresión</vt:lpstr>
      <vt:lpstr>'MARZO 13 AM'!Área_de_impresión</vt:lpstr>
      <vt:lpstr>'MARZO 13 PM '!Área_de_impresión</vt:lpstr>
      <vt:lpstr>'MARZO 14 AM '!Área_de_impresión</vt:lpstr>
      <vt:lpstr>'MARZO 14 pm'!Área_de_impresión</vt:lpstr>
      <vt:lpstr>'MARZO 15  AM'!Área_de_impresión</vt:lpstr>
      <vt:lpstr>'MARZO 15 PM'!Área_de_impresión</vt:lpstr>
      <vt:lpstr>'MARZO 16 AM '!Área_de_impresión</vt:lpstr>
      <vt:lpstr>'MARZO 19 PM'!Área_de_impresión</vt:lpstr>
      <vt:lpstr>'MARZO 20 AM'!Área_de_impresión</vt:lpstr>
      <vt:lpstr>'MARZO 20 PM'!Área_de_impresión</vt:lpstr>
      <vt:lpstr>'MARZO 21 AM'!Área_de_impresión</vt:lpstr>
      <vt:lpstr>'MARZO 21 PM'!Área_de_impresión</vt:lpstr>
      <vt:lpstr>'MARZO 22 AM'!Área_de_impresión</vt:lpstr>
      <vt:lpstr>'MARZO 25 AM'!Área_de_impresión</vt:lpstr>
      <vt:lpstr>'MARZO 26 PM '!Área_de_impresión</vt:lpstr>
      <vt:lpstr>'MARZO 27 AM'!Área_de_impresión</vt:lpstr>
      <vt:lpstr>'MARZO 29 PM'!Área_de_impresión</vt:lpstr>
      <vt:lpstr>'MARZO 30 AM '!Área_de_impresión</vt:lpstr>
      <vt:lpstr>'MARZO 31 AM'!Área_de_impresión</vt:lpstr>
      <vt:lpstr>'MARZO 31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2012-04-01T03:33:07Z</dcterms:modified>
</cp:coreProperties>
</file>