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 firstSheet="1" activeTab="6"/>
  </bookViews>
  <sheets>
    <sheet name="MAYO 31 PM " sheetId="62" r:id="rId1"/>
    <sheet name="MAYO 31 AM" sheetId="61" r:id="rId2"/>
    <sheet name="MAYO 30 PM" sheetId="60" r:id="rId3"/>
    <sheet name="MAYO 30 AM" sheetId="59" r:id="rId4"/>
    <sheet name="MAYO 29 PM" sheetId="58" r:id="rId5"/>
    <sheet name="MAYO 29 AM" sheetId="57" r:id="rId6"/>
    <sheet name="MAYO 28 PM" sheetId="56" r:id="rId7"/>
    <sheet name="MAYO 28 AM" sheetId="55" r:id="rId8"/>
    <sheet name="MAYO 27 PM" sheetId="54" r:id="rId9"/>
    <sheet name="MAYO 27 AM" sheetId="53" r:id="rId10"/>
    <sheet name="MAYO 26 PM" sheetId="52" r:id="rId11"/>
    <sheet name="MAYO 26 AM" sheetId="51" r:id="rId12"/>
    <sheet name="MAYO 25 PM" sheetId="50" r:id="rId13"/>
    <sheet name="MAYO 25 AM" sheetId="49" r:id="rId14"/>
    <sheet name="MAYO 24 PM" sheetId="48" r:id="rId15"/>
    <sheet name="mayo 24 am" sheetId="47" r:id="rId16"/>
    <sheet name="MAYO 23 PM " sheetId="46" r:id="rId17"/>
    <sheet name="MAYO 23 AM" sheetId="45" r:id="rId18"/>
    <sheet name="MAYO 22 PM" sheetId="44" r:id="rId19"/>
    <sheet name="MAYO 22 AM " sheetId="43" r:id="rId20"/>
    <sheet name="MAYO 21 PM" sheetId="42" r:id="rId21"/>
    <sheet name="MAYO 21 AM" sheetId="41" r:id="rId22"/>
    <sheet name="MAYO 20 PM" sheetId="40" r:id="rId23"/>
    <sheet name="MAYO 20 AM" sheetId="39" r:id="rId24"/>
    <sheet name="MAYO 19 PM " sheetId="38" r:id="rId25"/>
    <sheet name="MAYO 19 AM" sheetId="37" r:id="rId26"/>
    <sheet name="MAYO 18 PM" sheetId="36" r:id="rId27"/>
    <sheet name="MAYO 18 AM " sheetId="35" r:id="rId28"/>
    <sheet name="MAYO 17 PM" sheetId="34" r:id="rId29"/>
    <sheet name="MAYO 17 AM" sheetId="33" r:id="rId30"/>
    <sheet name="MAYO 16 PM" sheetId="32" r:id="rId31"/>
    <sheet name="MAYO 16 AM " sheetId="31" r:id="rId32"/>
    <sheet name="MAYO 15 PM " sheetId="30" r:id="rId33"/>
    <sheet name="MAYO 15 AM" sheetId="29" r:id="rId34"/>
    <sheet name="MAYO 14 PM" sheetId="28" r:id="rId35"/>
    <sheet name="MAYO 14 AM" sheetId="27" r:id="rId36"/>
    <sheet name="MAYO 13  PM" sheetId="26" r:id="rId37"/>
    <sheet name="MAYO 13 AM" sheetId="25" r:id="rId38"/>
    <sheet name="MAYO 12 PM" sheetId="24" r:id="rId39"/>
    <sheet name="MAYO 12 AM" sheetId="23" r:id="rId40"/>
    <sheet name="MAYO 11 PM" sheetId="22" r:id="rId41"/>
    <sheet name="MAYO 11 AM " sheetId="21" r:id="rId42"/>
    <sheet name="MAYO 10 PM" sheetId="20" r:id="rId43"/>
    <sheet name="MAYO 10 AM" sheetId="19" r:id="rId44"/>
    <sheet name="MAYO 9 PM" sheetId="18" r:id="rId45"/>
    <sheet name="MAYO 9 AM" sheetId="17" r:id="rId46"/>
    <sheet name="MAYO 8 PM" sheetId="16" r:id="rId47"/>
    <sheet name="MAYO 8 AM" sheetId="15" r:id="rId48"/>
    <sheet name="MAYO 7 PM" sheetId="14" r:id="rId49"/>
    <sheet name="MAYO 7 AM" sheetId="13" r:id="rId50"/>
    <sheet name="MAYO 06 PM" sheetId="12" r:id="rId51"/>
    <sheet name="MAYO 06 AM" sheetId="11" r:id="rId52"/>
    <sheet name="MAYO 05 PM" sheetId="10" r:id="rId53"/>
    <sheet name="MAYO 05 AM" sheetId="9" r:id="rId54"/>
    <sheet name="MAYO 04 PM" sheetId="8" r:id="rId55"/>
    <sheet name="MAYO 04 AM" sheetId="7" r:id="rId56"/>
    <sheet name="MAYO 03 PM" sheetId="6" r:id="rId57"/>
    <sheet name="MAYO 03 AM " sheetId="5" r:id="rId58"/>
    <sheet name="MAYO 02 PM" sheetId="4" r:id="rId59"/>
    <sheet name="MAYO 02 AM" sheetId="3" r:id="rId60"/>
    <sheet name="MAYO 01 PM" sheetId="2" r:id="rId61"/>
    <sheet name="MAYO 1 AM" sheetId="1" r:id="rId62"/>
  </sheets>
  <definedNames>
    <definedName name="_xlnm.Print_Area" localSheetId="60">'MAYO 01 PM'!$A$1:$N$39</definedName>
    <definedName name="_xlnm.Print_Area" localSheetId="59">'MAYO 02 AM'!$A$1:$N$39</definedName>
    <definedName name="_xlnm.Print_Area" localSheetId="58">'MAYO 02 PM'!$A$1:$N$39</definedName>
    <definedName name="_xlnm.Print_Area" localSheetId="57">'MAYO 03 AM '!$A$1:$N$39</definedName>
    <definedName name="_xlnm.Print_Area" localSheetId="56">'MAYO 03 PM'!$A$1:$N$39</definedName>
    <definedName name="_xlnm.Print_Area" localSheetId="55">'MAYO 04 AM'!$A$1:$N$39</definedName>
    <definedName name="_xlnm.Print_Area" localSheetId="54">'MAYO 04 PM'!$A$1:$N$39</definedName>
    <definedName name="_xlnm.Print_Area" localSheetId="53">'MAYO 05 AM'!$A$1:$N$39</definedName>
    <definedName name="_xlnm.Print_Area" localSheetId="52">'MAYO 05 PM'!$A$1:$N$39</definedName>
    <definedName name="_xlnm.Print_Area" localSheetId="51">'MAYO 06 AM'!$A$1:$N$39</definedName>
    <definedName name="_xlnm.Print_Area" localSheetId="50">'MAYO 06 PM'!$A$1:$N$39</definedName>
    <definedName name="_xlnm.Print_Area" localSheetId="61">'MAYO 1 AM'!$A$1:$N$39</definedName>
    <definedName name="_xlnm.Print_Area" localSheetId="43">'MAYO 10 AM'!$A$1:$N$39</definedName>
    <definedName name="_xlnm.Print_Area" localSheetId="42">'MAYO 10 PM'!$A$1:$N$39</definedName>
    <definedName name="_xlnm.Print_Area" localSheetId="41">'MAYO 11 AM '!$B$1:$N$39</definedName>
    <definedName name="_xlnm.Print_Area" localSheetId="40">'MAYO 11 PM'!$B$1:$N$39</definedName>
    <definedName name="_xlnm.Print_Area" localSheetId="39">'MAYO 12 AM'!$B$1:$N$39</definedName>
    <definedName name="_xlnm.Print_Area" localSheetId="38">'MAYO 12 PM'!$A$1:$N$39</definedName>
    <definedName name="_xlnm.Print_Area" localSheetId="36">'MAYO 13  PM'!$A$1:$N$39</definedName>
    <definedName name="_xlnm.Print_Area" localSheetId="37">'MAYO 13 AM'!$A$1:$N$39</definedName>
    <definedName name="_xlnm.Print_Area" localSheetId="35">'MAYO 14 AM'!$A$1:$N$39</definedName>
    <definedName name="_xlnm.Print_Area" localSheetId="34">'MAYO 14 PM'!$A$1:$N$39</definedName>
    <definedName name="_xlnm.Print_Area" localSheetId="33">'MAYO 15 AM'!$A$1:$N$39</definedName>
    <definedName name="_xlnm.Print_Area" localSheetId="32">'MAYO 15 PM '!$A$1:$N$39</definedName>
    <definedName name="_xlnm.Print_Area" localSheetId="31">'MAYO 16 AM '!$A$1:$N$39</definedName>
    <definedName name="_xlnm.Print_Area" localSheetId="30">'MAYO 16 PM'!$A$1:$N$39</definedName>
    <definedName name="_xlnm.Print_Area" localSheetId="29">'MAYO 17 AM'!$A$1:$N$39</definedName>
    <definedName name="_xlnm.Print_Area" localSheetId="28">'MAYO 17 PM'!$A$1:$N$39</definedName>
    <definedName name="_xlnm.Print_Area" localSheetId="27">'MAYO 18 AM '!$A$1:$N$39</definedName>
    <definedName name="_xlnm.Print_Area" localSheetId="26">'MAYO 18 PM'!$A$1:$N$39</definedName>
    <definedName name="_xlnm.Print_Area" localSheetId="25">'MAYO 19 AM'!$A$1:$N$39</definedName>
    <definedName name="_xlnm.Print_Area" localSheetId="24">'MAYO 19 PM '!$A$1:$N$39</definedName>
    <definedName name="_xlnm.Print_Area" localSheetId="23">'MAYO 20 AM'!$A$1:$N$39</definedName>
    <definedName name="_xlnm.Print_Area" localSheetId="22">'MAYO 20 PM'!$A$1:$N$39</definedName>
    <definedName name="_xlnm.Print_Area" localSheetId="21">'MAYO 21 AM'!$A$1:$N$39</definedName>
    <definedName name="_xlnm.Print_Area" localSheetId="20">'MAYO 21 PM'!$A$1:$N$39</definedName>
    <definedName name="_xlnm.Print_Area" localSheetId="19">'MAYO 22 AM '!$A$1:$N$39</definedName>
    <definedName name="_xlnm.Print_Area" localSheetId="18">'MAYO 22 PM'!$A$1:$N$39</definedName>
    <definedName name="_xlnm.Print_Area" localSheetId="17">'MAYO 23 AM'!$A$1:$N$39</definedName>
    <definedName name="_xlnm.Print_Area" localSheetId="16">'MAYO 23 PM '!$A$1:$N$39</definedName>
    <definedName name="_xlnm.Print_Area" localSheetId="15">'mayo 24 am'!$A$1:$N$39</definedName>
    <definedName name="_xlnm.Print_Area" localSheetId="14">'MAYO 24 PM'!$A$1:$N$39</definedName>
    <definedName name="_xlnm.Print_Area" localSheetId="13">'MAYO 25 AM'!$A$1:$N$38</definedName>
    <definedName name="_xlnm.Print_Area" localSheetId="12">'MAYO 25 PM'!$A$1:$N$38</definedName>
    <definedName name="_xlnm.Print_Area" localSheetId="11">'MAYO 26 AM'!$A$1:$N$38</definedName>
    <definedName name="_xlnm.Print_Area" localSheetId="10">'MAYO 26 PM'!$A$1:$N$38</definedName>
    <definedName name="_xlnm.Print_Area" localSheetId="9">'MAYO 27 AM'!$A$1:$N$38</definedName>
    <definedName name="_xlnm.Print_Area" localSheetId="8">'MAYO 27 PM'!$A$1:$N$38</definedName>
    <definedName name="_xlnm.Print_Area" localSheetId="7">'MAYO 28 AM'!$A$1:$N$38</definedName>
    <definedName name="_xlnm.Print_Area" localSheetId="6">'MAYO 28 PM'!$A$1:$N$38</definedName>
    <definedName name="_xlnm.Print_Area" localSheetId="5">'MAYO 29 AM'!$A$1:$N$38</definedName>
    <definedName name="_xlnm.Print_Area" localSheetId="4">'MAYO 29 PM'!$A$1:$N$38</definedName>
    <definedName name="_xlnm.Print_Area" localSheetId="3">'MAYO 30 AM'!$A$1:$N$38</definedName>
    <definedName name="_xlnm.Print_Area" localSheetId="2">'MAYO 30 PM'!$A$1:$N$38</definedName>
    <definedName name="_xlnm.Print_Area" localSheetId="1">'MAYO 31 AM'!$A$1:$N$38</definedName>
    <definedName name="_xlnm.Print_Area" localSheetId="0">'MAYO 31 PM '!$A$1:$N$38</definedName>
    <definedName name="_xlnm.Print_Area" localSheetId="49">'MAYO 7 AM'!$A$1:$N$39</definedName>
    <definedName name="_xlnm.Print_Area" localSheetId="48">'MAYO 7 PM'!$A$1:$N$39</definedName>
    <definedName name="_xlnm.Print_Area" localSheetId="47">'MAYO 8 AM'!$A$1:$N$39</definedName>
    <definedName name="_xlnm.Print_Area" localSheetId="46">'MAYO 8 PM'!$A$1:$N$39</definedName>
    <definedName name="_xlnm.Print_Area" localSheetId="45">'MAYO 9 AM'!$A$1:$N$39</definedName>
    <definedName name="_xlnm.Print_Area" localSheetId="44">'MAYO 9 PM'!$A$1:$N$39</definedName>
  </definedNames>
  <calcPr calcId="124519"/>
</workbook>
</file>

<file path=xl/calcChain.xml><?xml version="1.0" encoding="utf-8"?>
<calcChain xmlns="http://schemas.openxmlformats.org/spreadsheetml/2006/main">
  <c r="C36" i="62"/>
  <c r="C38" s="1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6" i="61"/>
  <c r="C38" s="1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6" i="60"/>
  <c r="C38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6" i="59"/>
  <c r="C38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8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6" i="57"/>
  <c r="C38" s="1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6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5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4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3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2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1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C38" i="50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31" s="1"/>
  <c r="N13" i="49"/>
  <c r="C38"/>
  <c r="M31"/>
  <c r="L31"/>
  <c r="K31"/>
  <c r="J31"/>
  <c r="I31"/>
  <c r="G31"/>
  <c r="N29"/>
  <c r="N28"/>
  <c r="N27"/>
  <c r="N25"/>
  <c r="N24"/>
  <c r="N23"/>
  <c r="N22"/>
  <c r="N21"/>
  <c r="N20"/>
  <c r="N19"/>
  <c r="N18"/>
  <c r="N17"/>
  <c r="N16"/>
  <c r="N15"/>
  <c r="N14"/>
  <c r="N12"/>
  <c r="N11"/>
  <c r="N10"/>
  <c r="N9"/>
  <c r="N8"/>
  <c r="N7"/>
  <c r="N6"/>
  <c r="N30" s="1"/>
  <c r="N31" s="1"/>
  <c r="N26" i="48"/>
  <c r="N25"/>
  <c r="N22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N32" i="34"/>
  <c r="N32" i="33"/>
  <c r="C37" i="34"/>
  <c r="C39" s="1"/>
  <c r="M32"/>
  <c r="L32"/>
  <c r="K32"/>
  <c r="J32"/>
  <c r="I32"/>
  <c r="G32"/>
  <c r="N30"/>
  <c r="N29"/>
  <c r="N28"/>
  <c r="N23"/>
  <c r="N21"/>
  <c r="N20"/>
  <c r="N19"/>
  <c r="N18"/>
  <c r="N17"/>
  <c r="N16"/>
  <c r="N15"/>
  <c r="N14"/>
  <c r="N13"/>
  <c r="N12"/>
  <c r="N11"/>
  <c r="N10"/>
  <c r="N9"/>
  <c r="N8"/>
  <c r="N7"/>
  <c r="N6"/>
  <c r="C37" i="3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C37" i="3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L32" i="29"/>
  <c r="C37"/>
  <c r="C39" s="1"/>
  <c r="M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7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4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8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7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1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0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9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8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9" i="7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6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5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4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3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2"/>
  <c r="C39" s="1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  <c r="C37" i="1"/>
  <c r="C39"/>
  <c r="M32"/>
  <c r="L32"/>
  <c r="K32"/>
  <c r="J32"/>
  <c r="I32"/>
  <c r="G32"/>
  <c r="N30"/>
  <c r="N29"/>
  <c r="N28"/>
  <c r="N24"/>
  <c r="N23"/>
  <c r="N21"/>
  <c r="N20"/>
  <c r="N19"/>
  <c r="N18"/>
  <c r="N17"/>
  <c r="N16"/>
  <c r="N15"/>
  <c r="N14"/>
  <c r="N13"/>
  <c r="N12"/>
  <c r="N11"/>
  <c r="N10"/>
  <c r="N9"/>
  <c r="N8"/>
  <c r="N7"/>
  <c r="N6"/>
  <c r="N31" s="1"/>
  <c r="N32" s="1"/>
</calcChain>
</file>

<file path=xl/sharedStrings.xml><?xml version="1.0" encoding="utf-8"?>
<sst xmlns="http://schemas.openxmlformats.org/spreadsheetml/2006/main" count="2508" uniqueCount="466">
  <si>
    <t xml:space="preserve"> </t>
  </si>
  <si>
    <t xml:space="preserve">        HOTEL SAN BOSCO DE LA FORTUNA S.A</t>
  </si>
  <si>
    <t>CIERRE DIARIO CAJA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</si>
  <si>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</si>
  <si>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</si>
  <si>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</si>
  <si>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</si>
  <si>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</si>
  <si>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</si>
  <si>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</si>
  <si>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</si>
  <si>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</si>
  <si>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</si>
  <si>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</si>
  <si>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</si>
  <si>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</si>
  <si>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</si>
  <si>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</si>
  <si>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</si>
  <si>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</si>
  <si>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</si>
  <si>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</si>
  <si>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</si>
  <si>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</si>
  <si>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</si>
  <si>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</si>
  <si>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18</t>
  </si>
  <si>
    <t>CAFÉ BRITT</t>
  </si>
  <si>
    <t>10</t>
  </si>
  <si>
    <t>CORPORATIVO</t>
  </si>
  <si>
    <t xml:space="preserve">                        ENCARGADO DE RECEPCION: DIANA - JOSÉ</t>
  </si>
  <si>
    <t>3-5</t>
  </si>
  <si>
    <t>COLEGIO DE INGENIEROS</t>
  </si>
  <si>
    <t>KINICH TOURS</t>
  </si>
  <si>
    <t>ESTEBAN VENTURA</t>
  </si>
  <si>
    <t>21-22</t>
  </si>
  <si>
    <t>MAURICIO ARIAS</t>
  </si>
  <si>
    <t>DIANA</t>
  </si>
  <si>
    <t>BEBIDAS</t>
  </si>
  <si>
    <t xml:space="preserve">                        ENCARGADO DE RECEPCION: ALLAN-DANIEL</t>
  </si>
  <si>
    <t>PM</t>
  </si>
  <si>
    <t>40</t>
  </si>
  <si>
    <t>NANCY DENTON</t>
  </si>
  <si>
    <t>ANYWHWERE COSTA RICA</t>
  </si>
  <si>
    <t>11</t>
  </si>
  <si>
    <t>ALEJANDRO RODRIGUEZ</t>
  </si>
  <si>
    <t>VIAJES ARENAL SEIMPRE VERDE SA</t>
  </si>
  <si>
    <t xml:space="preserve">                        ENCARGADO DE RECEPCION: ALLAN-JOSE</t>
  </si>
  <si>
    <t>13</t>
  </si>
  <si>
    <t>CARLOS BADILLA</t>
  </si>
  <si>
    <t>CAFÉ EL REY</t>
  </si>
  <si>
    <t xml:space="preserve">                        ENCARGADO DE RECEPCION: DANIEL-JOSIMAR</t>
  </si>
  <si>
    <t>WKT</t>
  </si>
  <si>
    <t>A. LAENEN</t>
  </si>
  <si>
    <t>ECOLE TRAVEL</t>
  </si>
  <si>
    <t>VARIOS</t>
  </si>
  <si>
    <t>VIA TOUR</t>
  </si>
  <si>
    <t xml:space="preserve">LUIS </t>
  </si>
  <si>
    <t>SUPRO</t>
  </si>
  <si>
    <t>MARCO</t>
  </si>
  <si>
    <t>DONNA</t>
  </si>
  <si>
    <t>BRYAN</t>
  </si>
  <si>
    <t>MARIO</t>
  </si>
  <si>
    <t>HAYCOM</t>
  </si>
  <si>
    <t>ALCCI</t>
  </si>
  <si>
    <t>DESAYUNOS</t>
  </si>
  <si>
    <t>CARLOS</t>
  </si>
  <si>
    <t>BAUM</t>
  </si>
  <si>
    <t>LAMMERTS</t>
  </si>
  <si>
    <t>CORP</t>
  </si>
  <si>
    <t>VAN DER WUODE</t>
  </si>
  <si>
    <t>STEPHANIE</t>
  </si>
  <si>
    <t>ARCO IRIS LODGE</t>
  </si>
  <si>
    <t>ERINN BEAUPRE</t>
  </si>
  <si>
    <t>DANIEL</t>
  </si>
  <si>
    <t>FACT 41567-41568-41570 NULAS</t>
  </si>
  <si>
    <t>GECKO TRAIL</t>
  </si>
  <si>
    <t>BRIAN HARRIGAN</t>
  </si>
  <si>
    <t>12</t>
  </si>
  <si>
    <t>8</t>
  </si>
  <si>
    <t>DANIEL LAROSA</t>
  </si>
  <si>
    <t xml:space="preserve">FRED &amp; SHIRLEY </t>
  </si>
  <si>
    <t>PARKLANDS</t>
  </si>
  <si>
    <t>22</t>
  </si>
  <si>
    <t>RODNEY HERRERA</t>
  </si>
  <si>
    <t>21</t>
  </si>
  <si>
    <t>GRUPO CASA MEDICA</t>
  </si>
  <si>
    <t>LIZZETE VARGAS</t>
  </si>
  <si>
    <t>MARICEL COX ALVARADO</t>
  </si>
  <si>
    <t>RICARDO RIVEROS</t>
  </si>
  <si>
    <t xml:space="preserve">                        ENCARGADO DE RECEPCION: DIANA</t>
  </si>
  <si>
    <t>PATRICK KEENAN &amp; IVANA</t>
  </si>
  <si>
    <t>DESAFIO LA FORTUNA</t>
  </si>
  <si>
    <t>ASHLEY GIBBS</t>
  </si>
  <si>
    <t>GRUPO AVENTURAS DE CR</t>
  </si>
  <si>
    <t>DISCOVERY TRAVEL</t>
  </si>
  <si>
    <t>MR. &amp; MME RIVAT</t>
  </si>
  <si>
    <t>JUANA NATENZONAS</t>
  </si>
  <si>
    <t>V= 5181</t>
  </si>
  <si>
    <t>AUC #146</t>
  </si>
  <si>
    <t>CAMINO TRAVEL</t>
  </si>
  <si>
    <t xml:space="preserve">HERNAN GRAJEDA </t>
  </si>
  <si>
    <t>EXPEDICIONES TROPICALES</t>
  </si>
  <si>
    <t>AGROCOMERCIAL DE GRECIA</t>
  </si>
  <si>
    <t>ARFI 119032</t>
  </si>
  <si>
    <t>ARA TOURS</t>
  </si>
  <si>
    <t>32</t>
  </si>
  <si>
    <t>DONNA LASKOWSKI</t>
  </si>
  <si>
    <t>SERGIO TORRES</t>
  </si>
  <si>
    <t>LAS OLAS S.A.</t>
  </si>
  <si>
    <t>INDUSTRIAS NAC. CXA</t>
  </si>
  <si>
    <t>ANNE</t>
  </si>
  <si>
    <t>V=5182</t>
  </si>
  <si>
    <t>16</t>
  </si>
  <si>
    <t>LUZ MARIA MORA</t>
  </si>
  <si>
    <t xml:space="preserve">                        ENCARGADO DE RECEPCION: ALLAN- JOSIMAR</t>
  </si>
  <si>
    <t>02</t>
  </si>
  <si>
    <t>WHITNEY STALLEY</t>
  </si>
  <si>
    <t>ALLAN</t>
  </si>
  <si>
    <t xml:space="preserve">                        ENCARGADO DE RECEPCION:  JOSIMAR</t>
  </si>
  <si>
    <t>BRIDGET</t>
  </si>
  <si>
    <t>V 5183</t>
  </si>
  <si>
    <t>MARILYN</t>
  </si>
  <si>
    <t>PICO &amp; LIASA</t>
  </si>
  <si>
    <t>KEYLIN</t>
  </si>
  <si>
    <t>JAVIER CALDERON</t>
  </si>
  <si>
    <t>FRANCINY</t>
  </si>
  <si>
    <t xml:space="preserve">                        ENCARGADO DE RECEPCION:  ALLAN-DANIEL</t>
  </si>
  <si>
    <t>25</t>
  </si>
  <si>
    <t>SUSAN ROGALA</t>
  </si>
  <si>
    <t>06</t>
  </si>
  <si>
    <t>KEILUN SANDOVAL</t>
  </si>
  <si>
    <t>JOSE ALVAREZ QUESADA</t>
  </si>
  <si>
    <t>27</t>
  </si>
  <si>
    <t>ANTONIO CHINCHILLA</t>
  </si>
  <si>
    <t>24</t>
  </si>
  <si>
    <t>KARLA PORTUGUEZ</t>
  </si>
  <si>
    <t>15</t>
  </si>
  <si>
    <t>RICARDO MARCHIANI</t>
  </si>
  <si>
    <t>08</t>
  </si>
  <si>
    <t>ALFREDO SCOTT GRUPO CELESTE</t>
  </si>
  <si>
    <t xml:space="preserve">                        ENCARGADO DE RECEPCION:  DANIEL</t>
  </si>
  <si>
    <t>BRIDGETTE</t>
  </si>
  <si>
    <t>32-34</t>
  </si>
  <si>
    <t>05</t>
  </si>
  <si>
    <t>CARMEN CABELLO</t>
  </si>
  <si>
    <t>WILDBIRDS</t>
  </si>
  <si>
    <t>14</t>
  </si>
  <si>
    <t>ELMER ORTIZ</t>
  </si>
  <si>
    <t>ANTHONY CREASY</t>
  </si>
  <si>
    <t>KAROLINA</t>
  </si>
  <si>
    <t xml:space="preserve">                        ENCARGADO DE RECEPCION:  ALLAN- DIANA</t>
  </si>
  <si>
    <t>CHRIS VARGA</t>
  </si>
  <si>
    <t>SOLO TOURS</t>
  </si>
  <si>
    <t>VOUCHER#</t>
  </si>
  <si>
    <t xml:space="preserve">                        ENCARGADO DE RECEPCION:  JOSIMAR-DANIEL</t>
  </si>
  <si>
    <t xml:space="preserve">                        ENCARGADO DE RECEPCION:  DIANA</t>
  </si>
  <si>
    <t>FACT 41612 NULA</t>
  </si>
  <si>
    <t>GRUPO ST EDWARDS</t>
  </si>
  <si>
    <t>COSTA DE ORO EXPORTS</t>
  </si>
  <si>
    <t>34</t>
  </si>
  <si>
    <t>KIM STAGMEN</t>
  </si>
  <si>
    <t>FACT. 41617NULA</t>
  </si>
  <si>
    <t>20</t>
  </si>
  <si>
    <t>ROBERT NUCKOLLS</t>
  </si>
  <si>
    <t>DESAFIO MONTEVERDE</t>
  </si>
  <si>
    <t>ESTHER</t>
  </si>
  <si>
    <t>NEON NIETO</t>
  </si>
  <si>
    <t>CO</t>
  </si>
  <si>
    <t>EMILY</t>
  </si>
  <si>
    <t>JOSIMR</t>
  </si>
  <si>
    <t xml:space="preserve">                        ENCARGADO DE RECEPCION:  DIANA - JOSIMAR</t>
  </si>
  <si>
    <t>9</t>
  </si>
  <si>
    <t>CONCEICAO DE MARÍA PÁDUA</t>
  </si>
  <si>
    <t>PAULA</t>
  </si>
  <si>
    <t>JEREMY</t>
  </si>
  <si>
    <t>COCA COLA</t>
  </si>
  <si>
    <t>RONALD</t>
  </si>
  <si>
    <t>AVON CR</t>
  </si>
  <si>
    <t>HUGO</t>
  </si>
  <si>
    <t>EMINENT LOGISTICS</t>
  </si>
  <si>
    <t>INTEC INTERN.</t>
  </si>
  <si>
    <t xml:space="preserve">                        ENCARGADO DE RECEPCION:  ALLAN-JOSIMAR</t>
  </si>
  <si>
    <t>32,34,40</t>
  </si>
  <si>
    <t>HECTOR VIQUEZ</t>
  </si>
  <si>
    <t>OLGA ALVAREZ</t>
  </si>
  <si>
    <t>OGANEM</t>
  </si>
  <si>
    <t xml:space="preserve">                        ENCARGADO DE RECEPCION:  DIANA-DANIEL</t>
  </si>
  <si>
    <t>ALONSO MORA</t>
  </si>
  <si>
    <t>3M</t>
  </si>
  <si>
    <t>GECKO TRAILS</t>
  </si>
  <si>
    <t>KATJA EHLERMANN</t>
  </si>
  <si>
    <t>COSTA RICA DREAM TRAVEL</t>
  </si>
  <si>
    <t>REBECA ULATE</t>
  </si>
  <si>
    <t>23</t>
  </si>
  <si>
    <t>HAROLD RUIZ</t>
  </si>
  <si>
    <t xml:space="preserve">                        ENCARGADO DE RECEPCION: JOSIMAR</t>
  </si>
  <si>
    <t>AMANDA</t>
  </si>
  <si>
    <t>V 5185</t>
  </si>
  <si>
    <t>FRANKLIN</t>
  </si>
  <si>
    <t>COSTA RICA UNIQUE</t>
  </si>
  <si>
    <t>FRANCISCO</t>
  </si>
  <si>
    <t>JOSIMAR</t>
  </si>
  <si>
    <t xml:space="preserve">                        ENCARGADO DE RECEPCION: ALLAN -DANIEL</t>
  </si>
  <si>
    <t>GEANCARLO VILLANUEVA</t>
  </si>
  <si>
    <t>MATTHEW MILFORD</t>
  </si>
  <si>
    <t>INVERSIONES COSOLIDADAS</t>
  </si>
  <si>
    <t>25-26</t>
  </si>
  <si>
    <t>ISABEL MCEWEN</t>
  </si>
  <si>
    <t>FAC:41650 NULA-SE ERRO EL MONTO DE DOLARES</t>
  </si>
  <si>
    <t>22-24-25-26</t>
  </si>
  <si>
    <t>AMANDA LOREN</t>
  </si>
  <si>
    <t>VERONIQUE NOBERT</t>
  </si>
  <si>
    <t xml:space="preserve">                        ENCARGADO DE RECEPCION: ALLAN </t>
  </si>
  <si>
    <t xml:space="preserve">                        ENCARGADO DE RECEPCION: DIANA-DANIEL</t>
  </si>
  <si>
    <t>SUSAN CARROL</t>
  </si>
  <si>
    <t>ORBITZ</t>
  </si>
  <si>
    <t>VICTOR CARVALHO</t>
  </si>
  <si>
    <t>WKI</t>
  </si>
  <si>
    <t>MORGAN</t>
  </si>
  <si>
    <t>CARLOS VARGAS</t>
  </si>
  <si>
    <t>VESA TOUR</t>
  </si>
  <si>
    <t>PAPON</t>
  </si>
  <si>
    <t xml:space="preserve">                        ENCARGADO DE RECEPCION: DIANA - DANIEL</t>
  </si>
  <si>
    <t>SAM HINTZ</t>
  </si>
  <si>
    <t>EMMA SHARPE</t>
  </si>
  <si>
    <t xml:space="preserve">                        ENCARGADO DE RECEPCION: DIANA </t>
  </si>
  <si>
    <t>ANN NG</t>
  </si>
  <si>
    <t>EXPEDIA</t>
  </si>
  <si>
    <t xml:space="preserve">BARHOLD LOREN </t>
  </si>
  <si>
    <t>PICKMAN RON</t>
  </si>
  <si>
    <t>TALBOT JEFFREY</t>
  </si>
  <si>
    <t>MORO MARIANA Y SILVANA</t>
  </si>
  <si>
    <t>VIAJES SIN FRONTERAS</t>
  </si>
  <si>
    <t>NOTENZONAS JUANA</t>
  </si>
  <si>
    <t xml:space="preserve">TASSO FEDERICO </t>
  </si>
  <si>
    <t>AVENTURAS DE CR.</t>
  </si>
  <si>
    <t>ROBERTO ZUÑIGA</t>
  </si>
  <si>
    <t>SWISS TRAVEL</t>
  </si>
  <si>
    <t>03.-05-2012</t>
  </si>
  <si>
    <t>NOUVELLE FRONTIERS</t>
  </si>
  <si>
    <t xml:space="preserve">                        ENCARGADO DE RECEPCION: DANIEL </t>
  </si>
  <si>
    <t>SARAH LOBE</t>
  </si>
  <si>
    <t>JOYCA</t>
  </si>
  <si>
    <t xml:space="preserve">AM </t>
  </si>
  <si>
    <t>CARLOS REYES</t>
  </si>
  <si>
    <t>CAFÉ REY</t>
  </si>
  <si>
    <t>DANILO RODRIGUEZ</t>
  </si>
  <si>
    <t>TECNOPLANT</t>
  </si>
  <si>
    <t>DUSTIN REBERTSON</t>
  </si>
  <si>
    <t>JOSE ARMANDO</t>
  </si>
  <si>
    <t>ANYWHERE CR</t>
  </si>
  <si>
    <t>FRANK LOUIS LAJOS</t>
  </si>
  <si>
    <t>3</t>
  </si>
  <si>
    <t>CAFÉ BRITT CR</t>
  </si>
  <si>
    <t>GRUPO SAMBORO</t>
  </si>
  <si>
    <t>PURDUE UNIVERSITY</t>
  </si>
  <si>
    <t xml:space="preserve">                        ENCARGADO DE RECEPCION: DANIEL</t>
  </si>
  <si>
    <t>DONACION DE ASDRUBAL</t>
  </si>
  <si>
    <t>HOTEL SAN BOSCO</t>
  </si>
  <si>
    <t>MAIRE</t>
  </si>
  <si>
    <t>RAFAEL</t>
  </si>
  <si>
    <t>I.C.E.</t>
  </si>
  <si>
    <t>JESUS</t>
  </si>
  <si>
    <t>LUIS</t>
  </si>
  <si>
    <t>LUIS MENDIETA ESCUDERO</t>
  </si>
  <si>
    <t>ICE</t>
  </si>
  <si>
    <t>4</t>
  </si>
  <si>
    <t>WALTER CONCEPCIÓN OBANDO</t>
  </si>
  <si>
    <t>7</t>
  </si>
  <si>
    <t>JORGE ARCE GARCÍA</t>
  </si>
  <si>
    <t>WILLIAM SANTAMARIA</t>
  </si>
  <si>
    <t>6</t>
  </si>
  <si>
    <t>HERBERT MURILLO</t>
  </si>
  <si>
    <t>5</t>
  </si>
  <si>
    <t>ROCIO MADRIGAL OCONETRILLO</t>
  </si>
  <si>
    <t>LUIS RÍOS RIVERA</t>
  </si>
  <si>
    <t>M° AUXILIADORA GONZÁLEZ</t>
  </si>
  <si>
    <t>ROXANA MASIS VILLALOBOS</t>
  </si>
  <si>
    <t>FRANKLIN ZAMORA CAMPOS</t>
  </si>
  <si>
    <t>19</t>
  </si>
  <si>
    <t>HENRY CHAVEZ CHAVEZ</t>
  </si>
  <si>
    <t>MARIA ROSALES DINARTE</t>
  </si>
  <si>
    <t>M° DEL PILAR SOLORZANO S.</t>
  </si>
  <si>
    <t>17</t>
  </si>
  <si>
    <t>MAIRE THIERRY</t>
  </si>
  <si>
    <t>HACKAUF WOLFGAN</t>
  </si>
  <si>
    <t>SELECT CR</t>
  </si>
  <si>
    <t>MARIO MURILLO CASTRO</t>
  </si>
  <si>
    <t>OLIVIER CUBERO JIMENEZ</t>
  </si>
  <si>
    <t>L1</t>
  </si>
  <si>
    <t>ANA CALVO CASTILLO</t>
  </si>
  <si>
    <t>FACT 41715 NULA</t>
  </si>
  <si>
    <t xml:space="preserve">                        ENCARGADO DE RECEPCION: JOSE </t>
  </si>
  <si>
    <t>INDUSTRIAS NACIONALES</t>
  </si>
  <si>
    <t>AGRO COMERCIAL</t>
  </si>
  <si>
    <t>PEDRO</t>
  </si>
  <si>
    <t xml:space="preserve">                        ENCARGADO DE RECEPCION: DIANA - JOSIMAR</t>
  </si>
  <si>
    <t>GRUPO MEDIALLE COLLEGE</t>
  </si>
  <si>
    <t>RAIN FOREST AND REEF</t>
  </si>
  <si>
    <t>KYLE</t>
  </si>
  <si>
    <t>HANNIA SOTO</t>
  </si>
  <si>
    <t>GERARDO</t>
  </si>
  <si>
    <t>CASSIDY</t>
  </si>
  <si>
    <t>RITA LETICIA</t>
  </si>
  <si>
    <t>JOSE LUIS</t>
  </si>
  <si>
    <t>JOSE RAFAEL</t>
  </si>
  <si>
    <t>CHRISTIAN THOMPSON</t>
  </si>
  <si>
    <t>NATALIE HILL</t>
  </si>
  <si>
    <t>PETER</t>
  </si>
  <si>
    <t xml:space="preserve">                        ENCARGADO DE RECEPCION:  JOSE</t>
  </si>
  <si>
    <t>COSME</t>
  </si>
  <si>
    <t>V # 5190</t>
  </si>
  <si>
    <t>YERAY</t>
  </si>
  <si>
    <t>DUNCAN</t>
  </si>
  <si>
    <t xml:space="preserve">PM </t>
  </si>
  <si>
    <t>01</t>
  </si>
  <si>
    <t>RUMMEL</t>
  </si>
  <si>
    <t>JASON</t>
  </si>
  <si>
    <t>ANA</t>
  </si>
  <si>
    <t>ANA-NICK</t>
  </si>
  <si>
    <t>WILBERT TREJOS</t>
  </si>
  <si>
    <t>YERAY VASQUEZ</t>
  </si>
  <si>
    <t>VICTOR</t>
  </si>
  <si>
    <t>COSME HERRERA</t>
  </si>
  <si>
    <t>ARENAL EVERGREEN</t>
  </si>
  <si>
    <t>GRUPO INA</t>
  </si>
  <si>
    <t>CARRILLO ADVENTURES &amp; TRAVEL</t>
  </si>
  <si>
    <t>JOHN MEEK</t>
  </si>
  <si>
    <t>MARTHA</t>
  </si>
  <si>
    <t>JACK GALE</t>
  </si>
  <si>
    <t xml:space="preserve">LUIS DIEGO </t>
  </si>
  <si>
    <t>PRISCILLA</t>
  </si>
  <si>
    <t>V # 5196</t>
  </si>
  <si>
    <t>CHELSEA</t>
  </si>
  <si>
    <t>JACK - GALE</t>
  </si>
  <si>
    <t>V # 5197</t>
  </si>
  <si>
    <t>FRANCISCO SIMMS</t>
  </si>
  <si>
    <t>SHOREX C.A.</t>
  </si>
  <si>
    <t>R # 350</t>
  </si>
  <si>
    <t>JUAN CARLOS</t>
  </si>
  <si>
    <t>LAB.STEIN</t>
  </si>
  <si>
    <t>DIEGO CHACON</t>
  </si>
  <si>
    <t>PHARMERICA DEL SUR</t>
  </si>
  <si>
    <t>CHICOS, EL COMPROBANTE DE TARJETA 285157, CON RECIBO # 350, CORRESPONDE A UN PAGO DE 26 FOTOCOPIAS QUE SE LE IMPRIMIERON AL SEÑOR SIMM, GUIA DEL GRUPO DE SHOREX CENTRAL AMERICA, EL DÍA 22 DE MAYO DE 2012- ATTE: DANIEL</t>
  </si>
  <si>
    <t>ESC. DE AGRICULTURA</t>
  </si>
  <si>
    <t>UNIVERSIDAD EARTH</t>
  </si>
  <si>
    <t>CHELSEA - CHRIS</t>
  </si>
  <si>
    <t>CR RESOURCES</t>
  </si>
  <si>
    <t>COFEE BREAK</t>
  </si>
  <si>
    <t>DENNIS MAYO</t>
  </si>
  <si>
    <t>TAYER MAYA</t>
  </si>
  <si>
    <t>FACTURA # 41766, ANULADA POR FALTA DE INFORMACION (# DE CEDULA DEL CLIENTE)</t>
  </si>
  <si>
    <t>07</t>
  </si>
  <si>
    <t>LEONARDO RIVERA</t>
  </si>
  <si>
    <t>EDUARDO DELGADO</t>
  </si>
  <si>
    <t>09</t>
  </si>
  <si>
    <t>GONZALO CABRERA</t>
  </si>
  <si>
    <t>03</t>
  </si>
  <si>
    <t>JAKELINE</t>
  </si>
  <si>
    <t>MPD</t>
  </si>
  <si>
    <t>DIMITRI</t>
  </si>
  <si>
    <t>BRADLEY</t>
  </si>
  <si>
    <t>ANNA</t>
  </si>
  <si>
    <t>RAINFOREST AND REEF</t>
  </si>
  <si>
    <t>TAYER</t>
  </si>
  <si>
    <t>V5199</t>
  </si>
  <si>
    <t>GRUPO VET NURSES IN THE WILD</t>
  </si>
  <si>
    <t>WAVE TOURS</t>
  </si>
  <si>
    <t>MARCIA FORTI</t>
  </si>
  <si>
    <t>CHRISTINA URANOWSKI</t>
  </si>
  <si>
    <t>PATRICK LI</t>
  </si>
  <si>
    <t>DUSTIN ROBERTSON</t>
  </si>
  <si>
    <t>DAVID SHARPE</t>
  </si>
  <si>
    <t>YUK HAR LEE</t>
  </si>
  <si>
    <t>OTIS HEATH BROWN</t>
  </si>
  <si>
    <t>LEE YUK HARD</t>
  </si>
  <si>
    <t>NATALIA MIKHAILAVA</t>
  </si>
  <si>
    <t>SHELBY PARKER</t>
  </si>
  <si>
    <t>GONZALO RECALDE</t>
  </si>
  <si>
    <t>GRUPO PARAISO</t>
  </si>
  <si>
    <t>GRUPO BOSQUES DE CR.</t>
  </si>
  <si>
    <t>11-05-202</t>
  </si>
  <si>
    <t>BALESTRINO MAXIMILIADO ARIEL</t>
  </si>
  <si>
    <t>CALIFORNIA MARITIME ACADEMY</t>
  </si>
  <si>
    <t>AGENCIA DE VIAJES HORIZONTES</t>
  </si>
  <si>
    <t>AFSA HIGH SCHOOL</t>
  </si>
  <si>
    <t xml:space="preserve">BRADLEY </t>
  </si>
  <si>
    <t>MUC</t>
  </si>
  <si>
    <t>BI CR</t>
  </si>
  <si>
    <t>UNIVERSIDAD OKLAHOMA</t>
  </si>
  <si>
    <t>SHOREX</t>
  </si>
  <si>
    <t>JONHY</t>
  </si>
  <si>
    <t>ASHLEY</t>
  </si>
  <si>
    <t>HEATHER</t>
  </si>
  <si>
    <t>V 5201</t>
  </si>
  <si>
    <t>V 5200</t>
  </si>
  <si>
    <t>fact  41804 NULA, MONTO ERRONEO</t>
  </si>
  <si>
    <t>GRUPO UCPA40</t>
  </si>
  <si>
    <t>CAMINANDO CR.</t>
  </si>
  <si>
    <t>ALEKSANDRA VALVERDE</t>
  </si>
  <si>
    <t>RÍOS TROPICALES</t>
  </si>
  <si>
    <t>DANE JOHNSON</t>
  </si>
  <si>
    <t>TRAVELOCITY</t>
  </si>
  <si>
    <t xml:space="preserve">                        ENCARGADO DE RECEPCION: JOSE</t>
  </si>
  <si>
    <t>DIEGO AGUILAR</t>
  </si>
  <si>
    <t>GREG</t>
  </si>
  <si>
    <t>FRED</t>
  </si>
  <si>
    <t>MARIA</t>
  </si>
  <si>
    <t>AMK</t>
  </si>
  <si>
    <t>WH</t>
  </si>
  <si>
    <t>WENDY</t>
  </si>
  <si>
    <t>FUEGO Y SAZON GRILL</t>
  </si>
  <si>
    <t>KYA</t>
  </si>
  <si>
    <t>ULRIKE PFEIFFER</t>
  </si>
  <si>
    <t>KIA PAYNE</t>
  </si>
  <si>
    <t xml:space="preserve">                        ENCARGADO DE RECEPCION: DIANAL</t>
  </si>
  <si>
    <t>ISHTAR CALDERÓN SÁNCHEZ</t>
  </si>
  <si>
    <t>KIA</t>
  </si>
  <si>
    <t>26</t>
  </si>
  <si>
    <t>CHARLES LANGLEY</t>
  </si>
  <si>
    <t>ANNE SOPHIE NORMAND</t>
  </si>
  <si>
    <t>50</t>
  </si>
  <si>
    <t>V=5209</t>
  </si>
  <si>
    <t>V=5210</t>
  </si>
  <si>
    <t>GLEN</t>
  </si>
  <si>
    <t>SOF</t>
  </si>
  <si>
    <t>SOPHIE</t>
  </si>
  <si>
    <t>DANIELLE ROSENBERG</t>
  </si>
  <si>
    <t>JAVIER PADILLA</t>
  </si>
  <si>
    <t>CR MANAGEMENT</t>
  </si>
  <si>
    <t xml:space="preserve">GERARDO OCAMPO </t>
  </si>
  <si>
    <t>GRUPO KATIVO</t>
  </si>
  <si>
    <t>KATIVO CR.</t>
  </si>
  <si>
    <t xml:space="preserve">CAFÉ EL REY </t>
  </si>
  <si>
    <t>2</t>
  </si>
  <si>
    <t>TRAVEL EXCELLENCE</t>
  </si>
  <si>
    <t>1 DESAYUNO</t>
  </si>
  <si>
    <t>AVON DE CR</t>
  </si>
  <si>
    <t xml:space="preserve">                        ENCARGADO DE RECEPCION: Josimar</t>
  </si>
  <si>
    <t>UNIVERSIDAD CR</t>
  </si>
  <si>
    <t>DIEGO ROJAS</t>
  </si>
  <si>
    <t>BEBIDA</t>
  </si>
  <si>
    <t>MOLINA Y OVARES</t>
  </si>
  <si>
    <t>ROBERT MONTOYA</t>
  </si>
  <si>
    <t>MICHAEL</t>
  </si>
  <si>
    <t>V 2511</t>
  </si>
  <si>
    <t>DATSA</t>
  </si>
  <si>
    <t>JOSIMA</t>
  </si>
  <si>
    <t>BEBIDSA</t>
  </si>
  <si>
    <t xml:space="preserve">JENNIFER </t>
  </si>
  <si>
    <t>SANCHEZ CHACON</t>
  </si>
  <si>
    <t>MENDOZA KAMES</t>
  </si>
  <si>
    <t>GRUPO CEDRELA</t>
  </si>
  <si>
    <t>BRET SULLIVAN</t>
  </si>
  <si>
    <t>ROBERTO ARCE</t>
  </si>
  <si>
    <t xml:space="preserve">DESAFIO LA FORTUNA </t>
  </si>
  <si>
    <t>APRIL</t>
  </si>
  <si>
    <t>TRSITAN</t>
  </si>
  <si>
    <t>AUC # 147</t>
  </si>
  <si>
    <t>FACT # 41864 - 41870 : NULA</t>
  </si>
  <si>
    <t>SOMER</t>
  </si>
  <si>
    <t>REBECA</t>
  </si>
  <si>
    <t>CNFL</t>
  </si>
  <si>
    <t xml:space="preserve">                           HOTEL SAN BOSCO DE LA FORTUNA S.A</t>
  </si>
  <si>
    <t xml:space="preserve">GILL 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</si>
</sst>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8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Bell MT"/>
      <family val="1"/>
    </font>
    <font>
      <sz val="11"/>
      <color theme="1"/>
      <name val="Bell MT"/>
      <family val="1"/>
    </font>
    <font>
      <sz val="10"/>
      <color theme="1"/>
      <name val="Bell MT"/>
      <family val="1"/>
    </font>
    <font>
      <b/>
      <sz val="10"/>
      <color theme="3" tint="-0.499984740745262"/>
      <name val="Bell MT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165" fontId="6" fillId="2" borderId="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/>
    <xf numFmtId="14" fontId="5" fillId="3" borderId="4" xfId="0" applyNumberFormat="1" applyFont="1" applyFill="1" applyBorder="1" applyAlignment="1"/>
    <xf numFmtId="0" fontId="5" fillId="5" borderId="2" xfId="0" applyFont="1" applyFill="1" applyBorder="1" applyAlignment="1"/>
    <xf numFmtId="0" fontId="5" fillId="5" borderId="4" xfId="0" applyFont="1" applyFill="1" applyBorder="1" applyAlignment="1"/>
    <xf numFmtId="0" fontId="9" fillId="2" borderId="7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11" fillId="2" borderId="2" xfId="0" applyFont="1" applyFill="1" applyBorder="1" applyAlignment="1"/>
    <xf numFmtId="0" fontId="11" fillId="2" borderId="15" xfId="0" applyFont="1" applyFill="1" applyBorder="1" applyAlignment="1"/>
    <xf numFmtId="0" fontId="9" fillId="2" borderId="1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9" fillId="2" borderId="12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50" t="s">
        <v>464</v>
      </c>
      <c r="D1" s="151"/>
      <c r="E1" s="151"/>
      <c r="F1" s="152"/>
      <c r="G1" s="1"/>
      <c r="H1" s="1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6" t="s">
        <v>404</v>
      </c>
      <c r="C3" s="157"/>
      <c r="D3" s="157"/>
      <c r="E3" s="157"/>
      <c r="F3" s="157"/>
      <c r="G3" s="158"/>
      <c r="H3" s="1"/>
      <c r="I3" s="1"/>
      <c r="J3" s="155"/>
      <c r="K3" s="159">
        <v>41060</v>
      </c>
      <c r="L3" s="160"/>
      <c r="M3" s="161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450</v>
      </c>
      <c r="C6" s="10" t="s">
        <v>228</v>
      </c>
      <c r="D6" s="10">
        <v>41053</v>
      </c>
      <c r="E6" s="10">
        <v>41055</v>
      </c>
      <c r="F6" s="11">
        <v>41859</v>
      </c>
      <c r="G6" s="16">
        <v>47380</v>
      </c>
      <c r="H6" s="124"/>
      <c r="I6" s="12"/>
      <c r="J6" s="12"/>
      <c r="K6" s="12"/>
      <c r="L6" s="12">
        <v>47380</v>
      </c>
      <c r="M6" s="12"/>
      <c r="N6" s="13">
        <f>G6+I6</f>
        <v>47380</v>
      </c>
    </row>
    <row r="7" spans="1:14">
      <c r="A7" s="9"/>
      <c r="B7" s="10" t="s">
        <v>451</v>
      </c>
      <c r="C7" s="10" t="s">
        <v>228</v>
      </c>
      <c r="D7" s="10">
        <v>41054</v>
      </c>
      <c r="E7" s="10">
        <v>41056</v>
      </c>
      <c r="F7" s="11">
        <v>41860</v>
      </c>
      <c r="G7" s="16">
        <v>47380</v>
      </c>
      <c r="H7" s="10"/>
      <c r="I7" s="12"/>
      <c r="J7" s="12"/>
      <c r="K7" s="12"/>
      <c r="L7" s="12">
        <v>47380</v>
      </c>
      <c r="M7" s="12"/>
      <c r="N7" s="13">
        <f>G7+I7</f>
        <v>47380</v>
      </c>
    </row>
    <row r="8" spans="1:14">
      <c r="A8" s="9"/>
      <c r="B8" s="10" t="s">
        <v>452</v>
      </c>
      <c r="C8" s="10" t="s">
        <v>228</v>
      </c>
      <c r="D8" s="10">
        <v>41055</v>
      </c>
      <c r="E8" s="10">
        <v>41057</v>
      </c>
      <c r="F8" s="11">
        <v>41861</v>
      </c>
      <c r="G8" s="16">
        <v>47380</v>
      </c>
      <c r="H8" s="11"/>
      <c r="I8" s="12"/>
      <c r="J8" s="12"/>
      <c r="K8" s="12"/>
      <c r="L8" s="12">
        <v>47380</v>
      </c>
      <c r="M8" s="12"/>
      <c r="N8" s="13">
        <f t="shared" ref="N8:N9" si="0">G8+I8</f>
        <v>47380</v>
      </c>
    </row>
    <row r="9" spans="1:14">
      <c r="A9" s="9"/>
      <c r="B9" s="15" t="s">
        <v>453</v>
      </c>
      <c r="C9" s="15" t="s">
        <v>102</v>
      </c>
      <c r="D9" s="10">
        <v>41055</v>
      </c>
      <c r="E9" s="10">
        <v>41056</v>
      </c>
      <c r="F9" s="11">
        <v>41862</v>
      </c>
      <c r="G9" s="16">
        <v>25500</v>
      </c>
      <c r="H9" s="11"/>
      <c r="I9" s="17"/>
      <c r="J9" s="16"/>
      <c r="K9" s="16"/>
      <c r="L9" s="16">
        <v>25500</v>
      </c>
      <c r="M9" s="16"/>
      <c r="N9" s="13">
        <f t="shared" si="0"/>
        <v>25500</v>
      </c>
    </row>
    <row r="10" spans="1:14">
      <c r="A10" s="9"/>
      <c r="B10" s="15" t="s">
        <v>445</v>
      </c>
      <c r="C10" s="15" t="s">
        <v>102</v>
      </c>
      <c r="D10" s="10">
        <v>41059</v>
      </c>
      <c r="E10" s="10">
        <v>41060</v>
      </c>
      <c r="F10" s="11">
        <v>41863</v>
      </c>
      <c r="G10" s="16">
        <v>18000</v>
      </c>
      <c r="H10" s="11"/>
      <c r="I10" s="17"/>
      <c r="J10" s="16"/>
      <c r="K10" s="16"/>
      <c r="L10" s="16">
        <v>18000</v>
      </c>
      <c r="M10" s="16"/>
      <c r="N10" s="13">
        <f>G10+I10</f>
        <v>18000</v>
      </c>
    </row>
    <row r="11" spans="1:14">
      <c r="A11" s="9"/>
      <c r="B11" s="15" t="s">
        <v>454</v>
      </c>
      <c r="C11" s="15" t="s">
        <v>17</v>
      </c>
      <c r="D11" s="10">
        <v>41060</v>
      </c>
      <c r="E11" s="10">
        <v>41062</v>
      </c>
      <c r="F11" s="11">
        <v>41865</v>
      </c>
      <c r="G11" s="16">
        <v>50000</v>
      </c>
      <c r="H11" s="11"/>
      <c r="I11" s="17"/>
      <c r="J11" s="16"/>
      <c r="K11" s="16">
        <v>50000</v>
      </c>
      <c r="L11" s="16"/>
      <c r="M11" s="16"/>
      <c r="N11" s="13">
        <f>+G11+I11</f>
        <v>50000</v>
      </c>
    </row>
    <row r="12" spans="1:14">
      <c r="A12" s="9"/>
      <c r="B12" s="15" t="s">
        <v>455</v>
      </c>
      <c r="C12" s="15" t="s">
        <v>456</v>
      </c>
      <c r="D12" s="10">
        <v>41052</v>
      </c>
      <c r="E12" s="10">
        <v>41053</v>
      </c>
      <c r="F12" s="11">
        <v>41866</v>
      </c>
      <c r="G12" s="16">
        <v>23000</v>
      </c>
      <c r="H12" s="16"/>
      <c r="I12" s="17"/>
      <c r="J12" s="17"/>
      <c r="K12" s="16"/>
      <c r="L12" s="16">
        <v>23000</v>
      </c>
      <c r="M12" s="16"/>
      <c r="N12" s="13">
        <f t="shared" ref="N12:N27" si="1">+G12+I12</f>
        <v>23000</v>
      </c>
    </row>
    <row r="13" spans="1:14">
      <c r="A13" s="9"/>
      <c r="B13" s="14" t="s">
        <v>457</v>
      </c>
      <c r="C13" s="14" t="s">
        <v>456</v>
      </c>
      <c r="D13" s="10">
        <v>41057</v>
      </c>
      <c r="E13" s="10">
        <v>41060</v>
      </c>
      <c r="F13" s="11">
        <v>41867</v>
      </c>
      <c r="G13" s="12">
        <v>82500</v>
      </c>
      <c r="H13" s="12"/>
      <c r="I13" s="12"/>
      <c r="J13" s="12"/>
      <c r="K13" s="12"/>
      <c r="L13" s="12">
        <v>82500</v>
      </c>
      <c r="M13" s="16"/>
      <c r="N13" s="13">
        <f t="shared" ref="N13" si="2">G13+I13</f>
        <v>82500</v>
      </c>
    </row>
    <row r="14" spans="1:14">
      <c r="A14" s="9"/>
      <c r="B14" s="15" t="s">
        <v>458</v>
      </c>
      <c r="C14" s="15" t="s">
        <v>233</v>
      </c>
      <c r="D14" s="10">
        <v>41054</v>
      </c>
      <c r="E14" s="10">
        <v>41056</v>
      </c>
      <c r="F14" s="11">
        <v>41868</v>
      </c>
      <c r="G14" s="16">
        <v>54000</v>
      </c>
      <c r="H14" s="16"/>
      <c r="I14" s="17"/>
      <c r="J14" s="16"/>
      <c r="K14" s="16"/>
      <c r="L14" s="16">
        <v>54000</v>
      </c>
      <c r="M14" s="18"/>
      <c r="N14" s="13">
        <f t="shared" si="1"/>
        <v>54000</v>
      </c>
    </row>
    <row r="15" spans="1:14">
      <c r="A15" s="9"/>
      <c r="B15" s="15" t="s">
        <v>459</v>
      </c>
      <c r="C15" s="15" t="s">
        <v>100</v>
      </c>
      <c r="D15" s="10">
        <v>41051</v>
      </c>
      <c r="E15" s="10">
        <v>41053</v>
      </c>
      <c r="F15" s="11">
        <v>41869</v>
      </c>
      <c r="G15" s="16">
        <v>374000</v>
      </c>
      <c r="H15" s="16"/>
      <c r="I15" s="17"/>
      <c r="J15" s="16"/>
      <c r="K15" s="16"/>
      <c r="L15" s="16">
        <v>374000</v>
      </c>
      <c r="M15" s="18"/>
      <c r="N15" s="13">
        <f t="shared" si="1"/>
        <v>374000</v>
      </c>
    </row>
    <row r="16" spans="1:14">
      <c r="A16" s="19"/>
      <c r="B16" s="15" t="s">
        <v>461</v>
      </c>
      <c r="C16" s="15" t="s">
        <v>17</v>
      </c>
      <c r="D16" s="10">
        <v>41060</v>
      </c>
      <c r="E16" s="10">
        <v>41063</v>
      </c>
      <c r="F16" s="20">
        <v>41871</v>
      </c>
      <c r="G16" s="16">
        <v>82500</v>
      </c>
      <c r="H16" s="23"/>
      <c r="I16" s="22"/>
      <c r="J16" s="16"/>
      <c r="K16" s="23">
        <v>82500</v>
      </c>
      <c r="L16" s="16"/>
      <c r="M16" s="18"/>
      <c r="N16" s="13">
        <f t="shared" si="1"/>
        <v>82500</v>
      </c>
    </row>
    <row r="17" spans="1:14">
      <c r="A17" s="19"/>
      <c r="B17" s="15" t="s">
        <v>462</v>
      </c>
      <c r="C17" s="15" t="s">
        <v>17</v>
      </c>
      <c r="D17" s="10">
        <v>41060</v>
      </c>
      <c r="E17" s="10">
        <v>41063</v>
      </c>
      <c r="F17" s="20">
        <v>41872</v>
      </c>
      <c r="G17" s="16">
        <v>104499.99</v>
      </c>
      <c r="H17" s="23"/>
      <c r="I17" s="22"/>
      <c r="J17" s="16"/>
      <c r="K17" s="23">
        <v>104499.99</v>
      </c>
      <c r="L17" s="16"/>
      <c r="M17" s="18"/>
      <c r="N17" s="13">
        <f t="shared" si="1"/>
        <v>104499.99</v>
      </c>
    </row>
    <row r="18" spans="1:14">
      <c r="A18" s="19"/>
      <c r="B18" s="15" t="s">
        <v>63</v>
      </c>
      <c r="C18" s="15" t="s">
        <v>168</v>
      </c>
      <c r="D18" s="10">
        <v>41057</v>
      </c>
      <c r="E18" s="10">
        <v>41061</v>
      </c>
      <c r="F18" s="20">
        <v>41873</v>
      </c>
      <c r="G18" s="16">
        <v>68000</v>
      </c>
      <c r="H18" s="23"/>
      <c r="I18" s="22"/>
      <c r="J18" s="16">
        <v>68000</v>
      </c>
      <c r="K18" s="23"/>
      <c r="L18" s="16"/>
      <c r="M18" s="18"/>
      <c r="N18" s="13">
        <f t="shared" si="1"/>
        <v>68000</v>
      </c>
    </row>
    <row r="19" spans="1:14">
      <c r="A19" s="19"/>
      <c r="B19" s="15" t="s">
        <v>463</v>
      </c>
      <c r="C19" s="15" t="s">
        <v>17</v>
      </c>
      <c r="D19" s="10">
        <v>41060</v>
      </c>
      <c r="E19" s="10">
        <v>41061</v>
      </c>
      <c r="F19" s="20">
        <v>41874</v>
      </c>
      <c r="G19" s="16">
        <v>19500</v>
      </c>
      <c r="H19" s="23"/>
      <c r="I19" s="22"/>
      <c r="J19" s="16">
        <v>19500</v>
      </c>
      <c r="K19" s="23"/>
      <c r="L19" s="16"/>
      <c r="M19" s="18"/>
      <c r="N19" s="13">
        <f t="shared" si="1"/>
        <v>19500</v>
      </c>
    </row>
    <row r="20" spans="1:14">
      <c r="A20" s="19"/>
      <c r="B20" s="15" t="s">
        <v>465</v>
      </c>
      <c r="C20" s="15" t="s">
        <v>436</v>
      </c>
      <c r="D20" s="10">
        <v>41057</v>
      </c>
      <c r="E20" s="10">
        <v>41059</v>
      </c>
      <c r="F20" s="20">
        <v>41875</v>
      </c>
      <c r="G20" s="16">
        <v>675000</v>
      </c>
      <c r="H20" s="23"/>
      <c r="I20" s="22"/>
      <c r="J20" s="16"/>
      <c r="K20" s="23"/>
      <c r="L20" s="16">
        <v>675000</v>
      </c>
      <c r="M20" s="18"/>
      <c r="N20" s="13">
        <f t="shared" si="1"/>
        <v>675000</v>
      </c>
    </row>
    <row r="21" spans="1:14">
      <c r="A21" s="19"/>
      <c r="B21" s="15" t="s">
        <v>118</v>
      </c>
      <c r="C21" s="15"/>
      <c r="D21" s="10"/>
      <c r="E21" s="10"/>
      <c r="F21" s="20"/>
      <c r="G21" s="16"/>
      <c r="H21" s="23" t="s">
        <v>38</v>
      </c>
      <c r="I21" s="22">
        <v>2100</v>
      </c>
      <c r="J21" s="16">
        <v>2100</v>
      </c>
      <c r="K21" s="23"/>
      <c r="L21" s="16"/>
      <c r="M21" s="18"/>
      <c r="N21" s="13">
        <f t="shared" si="1"/>
        <v>2100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f>SUM(N6:N29)</f>
        <v>1720739.99</v>
      </c>
    </row>
    <row r="31" spans="1:14">
      <c r="A31" s="7" t="s">
        <v>18</v>
      </c>
      <c r="B31" s="7"/>
      <c r="C31" s="27"/>
      <c r="D31" s="28"/>
      <c r="E31" s="28"/>
      <c r="F31" s="29"/>
      <c r="G31" s="16">
        <f>SUM(G6:G30)</f>
        <v>1718639.99</v>
      </c>
      <c r="H31" s="16"/>
      <c r="I31" s="31">
        <f>SUM(I6:I30)</f>
        <v>2100</v>
      </c>
      <c r="J31" s="31">
        <f>SUM(J6:J30)</f>
        <v>89600</v>
      </c>
      <c r="K31" s="31">
        <f>SUM(K6:K30)</f>
        <v>236999.99</v>
      </c>
      <c r="L31" s="31">
        <f>SUM(L6:L30)</f>
        <v>1394140</v>
      </c>
      <c r="M31" s="31">
        <f>SUM(M6:M30)</f>
        <v>0</v>
      </c>
      <c r="N31" s="31">
        <f>SUM(N30)</f>
        <v>1720739.99</v>
      </c>
    </row>
    <row r="32" spans="1:14" ht="15.75" thickBot="1">
      <c r="A32" s="1"/>
      <c r="B32" s="1"/>
      <c r="C32" s="1"/>
      <c r="D32" s="32"/>
      <c r="E32" s="1"/>
      <c r="F32" s="1"/>
      <c r="G32" s="33"/>
      <c r="H32" s="162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55" t="s">
        <v>21</v>
      </c>
      <c r="F33" s="38"/>
      <c r="G33" s="167" t="s">
        <v>460</v>
      </c>
      <c r="H33" s="168"/>
      <c r="I33" s="168"/>
      <c r="J33" s="168"/>
      <c r="K33" s="168"/>
      <c r="L33" s="168"/>
      <c r="M33" s="168"/>
      <c r="N33" s="169"/>
    </row>
    <row r="34" spans="1:14" ht="15" customHeight="1">
      <c r="A34" s="7" t="s">
        <v>22</v>
      </c>
      <c r="B34" s="155"/>
      <c r="C34" s="39"/>
      <c r="D34" s="40"/>
      <c r="E34" s="153">
        <v>500</v>
      </c>
      <c r="F34" s="154"/>
      <c r="G34" s="170"/>
      <c r="H34" s="171"/>
      <c r="I34" s="171"/>
      <c r="J34" s="171"/>
      <c r="K34" s="171"/>
      <c r="L34" s="171"/>
      <c r="M34" s="171"/>
      <c r="N34" s="172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0"/>
      <c r="H35" s="171"/>
      <c r="I35" s="171"/>
      <c r="J35" s="171"/>
      <c r="K35" s="171"/>
      <c r="L35" s="171"/>
      <c r="M35" s="171"/>
      <c r="N35" s="172"/>
    </row>
    <row r="36" spans="1:14" ht="15" customHeight="1">
      <c r="A36" s="1"/>
      <c r="B36" s="1"/>
      <c r="C36" s="43">
        <f>C35*E34</f>
        <v>0</v>
      </c>
      <c r="D36" s="40"/>
      <c r="E36" s="40"/>
      <c r="F36" s="42"/>
      <c r="G36" s="170"/>
      <c r="H36" s="171"/>
      <c r="I36" s="171"/>
      <c r="J36" s="171"/>
      <c r="K36" s="171"/>
      <c r="L36" s="171"/>
      <c r="M36" s="171"/>
      <c r="N36" s="172"/>
    </row>
    <row r="37" spans="1:14" ht="15" customHeight="1">
      <c r="A37" s="7" t="s">
        <v>24</v>
      </c>
      <c r="B37" s="1"/>
      <c r="C37" s="44">
        <v>89600</v>
      </c>
      <c r="D37" s="40"/>
      <c r="E37" s="40"/>
      <c r="F37" s="42"/>
      <c r="G37" s="170"/>
      <c r="H37" s="171"/>
      <c r="I37" s="171"/>
      <c r="J37" s="171"/>
      <c r="K37" s="171"/>
      <c r="L37" s="171"/>
      <c r="M37" s="171"/>
      <c r="N37" s="172"/>
    </row>
    <row r="38" spans="1:14" ht="15.75" customHeight="1" thickBot="1">
      <c r="A38" s="163" t="s">
        <v>16</v>
      </c>
      <c r="B38" s="164"/>
      <c r="C38" s="43">
        <f>SUM(C36+C37)</f>
        <v>89600</v>
      </c>
      <c r="D38" s="40"/>
      <c r="E38" s="40"/>
      <c r="F38" s="42"/>
      <c r="G38" s="173"/>
      <c r="H38" s="174"/>
      <c r="I38" s="174"/>
      <c r="J38" s="174"/>
      <c r="K38" s="174"/>
      <c r="L38" s="174"/>
      <c r="M38" s="174"/>
      <c r="N38" s="175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2"/>
  <sheetViews>
    <sheetView topLeftCell="A22" workbookViewId="0">
      <selection activeCell="C34" sqref="C34:F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196</v>
      </c>
      <c r="C3" s="79"/>
      <c r="D3" s="79"/>
      <c r="E3" s="79"/>
      <c r="F3" s="79"/>
      <c r="G3" s="80"/>
      <c r="H3" s="2"/>
      <c r="I3" s="1"/>
      <c r="J3" s="136"/>
      <c r="K3" s="81">
        <v>41056</v>
      </c>
      <c r="L3" s="82"/>
      <c r="M3" s="83"/>
      <c r="N3" s="7" t="s">
        <v>409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71</v>
      </c>
      <c r="C6" s="10" t="s">
        <v>410</v>
      </c>
      <c r="D6" s="10">
        <v>41056</v>
      </c>
      <c r="E6" s="10">
        <v>41057</v>
      </c>
      <c r="F6" s="11">
        <v>41822</v>
      </c>
      <c r="G6" s="16">
        <v>33000</v>
      </c>
      <c r="H6" s="124"/>
      <c r="I6" s="12"/>
      <c r="J6" s="12"/>
      <c r="K6" s="12">
        <v>33000</v>
      </c>
      <c r="L6" s="12"/>
      <c r="M6" s="12"/>
      <c r="N6" s="13">
        <f>G6+I6</f>
        <v>33000</v>
      </c>
    </row>
    <row r="7" spans="1:14">
      <c r="A7" s="9"/>
      <c r="B7" s="10" t="s">
        <v>411</v>
      </c>
      <c r="C7" s="10" t="s">
        <v>412</v>
      </c>
      <c r="D7" s="10"/>
      <c r="E7" s="10"/>
      <c r="F7" s="11">
        <v>41823</v>
      </c>
      <c r="G7" s="16">
        <v>241000</v>
      </c>
      <c r="H7" s="10"/>
      <c r="I7" s="12"/>
      <c r="J7" s="12"/>
      <c r="K7" s="12">
        <v>241000</v>
      </c>
      <c r="L7" s="12"/>
      <c r="M7" s="12"/>
      <c r="N7" s="13">
        <f>G7+I7</f>
        <v>241000</v>
      </c>
    </row>
    <row r="8" spans="1:14">
      <c r="A8" s="9"/>
      <c r="B8" s="10" t="s">
        <v>202</v>
      </c>
      <c r="C8" s="10" t="s">
        <v>17</v>
      </c>
      <c r="D8" s="10"/>
      <c r="E8" s="10"/>
      <c r="F8" s="11">
        <v>41824</v>
      </c>
      <c r="G8" s="16"/>
      <c r="H8" s="11" t="s">
        <v>38</v>
      </c>
      <c r="I8" s="12">
        <v>4800</v>
      </c>
      <c r="J8" s="12">
        <v>4800</v>
      </c>
      <c r="K8" s="12"/>
      <c r="L8" s="12"/>
      <c r="M8" s="12"/>
      <c r="N8" s="13">
        <f t="shared" ref="N8:N9" si="0">G8+I8</f>
        <v>4800</v>
      </c>
    </row>
    <row r="9" spans="1:14">
      <c r="A9" s="9"/>
      <c r="B9" s="15"/>
      <c r="C9" s="15"/>
      <c r="D9" s="10"/>
      <c r="E9" s="10"/>
      <c r="F9" s="11"/>
      <c r="G9" s="16"/>
      <c r="H9" s="11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278800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274000</v>
      </c>
      <c r="H31" s="30"/>
      <c r="I31" s="31">
        <f>SUM(I6:I30)</f>
        <v>4800</v>
      </c>
      <c r="J31" s="31">
        <f>SUM(J6:J30)</f>
        <v>4800</v>
      </c>
      <c r="K31" s="31">
        <f>SUM(K6:K30)</f>
        <v>274000</v>
      </c>
      <c r="L31" s="31">
        <f>SUM(L6:L30)</f>
        <v>0</v>
      </c>
      <c r="M31" s="31">
        <f>SUM(M6:M30)</f>
        <v>0</v>
      </c>
      <c r="N31" s="31">
        <f>SUM(N30)</f>
        <v>278800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6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6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4800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4800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  <row r="42" spans="1:14">
      <c r="F42">
        <v>5205</v>
      </c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2"/>
  <sheetViews>
    <sheetView topLeftCell="A25" workbookViewId="0">
      <selection sqref="A1:N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257</v>
      </c>
      <c r="C3" s="79"/>
      <c r="D3" s="79"/>
      <c r="E3" s="79"/>
      <c r="F3" s="79"/>
      <c r="G3" s="80"/>
      <c r="H3" s="2"/>
      <c r="I3" s="1"/>
      <c r="J3" s="135"/>
      <c r="K3" s="81">
        <v>41055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408</v>
      </c>
      <c r="C6" s="10" t="s">
        <v>17</v>
      </c>
      <c r="D6" s="10"/>
      <c r="E6" s="10"/>
      <c r="F6" s="11">
        <v>41820</v>
      </c>
      <c r="G6" s="16"/>
      <c r="H6" s="124">
        <v>5205</v>
      </c>
      <c r="I6" s="12">
        <v>92000</v>
      </c>
      <c r="J6" s="12"/>
      <c r="K6" s="12">
        <v>92000</v>
      </c>
      <c r="L6" s="12"/>
      <c r="M6" s="12"/>
      <c r="N6" s="13">
        <f>G6+I6</f>
        <v>92000</v>
      </c>
    </row>
    <row r="7" spans="1:14">
      <c r="A7" s="9"/>
      <c r="B7" s="10" t="s">
        <v>74</v>
      </c>
      <c r="C7" s="10"/>
      <c r="D7" s="10"/>
      <c r="E7" s="10"/>
      <c r="F7" s="11">
        <v>41821</v>
      </c>
      <c r="G7" s="16"/>
      <c r="H7" s="10"/>
      <c r="I7" s="12">
        <v>3500</v>
      </c>
      <c r="J7" s="12">
        <v>3500</v>
      </c>
      <c r="K7" s="12"/>
      <c r="L7" s="12"/>
      <c r="M7" s="12"/>
      <c r="N7" s="13">
        <f>G7+I7</f>
        <v>3500</v>
      </c>
    </row>
    <row r="8" spans="1:14">
      <c r="A8" s="9"/>
      <c r="B8" s="10"/>
      <c r="C8" s="10"/>
      <c r="D8" s="10"/>
      <c r="E8" s="10"/>
      <c r="F8" s="11"/>
      <c r="G8" s="16"/>
      <c r="H8" s="11"/>
      <c r="I8" s="12"/>
      <c r="J8" s="12"/>
      <c r="K8" s="12"/>
      <c r="L8" s="12"/>
      <c r="M8" s="12"/>
      <c r="N8" s="13">
        <f t="shared" ref="N8:N9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1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95500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0</v>
      </c>
      <c r="H31" s="30"/>
      <c r="I31" s="31">
        <f>SUM(I6:I30)</f>
        <v>95500</v>
      </c>
      <c r="J31" s="31">
        <f>SUM(J6:J30)</f>
        <v>3500</v>
      </c>
      <c r="K31" s="31">
        <f>SUM(K6:K30)</f>
        <v>92000</v>
      </c>
      <c r="L31" s="31">
        <f>SUM(L6:L30)</f>
        <v>0</v>
      </c>
      <c r="M31" s="31">
        <f>SUM(M6:M30)</f>
        <v>0</v>
      </c>
      <c r="N31" s="31">
        <f>SUM(N30)</f>
        <v>95500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5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5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3500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3500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  <row r="42" spans="1:14">
      <c r="F42">
        <v>5205</v>
      </c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B19" sqref="B19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404</v>
      </c>
      <c r="C3" s="79"/>
      <c r="D3" s="79"/>
      <c r="E3" s="79"/>
      <c r="F3" s="79"/>
      <c r="G3" s="80"/>
      <c r="H3" s="2"/>
      <c r="I3" s="1"/>
      <c r="J3" s="134"/>
      <c r="K3" s="81">
        <v>41055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405</v>
      </c>
      <c r="C6" s="10" t="s">
        <v>17</v>
      </c>
      <c r="D6" s="10">
        <v>41054</v>
      </c>
      <c r="E6" s="10">
        <v>41055</v>
      </c>
      <c r="F6" s="11">
        <v>41814</v>
      </c>
      <c r="G6" s="16">
        <v>21500</v>
      </c>
      <c r="H6" s="10"/>
      <c r="I6" s="12"/>
      <c r="J6" s="12">
        <v>21500</v>
      </c>
      <c r="K6" s="12"/>
      <c r="L6" s="12"/>
      <c r="M6" s="12"/>
      <c r="N6" s="13">
        <f>G6+I6</f>
        <v>21500</v>
      </c>
    </row>
    <row r="7" spans="1:14">
      <c r="A7" s="9"/>
      <c r="B7" s="10" t="s">
        <v>405</v>
      </c>
      <c r="C7" s="10" t="s">
        <v>17</v>
      </c>
      <c r="D7" s="10">
        <v>41055</v>
      </c>
      <c r="E7" s="10">
        <v>41056</v>
      </c>
      <c r="F7" s="11">
        <v>41815</v>
      </c>
      <c r="G7" s="16">
        <v>21500</v>
      </c>
      <c r="H7" s="10"/>
      <c r="I7" s="12"/>
      <c r="J7" s="12"/>
      <c r="K7" s="12">
        <v>21500</v>
      </c>
      <c r="L7" s="12"/>
      <c r="M7" s="12"/>
      <c r="N7" s="13">
        <f>G7+I7</f>
        <v>21500</v>
      </c>
    </row>
    <row r="8" spans="1:14">
      <c r="A8" s="9"/>
      <c r="B8" s="10" t="s">
        <v>405</v>
      </c>
      <c r="C8" s="10" t="s">
        <v>17</v>
      </c>
      <c r="D8" s="10"/>
      <c r="E8" s="10"/>
      <c r="F8" s="11">
        <v>41816</v>
      </c>
      <c r="G8" s="16"/>
      <c r="H8" s="11">
        <v>5203</v>
      </c>
      <c r="I8" s="12">
        <v>77000</v>
      </c>
      <c r="J8" s="12"/>
      <c r="K8" s="12">
        <v>77000</v>
      </c>
      <c r="L8" s="12"/>
      <c r="M8" s="12"/>
      <c r="N8" s="13">
        <f t="shared" ref="N8:N9" si="0">G8+I8</f>
        <v>77000</v>
      </c>
    </row>
    <row r="9" spans="1:14">
      <c r="A9" s="9"/>
      <c r="B9" s="15" t="s">
        <v>406</v>
      </c>
      <c r="C9" s="15" t="s">
        <v>17</v>
      </c>
      <c r="D9" s="10"/>
      <c r="E9" s="10"/>
      <c r="F9" s="11">
        <v>41817</v>
      </c>
      <c r="G9" s="16"/>
      <c r="H9" s="11">
        <v>5204</v>
      </c>
      <c r="I9" s="17">
        <v>115500</v>
      </c>
      <c r="J9" s="16"/>
      <c r="K9" s="16">
        <v>115500</v>
      </c>
      <c r="L9" s="16"/>
      <c r="M9" s="16"/>
      <c r="N9" s="13">
        <f t="shared" si="0"/>
        <v>115500</v>
      </c>
    </row>
    <row r="10" spans="1:14">
      <c r="A10" s="9"/>
      <c r="B10" s="15" t="s">
        <v>407</v>
      </c>
      <c r="C10" s="15" t="s">
        <v>17</v>
      </c>
      <c r="D10" s="10">
        <v>41055</v>
      </c>
      <c r="E10" s="10">
        <v>41056</v>
      </c>
      <c r="F10" s="11">
        <v>41818</v>
      </c>
      <c r="G10" s="16">
        <v>21500</v>
      </c>
      <c r="H10" s="11"/>
      <c r="I10" s="17"/>
      <c r="J10" s="16"/>
      <c r="K10" s="16">
        <v>21500</v>
      </c>
      <c r="L10" s="16"/>
      <c r="M10" s="16"/>
      <c r="N10" s="13">
        <f>G10+I10</f>
        <v>21500</v>
      </c>
    </row>
    <row r="11" spans="1:14">
      <c r="A11" s="9"/>
      <c r="B11" s="15" t="s">
        <v>393</v>
      </c>
      <c r="C11" s="15" t="s">
        <v>17</v>
      </c>
      <c r="D11" s="10"/>
      <c r="E11" s="10"/>
      <c r="F11" s="11">
        <v>41819</v>
      </c>
      <c r="G11" s="16">
        <v>75000</v>
      </c>
      <c r="H11" s="11"/>
      <c r="I11" s="17"/>
      <c r="J11" s="16"/>
      <c r="K11" s="16">
        <v>75000</v>
      </c>
      <c r="L11" s="16"/>
      <c r="M11" s="16"/>
      <c r="N11" s="13">
        <f>+G11+I11</f>
        <v>75000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332000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139500</v>
      </c>
      <c r="H31" s="30"/>
      <c r="I31" s="31">
        <f>SUM(I6:I30)</f>
        <v>192500</v>
      </c>
      <c r="J31" s="31">
        <f>SUM(J6:J30)</f>
        <v>21500</v>
      </c>
      <c r="K31" s="31">
        <f>SUM(K6:K30)</f>
        <v>310500</v>
      </c>
      <c r="L31" s="31">
        <f>SUM(L6:L30)</f>
        <v>0</v>
      </c>
      <c r="M31" s="31">
        <f>SUM(M6:M30)</f>
        <v>0</v>
      </c>
      <c r="N31" s="31">
        <f>SUM(N30)</f>
        <v>332000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4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4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21500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21500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D37" sqref="D37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33"/>
      <c r="K3" s="81">
        <v>41054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398</v>
      </c>
      <c r="C6" s="10" t="s">
        <v>399</v>
      </c>
      <c r="D6" s="10">
        <v>41045</v>
      </c>
      <c r="E6" s="10">
        <v>41046</v>
      </c>
      <c r="F6" s="11">
        <v>41810</v>
      </c>
      <c r="G6" s="16">
        <v>81000</v>
      </c>
      <c r="H6" s="10"/>
      <c r="I6" s="12"/>
      <c r="J6" s="12"/>
      <c r="K6" s="12"/>
      <c r="L6" s="12"/>
      <c r="M6" s="12">
        <v>81000</v>
      </c>
      <c r="N6" s="13">
        <f>G6+I6</f>
        <v>81000</v>
      </c>
    </row>
    <row r="7" spans="1:14">
      <c r="A7" s="9" t="s">
        <v>79</v>
      </c>
      <c r="B7" s="10" t="s">
        <v>400</v>
      </c>
      <c r="C7" s="10" t="s">
        <v>401</v>
      </c>
      <c r="D7" s="10">
        <v>41071</v>
      </c>
      <c r="E7" s="10">
        <v>41073</v>
      </c>
      <c r="F7" s="11">
        <v>41811</v>
      </c>
      <c r="G7" s="16">
        <v>28000</v>
      </c>
      <c r="H7" s="10"/>
      <c r="I7" s="12"/>
      <c r="J7" s="12"/>
      <c r="K7" s="12"/>
      <c r="L7" s="12"/>
      <c r="M7" s="12">
        <v>28000</v>
      </c>
      <c r="N7" s="13">
        <f>G7+I7</f>
        <v>28000</v>
      </c>
    </row>
    <row r="8" spans="1:14">
      <c r="A8" s="9" t="s">
        <v>44</v>
      </c>
      <c r="B8" s="10" t="s">
        <v>402</v>
      </c>
      <c r="C8" s="10" t="s">
        <v>403</v>
      </c>
      <c r="D8" s="10">
        <v>41054</v>
      </c>
      <c r="E8" s="10">
        <v>41055</v>
      </c>
      <c r="F8" s="11">
        <v>41812</v>
      </c>
      <c r="G8" s="16">
        <v>32770</v>
      </c>
      <c r="H8" s="11"/>
      <c r="I8" s="12"/>
      <c r="J8" s="12"/>
      <c r="K8" s="12">
        <v>32770</v>
      </c>
      <c r="L8" s="12"/>
      <c r="M8" s="12"/>
      <c r="N8" s="13">
        <f t="shared" ref="N8:N9" si="0">G8+I8</f>
        <v>32770</v>
      </c>
    </row>
    <row r="9" spans="1:14">
      <c r="A9" s="9"/>
      <c r="B9" s="15" t="s">
        <v>37</v>
      </c>
      <c r="C9" s="15"/>
      <c r="D9" s="10"/>
      <c r="E9" s="10"/>
      <c r="F9" s="11">
        <v>41813</v>
      </c>
      <c r="G9" s="16"/>
      <c r="H9" s="16" t="s">
        <v>38</v>
      </c>
      <c r="I9" s="17">
        <v>7300</v>
      </c>
      <c r="J9" s="16">
        <v>7300</v>
      </c>
      <c r="K9" s="16"/>
      <c r="L9" s="16"/>
      <c r="M9" s="16"/>
      <c r="N9" s="13">
        <f t="shared" si="0"/>
        <v>7300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149070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141770</v>
      </c>
      <c r="H31" s="30"/>
      <c r="I31" s="31">
        <f>SUM(I6:I30)</f>
        <v>7300</v>
      </c>
      <c r="J31" s="31">
        <f>SUM(J6:J30)</f>
        <v>7300</v>
      </c>
      <c r="K31" s="31">
        <f>SUM(K6:K30)</f>
        <v>32770</v>
      </c>
      <c r="L31" s="31">
        <f>SUM(L6:L30)</f>
        <v>0</v>
      </c>
      <c r="M31" s="31">
        <f>SUM(M6:M30)</f>
        <v>109000</v>
      </c>
      <c r="N31" s="31">
        <f>SUM(N30)</f>
        <v>149070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3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3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7300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7300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8"/>
  <sheetViews>
    <sheetView topLeftCell="A19" workbookViewId="0">
      <selection activeCell="C20" sqref="C20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196</v>
      </c>
      <c r="C3" s="79"/>
      <c r="D3" s="79"/>
      <c r="E3" s="79"/>
      <c r="F3" s="79"/>
      <c r="G3" s="80"/>
      <c r="H3" s="2"/>
      <c r="I3" s="1"/>
      <c r="J3" s="132"/>
      <c r="K3" s="81">
        <v>41054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387</v>
      </c>
      <c r="C6" s="10" t="s">
        <v>17</v>
      </c>
      <c r="D6" s="10">
        <v>41053</v>
      </c>
      <c r="E6" s="10">
        <v>41055</v>
      </c>
      <c r="F6" s="11">
        <v>41801</v>
      </c>
      <c r="G6" s="16">
        <v>50000</v>
      </c>
      <c r="H6" s="10"/>
      <c r="I6" s="12"/>
      <c r="J6" s="12"/>
      <c r="K6" s="12">
        <v>50000</v>
      </c>
      <c r="L6" s="12"/>
      <c r="M6" s="12"/>
      <c r="N6" s="13">
        <f>G6+I6</f>
        <v>50000</v>
      </c>
    </row>
    <row r="7" spans="1:14">
      <c r="A7" s="9"/>
      <c r="B7" s="10" t="s">
        <v>388</v>
      </c>
      <c r="C7" s="10" t="s">
        <v>389</v>
      </c>
      <c r="D7" s="10">
        <v>41040</v>
      </c>
      <c r="E7" s="10">
        <v>41042</v>
      </c>
      <c r="F7" s="11">
        <v>41802</v>
      </c>
      <c r="G7" s="16">
        <v>130000</v>
      </c>
      <c r="H7" s="10"/>
      <c r="I7" s="12"/>
      <c r="J7" s="12"/>
      <c r="K7" s="12"/>
      <c r="L7" s="12"/>
      <c r="M7" s="12">
        <v>130000</v>
      </c>
      <c r="N7" s="13">
        <f>G7+I7</f>
        <v>130000</v>
      </c>
    </row>
    <row r="8" spans="1:14">
      <c r="A8" s="9"/>
      <c r="B8" s="10" t="s">
        <v>390</v>
      </c>
      <c r="C8" s="10" t="s">
        <v>391</v>
      </c>
      <c r="D8" s="10">
        <v>41049</v>
      </c>
      <c r="E8" s="10">
        <v>41051</v>
      </c>
      <c r="F8" s="11">
        <v>41803</v>
      </c>
      <c r="G8" s="16">
        <v>264000</v>
      </c>
      <c r="H8" s="11"/>
      <c r="I8" s="12"/>
      <c r="J8" s="12"/>
      <c r="K8" s="12"/>
      <c r="L8" s="12"/>
      <c r="M8" s="12">
        <v>264000</v>
      </c>
      <c r="N8" s="13">
        <f t="shared" ref="N8:N9" si="0">G8+I8</f>
        <v>264000</v>
      </c>
    </row>
    <row r="9" spans="1:14">
      <c r="A9" s="9"/>
      <c r="B9" s="15" t="s">
        <v>71</v>
      </c>
      <c r="C9" s="15" t="s">
        <v>17</v>
      </c>
      <c r="D9" s="10">
        <v>41054</v>
      </c>
      <c r="E9" s="10">
        <v>41056</v>
      </c>
      <c r="F9" s="11">
        <v>41805</v>
      </c>
      <c r="G9" s="16">
        <v>66000</v>
      </c>
      <c r="H9" s="16"/>
      <c r="I9" s="17"/>
      <c r="J9" s="16"/>
      <c r="K9" s="16">
        <v>66000</v>
      </c>
      <c r="L9" s="16"/>
      <c r="M9" s="16"/>
      <c r="N9" s="13">
        <f t="shared" si="0"/>
        <v>66000</v>
      </c>
    </row>
    <row r="10" spans="1:14">
      <c r="A10" s="9"/>
      <c r="B10" s="15" t="s">
        <v>393</v>
      </c>
      <c r="C10" s="15" t="s">
        <v>17</v>
      </c>
      <c r="D10" s="10">
        <v>41054</v>
      </c>
      <c r="E10" s="10">
        <v>41058</v>
      </c>
      <c r="F10" s="11">
        <v>41806</v>
      </c>
      <c r="G10" s="16">
        <v>100000</v>
      </c>
      <c r="H10" s="11"/>
      <c r="I10" s="17"/>
      <c r="J10" s="16"/>
      <c r="K10" s="16">
        <v>100000</v>
      </c>
      <c r="L10" s="16"/>
      <c r="M10" s="16"/>
      <c r="N10" s="13">
        <f>G10+I10</f>
        <v>100000</v>
      </c>
    </row>
    <row r="11" spans="1:14">
      <c r="A11" s="9"/>
      <c r="B11" s="15" t="s">
        <v>394</v>
      </c>
      <c r="C11" s="15"/>
      <c r="D11" s="10"/>
      <c r="E11" s="10"/>
      <c r="F11" s="11">
        <v>41807</v>
      </c>
      <c r="G11" s="16"/>
      <c r="H11" s="11" t="s">
        <v>395</v>
      </c>
      <c r="I11" s="17">
        <v>27500</v>
      </c>
      <c r="J11" s="16"/>
      <c r="K11" s="16">
        <v>27500</v>
      </c>
      <c r="L11" s="16"/>
      <c r="M11" s="16"/>
      <c r="N11" s="13">
        <f>+G11+I11</f>
        <v>27500</v>
      </c>
    </row>
    <row r="12" spans="1:14">
      <c r="A12" s="9"/>
      <c r="B12" s="15" t="s">
        <v>334</v>
      </c>
      <c r="C12" s="15" t="s">
        <v>17</v>
      </c>
      <c r="D12" s="10"/>
      <c r="E12" s="10"/>
      <c r="F12" s="11">
        <v>41808</v>
      </c>
      <c r="G12" s="16"/>
      <c r="H12" s="16" t="s">
        <v>396</v>
      </c>
      <c r="I12" s="17">
        <v>166000</v>
      </c>
      <c r="J12" s="17"/>
      <c r="K12" s="16">
        <v>166000</v>
      </c>
      <c r="L12" s="16"/>
      <c r="M12" s="16"/>
      <c r="N12" s="13">
        <f t="shared" ref="N12:N27" si="1">+G12+I12</f>
        <v>166000</v>
      </c>
    </row>
    <row r="13" spans="1:14">
      <c r="A13" s="9"/>
      <c r="B13" s="14" t="s">
        <v>392</v>
      </c>
      <c r="C13" s="14" t="s">
        <v>17</v>
      </c>
      <c r="D13" s="10">
        <v>41054</v>
      </c>
      <c r="E13" s="10">
        <v>41055</v>
      </c>
      <c r="F13" s="11">
        <v>41809</v>
      </c>
      <c r="G13" s="12">
        <v>21000</v>
      </c>
      <c r="H13" s="12"/>
      <c r="I13" s="12"/>
      <c r="J13" s="12"/>
      <c r="K13" s="12">
        <v>21000</v>
      </c>
      <c r="L13" s="12"/>
      <c r="M13" s="16"/>
      <c r="N13" s="13">
        <f t="shared" ref="N13" si="2">G13+I13</f>
        <v>21000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824500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631000</v>
      </c>
      <c r="H31" s="30"/>
      <c r="I31" s="31">
        <f>SUM(I6:I30)</f>
        <v>193500</v>
      </c>
      <c r="J31" s="31">
        <f>SUM(J6:J30)</f>
        <v>0</v>
      </c>
      <c r="K31" s="31">
        <f>SUM(K6:K30)</f>
        <v>430500</v>
      </c>
      <c r="L31" s="31">
        <f>SUM(L6:L30)</f>
        <v>0</v>
      </c>
      <c r="M31" s="31">
        <f>SUM(M6:M30)</f>
        <v>394000</v>
      </c>
      <c r="N31" s="31">
        <f>SUM(N30)</f>
        <v>824500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2" t="s">
        <v>21</v>
      </c>
      <c r="F33" s="38"/>
      <c r="G33" s="176" t="s">
        <v>397</v>
      </c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2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9"/>
  <sheetViews>
    <sheetView topLeftCell="A23" workbookViewId="0">
      <selection activeCell="D38" sqref="D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31"/>
      <c r="K3" s="81">
        <v>41053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367</v>
      </c>
      <c r="C6" s="10" t="s">
        <v>368</v>
      </c>
      <c r="D6" s="10">
        <v>41053</v>
      </c>
      <c r="E6" s="10">
        <v>41056</v>
      </c>
      <c r="F6" s="11">
        <v>41780</v>
      </c>
      <c r="G6" s="16">
        <v>408000</v>
      </c>
      <c r="H6" s="10"/>
      <c r="I6" s="12"/>
      <c r="J6" s="12"/>
      <c r="K6" s="12"/>
      <c r="L6" s="12"/>
      <c r="M6" s="12">
        <v>408000</v>
      </c>
      <c r="N6" s="13">
        <f>G6+I6</f>
        <v>408000</v>
      </c>
    </row>
    <row r="7" spans="1:14">
      <c r="A7" s="9"/>
      <c r="B7" s="10" t="s">
        <v>369</v>
      </c>
      <c r="C7" s="10" t="s">
        <v>228</v>
      </c>
      <c r="D7" s="10">
        <v>41035</v>
      </c>
      <c r="E7" s="10">
        <v>41038</v>
      </c>
      <c r="F7" s="11">
        <v>41781</v>
      </c>
      <c r="G7" s="16">
        <v>71070</v>
      </c>
      <c r="H7" s="10"/>
      <c r="I7" s="12"/>
      <c r="J7" s="12"/>
      <c r="K7" s="12"/>
      <c r="L7" s="12">
        <v>71070</v>
      </c>
      <c r="M7" s="12"/>
      <c r="N7" s="13">
        <f>G7+I7</f>
        <v>71070</v>
      </c>
    </row>
    <row r="8" spans="1:14">
      <c r="A8" s="9"/>
      <c r="B8" s="10" t="s">
        <v>370</v>
      </c>
      <c r="C8" s="10" t="s">
        <v>228</v>
      </c>
      <c r="D8" s="10">
        <v>41035</v>
      </c>
      <c r="E8" s="10">
        <v>41037</v>
      </c>
      <c r="F8" s="11">
        <v>41782</v>
      </c>
      <c r="G8" s="16">
        <v>47380</v>
      </c>
      <c r="H8" s="11"/>
      <c r="I8" s="12"/>
      <c r="J8" s="12"/>
      <c r="K8" s="12"/>
      <c r="L8" s="12">
        <v>47380</v>
      </c>
      <c r="M8" s="12"/>
      <c r="N8" s="13">
        <f t="shared" ref="N8:N10" si="0">G8+I8</f>
        <v>47380</v>
      </c>
    </row>
    <row r="9" spans="1:14">
      <c r="A9" s="9"/>
      <c r="B9" s="14" t="s">
        <v>152</v>
      </c>
      <c r="C9" s="14" t="s">
        <v>228</v>
      </c>
      <c r="D9" s="10">
        <v>41035</v>
      </c>
      <c r="E9" s="10">
        <v>41038</v>
      </c>
      <c r="F9" s="11">
        <v>41783</v>
      </c>
      <c r="G9" s="12">
        <v>71070</v>
      </c>
      <c r="H9" s="12"/>
      <c r="I9" s="12"/>
      <c r="J9" s="12"/>
      <c r="K9" s="12"/>
      <c r="L9" s="12">
        <v>71070</v>
      </c>
      <c r="M9" s="16"/>
      <c r="N9" s="13">
        <f t="shared" si="0"/>
        <v>71070</v>
      </c>
    </row>
    <row r="10" spans="1:14">
      <c r="A10" s="9"/>
      <c r="B10" s="15" t="s">
        <v>371</v>
      </c>
      <c r="C10" s="15" t="s">
        <v>228</v>
      </c>
      <c r="D10" s="10">
        <v>41036</v>
      </c>
      <c r="E10" s="10">
        <v>41037</v>
      </c>
      <c r="F10" s="11">
        <v>41784</v>
      </c>
      <c r="G10" s="16">
        <v>23690</v>
      </c>
      <c r="H10" s="16"/>
      <c r="I10" s="17"/>
      <c r="J10" s="16"/>
      <c r="K10" s="16"/>
      <c r="L10" s="16">
        <v>23690</v>
      </c>
      <c r="M10" s="16"/>
      <c r="N10" s="13">
        <f t="shared" si="0"/>
        <v>23690</v>
      </c>
    </row>
    <row r="11" spans="1:14">
      <c r="A11" s="9"/>
      <c r="B11" s="15" t="s">
        <v>372</v>
      </c>
      <c r="C11" s="15" t="s">
        <v>228</v>
      </c>
      <c r="D11" s="10">
        <v>41042</v>
      </c>
      <c r="E11" s="10">
        <v>41044</v>
      </c>
      <c r="F11" s="11">
        <v>41785</v>
      </c>
      <c r="G11" s="16">
        <v>47380</v>
      </c>
      <c r="H11" s="11"/>
      <c r="I11" s="17"/>
      <c r="J11" s="16"/>
      <c r="K11" s="16"/>
      <c r="L11" s="16">
        <v>47380</v>
      </c>
      <c r="M11" s="16"/>
      <c r="N11" s="13">
        <f>G11+I11</f>
        <v>47380</v>
      </c>
    </row>
    <row r="12" spans="1:14">
      <c r="A12" s="9"/>
      <c r="B12" s="15" t="s">
        <v>373</v>
      </c>
      <c r="C12" s="15" t="s">
        <v>228</v>
      </c>
      <c r="D12" s="10">
        <v>41042</v>
      </c>
      <c r="E12" s="10">
        <v>41045</v>
      </c>
      <c r="F12" s="11">
        <v>41786</v>
      </c>
      <c r="G12" s="16">
        <v>71070</v>
      </c>
      <c r="H12" s="11"/>
      <c r="I12" s="17"/>
      <c r="J12" s="16"/>
      <c r="K12" s="16"/>
      <c r="L12" s="16">
        <v>71070</v>
      </c>
      <c r="M12" s="16"/>
      <c r="N12" s="13">
        <f>+G12+I12</f>
        <v>71070</v>
      </c>
    </row>
    <row r="13" spans="1:14">
      <c r="A13" s="9"/>
      <c r="B13" s="15" t="s">
        <v>225</v>
      </c>
      <c r="C13" s="15" t="s">
        <v>228</v>
      </c>
      <c r="D13" s="10">
        <v>41042</v>
      </c>
      <c r="E13" s="10">
        <v>41045</v>
      </c>
      <c r="F13" s="11">
        <v>41787</v>
      </c>
      <c r="G13" s="16">
        <v>71070</v>
      </c>
      <c r="H13" s="16"/>
      <c r="I13" s="17"/>
      <c r="J13" s="17"/>
      <c r="K13" s="16"/>
      <c r="L13" s="16">
        <v>71070</v>
      </c>
      <c r="M13" s="16"/>
      <c r="N13" s="13">
        <f t="shared" ref="N13:N28" si="1">+G13+I13</f>
        <v>71070</v>
      </c>
    </row>
    <row r="14" spans="1:14">
      <c r="A14" s="9"/>
      <c r="B14" s="15" t="s">
        <v>374</v>
      </c>
      <c r="C14" s="15" t="s">
        <v>228</v>
      </c>
      <c r="D14" s="10">
        <v>41043</v>
      </c>
      <c r="E14" s="10">
        <v>41045</v>
      </c>
      <c r="F14" s="11">
        <v>41788</v>
      </c>
      <c r="G14" s="16">
        <v>47380</v>
      </c>
      <c r="H14" s="16"/>
      <c r="I14" s="17"/>
      <c r="J14" s="17"/>
      <c r="K14" s="16"/>
      <c r="L14" s="16">
        <v>47380</v>
      </c>
      <c r="M14" s="18"/>
      <c r="N14" s="13">
        <f t="shared" si="1"/>
        <v>47380</v>
      </c>
    </row>
    <row r="15" spans="1:14">
      <c r="A15" s="9"/>
      <c r="B15" s="15" t="s">
        <v>375</v>
      </c>
      <c r="C15" s="15" t="s">
        <v>228</v>
      </c>
      <c r="D15" s="10">
        <v>41045</v>
      </c>
      <c r="E15" s="10">
        <v>41047</v>
      </c>
      <c r="F15" s="11">
        <v>41789</v>
      </c>
      <c r="G15" s="16">
        <v>47380</v>
      </c>
      <c r="H15" s="16"/>
      <c r="I15" s="17"/>
      <c r="J15" s="16"/>
      <c r="K15" s="16"/>
      <c r="L15" s="16">
        <v>47380</v>
      </c>
      <c r="M15" s="18"/>
      <c r="N15" s="13">
        <f t="shared" si="1"/>
        <v>47380</v>
      </c>
    </row>
    <row r="16" spans="1:14">
      <c r="A16" s="9"/>
      <c r="B16" s="15" t="s">
        <v>376</v>
      </c>
      <c r="C16" s="15" t="s">
        <v>228</v>
      </c>
      <c r="D16" s="10">
        <v>41047</v>
      </c>
      <c r="E16" s="10">
        <v>41048</v>
      </c>
      <c r="F16" s="11">
        <v>41790</v>
      </c>
      <c r="G16" s="16">
        <v>47380</v>
      </c>
      <c r="H16" s="16"/>
      <c r="I16" s="17"/>
      <c r="J16" s="16"/>
      <c r="K16" s="16"/>
      <c r="L16" s="16">
        <v>47380</v>
      </c>
      <c r="M16" s="18"/>
      <c r="N16" s="13">
        <f t="shared" si="1"/>
        <v>47380</v>
      </c>
    </row>
    <row r="17" spans="1:14">
      <c r="A17" s="19"/>
      <c r="B17" s="15" t="s">
        <v>377</v>
      </c>
      <c r="C17" s="15" t="s">
        <v>228</v>
      </c>
      <c r="D17" s="10">
        <v>41048</v>
      </c>
      <c r="E17" s="10">
        <v>41051</v>
      </c>
      <c r="F17" s="20">
        <v>41791</v>
      </c>
      <c r="G17" s="16">
        <v>71070</v>
      </c>
      <c r="H17" s="21"/>
      <c r="I17" s="22"/>
      <c r="J17" s="16"/>
      <c r="K17" s="23"/>
      <c r="L17" s="16">
        <v>71070</v>
      </c>
      <c r="M17" s="18"/>
      <c r="N17" s="13">
        <f t="shared" si="1"/>
        <v>71070</v>
      </c>
    </row>
    <row r="18" spans="1:14">
      <c r="A18" s="19"/>
      <c r="B18" s="15" t="s">
        <v>378</v>
      </c>
      <c r="C18" s="15" t="s">
        <v>228</v>
      </c>
      <c r="D18" s="10">
        <v>41048</v>
      </c>
      <c r="E18" s="10">
        <v>41050</v>
      </c>
      <c r="F18" s="20">
        <v>41792</v>
      </c>
      <c r="G18" s="16">
        <v>47380</v>
      </c>
      <c r="H18" s="23"/>
      <c r="I18" s="22"/>
      <c r="J18" s="16"/>
      <c r="K18" s="23"/>
      <c r="L18" s="16">
        <v>47380</v>
      </c>
      <c r="M18" s="18"/>
      <c r="N18" s="13">
        <f t="shared" si="1"/>
        <v>47380</v>
      </c>
    </row>
    <row r="19" spans="1:14">
      <c r="A19" s="19"/>
      <c r="B19" s="15" t="s">
        <v>379</v>
      </c>
      <c r="C19" s="15" t="s">
        <v>228</v>
      </c>
      <c r="D19" s="10">
        <v>41048</v>
      </c>
      <c r="E19" s="10">
        <v>41050</v>
      </c>
      <c r="F19" s="20">
        <v>41793</v>
      </c>
      <c r="G19" s="16">
        <v>47380</v>
      </c>
      <c r="H19" s="21"/>
      <c r="I19" s="22"/>
      <c r="J19" s="16"/>
      <c r="K19" s="23"/>
      <c r="L19" s="16">
        <v>47380</v>
      </c>
      <c r="M19" s="18"/>
      <c r="N19" s="13">
        <f t="shared" si="1"/>
        <v>47380</v>
      </c>
    </row>
    <row r="20" spans="1:14">
      <c r="A20" s="19" t="s">
        <v>269</v>
      </c>
      <c r="B20" s="15" t="s">
        <v>380</v>
      </c>
      <c r="C20" s="15" t="s">
        <v>95</v>
      </c>
      <c r="D20" s="10">
        <v>41036</v>
      </c>
      <c r="E20" s="10">
        <v>41038</v>
      </c>
      <c r="F20" s="20">
        <v>41794</v>
      </c>
      <c r="G20" s="16">
        <v>244000</v>
      </c>
      <c r="H20" s="23"/>
      <c r="I20" s="22"/>
      <c r="J20" s="16"/>
      <c r="K20" s="23"/>
      <c r="L20" s="16">
        <v>244000</v>
      </c>
      <c r="M20" s="18"/>
      <c r="N20" s="13">
        <f t="shared" si="1"/>
        <v>244000</v>
      </c>
    </row>
    <row r="21" spans="1:14">
      <c r="A21" s="19" t="s">
        <v>79</v>
      </c>
      <c r="B21" s="15" t="s">
        <v>94</v>
      </c>
      <c r="C21" s="15" t="s">
        <v>95</v>
      </c>
      <c r="D21" s="10">
        <v>41039</v>
      </c>
      <c r="E21" s="10">
        <v>41041</v>
      </c>
      <c r="F21" s="20">
        <v>41795</v>
      </c>
      <c r="G21" s="16">
        <v>260000</v>
      </c>
      <c r="H21" s="21"/>
      <c r="I21" s="22"/>
      <c r="J21" s="16"/>
      <c r="K21" s="23"/>
      <c r="L21" s="16">
        <v>260000</v>
      </c>
      <c r="M21" s="18"/>
      <c r="N21" s="13">
        <f t="shared" si="1"/>
        <v>260000</v>
      </c>
    </row>
    <row r="22" spans="1:14">
      <c r="A22" s="19" t="s">
        <v>269</v>
      </c>
      <c r="B22" s="15" t="s">
        <v>381</v>
      </c>
      <c r="C22" s="15" t="s">
        <v>95</v>
      </c>
      <c r="D22" s="10" t="s">
        <v>382</v>
      </c>
      <c r="E22" s="10">
        <v>41041</v>
      </c>
      <c r="F22" s="20">
        <v>41796</v>
      </c>
      <c r="G22" s="16">
        <v>115500</v>
      </c>
      <c r="H22" s="21"/>
      <c r="I22" s="22"/>
      <c r="J22" s="16"/>
      <c r="K22" s="23"/>
      <c r="L22" s="16">
        <v>115500</v>
      </c>
      <c r="M22" s="18"/>
      <c r="N22" s="13">
        <f t="shared" si="1"/>
        <v>115500</v>
      </c>
    </row>
    <row r="23" spans="1:14">
      <c r="A23" s="19"/>
      <c r="B23" s="15" t="s">
        <v>383</v>
      </c>
      <c r="C23" s="15" t="s">
        <v>233</v>
      </c>
      <c r="D23" s="10">
        <v>41050</v>
      </c>
      <c r="E23" s="10">
        <v>41052</v>
      </c>
      <c r="F23" s="20">
        <v>41797</v>
      </c>
      <c r="G23" s="16">
        <v>54000</v>
      </c>
      <c r="H23" s="21"/>
      <c r="I23" s="22"/>
      <c r="J23" s="16"/>
      <c r="K23" s="23"/>
      <c r="L23" s="16">
        <v>54000</v>
      </c>
      <c r="M23" s="18"/>
      <c r="N23" s="13">
        <f t="shared" si="1"/>
        <v>54000</v>
      </c>
    </row>
    <row r="24" spans="1:14">
      <c r="A24" s="19"/>
      <c r="B24" s="15" t="s">
        <v>384</v>
      </c>
      <c r="C24" s="15" t="s">
        <v>385</v>
      </c>
      <c r="D24" s="10">
        <v>41038</v>
      </c>
      <c r="E24" s="10">
        <v>41043</v>
      </c>
      <c r="F24" s="20">
        <v>41798</v>
      </c>
      <c r="G24" s="16">
        <v>1132500</v>
      </c>
      <c r="H24" s="21"/>
      <c r="I24" s="22"/>
      <c r="J24" s="16"/>
      <c r="K24" s="23"/>
      <c r="L24" s="16">
        <v>1132500</v>
      </c>
      <c r="M24" s="18"/>
      <c r="N24" s="13">
        <f t="shared" si="1"/>
        <v>1132500</v>
      </c>
    </row>
    <row r="25" spans="1:14">
      <c r="A25" s="19"/>
      <c r="B25" s="15" t="s">
        <v>386</v>
      </c>
      <c r="C25" s="15" t="s">
        <v>385</v>
      </c>
      <c r="D25" s="10">
        <v>41045</v>
      </c>
      <c r="E25" s="10">
        <v>41047</v>
      </c>
      <c r="F25" s="20">
        <v>41799</v>
      </c>
      <c r="G25" s="16">
        <v>223000</v>
      </c>
      <c r="H25" s="21"/>
      <c r="I25" s="22"/>
      <c r="J25" s="16"/>
      <c r="K25" s="23"/>
      <c r="L25" s="16">
        <v>223000</v>
      </c>
      <c r="M25" s="18"/>
      <c r="N25" s="13">
        <f>G25</f>
        <v>223000</v>
      </c>
    </row>
    <row r="26" spans="1:14">
      <c r="A26" s="19"/>
      <c r="B26" s="15" t="s">
        <v>37</v>
      </c>
      <c r="C26" s="15"/>
      <c r="D26" s="10"/>
      <c r="E26" s="10"/>
      <c r="F26" s="20">
        <v>41800</v>
      </c>
      <c r="G26" s="16"/>
      <c r="H26" s="23" t="s">
        <v>38</v>
      </c>
      <c r="I26" s="22">
        <v>1800</v>
      </c>
      <c r="J26" s="16">
        <v>1800</v>
      </c>
      <c r="K26" s="23"/>
      <c r="L26" s="16"/>
      <c r="M26" s="18"/>
      <c r="N26" s="13">
        <f>I26</f>
        <v>1800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3149500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3147700</v>
      </c>
      <c r="H32" s="30"/>
      <c r="I32" s="31">
        <f>SUM(I6:I31)</f>
        <v>1800</v>
      </c>
      <c r="J32" s="31">
        <f>SUM(J6:J31)</f>
        <v>1800</v>
      </c>
      <c r="K32" s="31">
        <f>SUM(K6:K31)</f>
        <v>0</v>
      </c>
      <c r="L32" s="31">
        <f>SUM(L6:L31)</f>
        <v>2739700</v>
      </c>
      <c r="M32" s="31">
        <f>SUM(M6:M31)</f>
        <v>408000</v>
      </c>
      <c r="N32" s="31">
        <f>SUM(N31)</f>
        <v>3149500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1" t="s">
        <v>21</v>
      </c>
      <c r="F34" s="38"/>
      <c r="G34" s="176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31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1800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activeCell="C35" sqref="C35:F39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196</v>
      </c>
      <c r="C3" s="79"/>
      <c r="D3" s="79"/>
      <c r="E3" s="79"/>
      <c r="F3" s="79"/>
      <c r="G3" s="80"/>
      <c r="H3" s="2"/>
      <c r="I3" s="1"/>
      <c r="J3" s="130"/>
      <c r="K3" s="81">
        <v>41053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83</v>
      </c>
      <c r="B6" s="10" t="s">
        <v>363</v>
      </c>
      <c r="C6" s="10" t="s">
        <v>17</v>
      </c>
      <c r="D6" s="10">
        <v>41050</v>
      </c>
      <c r="E6" s="10">
        <v>41053</v>
      </c>
      <c r="F6" s="11">
        <v>41775</v>
      </c>
      <c r="G6" s="16">
        <v>69000</v>
      </c>
      <c r="H6" s="10"/>
      <c r="I6" s="12"/>
      <c r="J6" s="12"/>
      <c r="K6" s="12">
        <v>69000</v>
      </c>
      <c r="L6" s="12"/>
      <c r="M6" s="12"/>
      <c r="N6" s="13">
        <f>G6+I6</f>
        <v>69000</v>
      </c>
    </row>
    <row r="7" spans="1:14">
      <c r="A7" s="9"/>
      <c r="B7" s="10" t="s">
        <v>364</v>
      </c>
      <c r="C7" s="10"/>
      <c r="D7" s="10">
        <v>41052</v>
      </c>
      <c r="E7" s="10">
        <v>41053</v>
      </c>
      <c r="F7" s="11">
        <v>41776</v>
      </c>
      <c r="G7" s="16">
        <v>14000</v>
      </c>
      <c r="H7" s="10"/>
      <c r="I7" s="12"/>
      <c r="J7" s="12">
        <v>14000</v>
      </c>
      <c r="K7" s="12"/>
      <c r="L7" s="12"/>
      <c r="M7" s="12"/>
      <c r="N7" s="13">
        <f>G7+I7</f>
        <v>14000</v>
      </c>
    </row>
    <row r="8" spans="1:14">
      <c r="A8" s="9" t="s">
        <v>79</v>
      </c>
      <c r="B8" s="10" t="s">
        <v>365</v>
      </c>
      <c r="C8" s="10" t="s">
        <v>17</v>
      </c>
      <c r="D8" s="10">
        <v>41053</v>
      </c>
      <c r="E8" s="10">
        <v>41054</v>
      </c>
      <c r="F8" s="11">
        <v>41777</v>
      </c>
      <c r="G8" s="16">
        <v>22000</v>
      </c>
      <c r="H8" s="11"/>
      <c r="I8" s="12"/>
      <c r="J8" s="12"/>
      <c r="K8" s="12">
        <v>22000</v>
      </c>
      <c r="L8" s="12"/>
      <c r="M8" s="12"/>
      <c r="N8" s="13">
        <f t="shared" ref="N8:N10" si="0">G8+I8</f>
        <v>22000</v>
      </c>
    </row>
    <row r="9" spans="1:14">
      <c r="A9" s="9"/>
      <c r="B9" s="14" t="s">
        <v>365</v>
      </c>
      <c r="C9" s="14"/>
      <c r="D9" s="10"/>
      <c r="E9" s="10"/>
      <c r="F9" s="11">
        <v>41778</v>
      </c>
      <c r="G9" s="12"/>
      <c r="H9" s="12" t="s">
        <v>366</v>
      </c>
      <c r="I9" s="12">
        <v>44000</v>
      </c>
      <c r="J9" s="12"/>
      <c r="K9" s="12">
        <v>44000</v>
      </c>
      <c r="L9" s="12"/>
      <c r="M9" s="16"/>
      <c r="N9" s="13">
        <f t="shared" si="0"/>
        <v>44000</v>
      </c>
    </row>
    <row r="10" spans="1:14">
      <c r="A10" s="9"/>
      <c r="B10" s="15" t="s">
        <v>202</v>
      </c>
      <c r="C10" s="15" t="s">
        <v>17</v>
      </c>
      <c r="D10" s="10"/>
      <c r="E10" s="10"/>
      <c r="F10" s="11">
        <v>41779</v>
      </c>
      <c r="G10" s="16"/>
      <c r="H10" s="16" t="s">
        <v>38</v>
      </c>
      <c r="I10" s="17">
        <v>6100</v>
      </c>
      <c r="J10" s="16">
        <v>6100</v>
      </c>
      <c r="K10" s="16"/>
      <c r="L10" s="16"/>
      <c r="M10" s="16"/>
      <c r="N10" s="13">
        <f t="shared" si="0"/>
        <v>6100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1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155100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105000</v>
      </c>
      <c r="H32" s="30"/>
      <c r="I32" s="31">
        <f>SUM(I6:I31)</f>
        <v>50100</v>
      </c>
      <c r="J32" s="31">
        <f>SUM(J6:J31)</f>
        <v>20100</v>
      </c>
      <c r="K32" s="31">
        <f>SUM(K6:K31)</f>
        <v>135000</v>
      </c>
      <c r="L32" s="31">
        <f>SUM(L6:L31)</f>
        <v>0</v>
      </c>
      <c r="M32" s="31">
        <f>SUM(M6:M31)</f>
        <v>0</v>
      </c>
      <c r="N32" s="31">
        <f>SUM(N31)</f>
        <v>155100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30" t="s">
        <v>21</v>
      </c>
      <c r="F34" s="38"/>
      <c r="G34" s="176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30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20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10000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10100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20100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C26" sqref="C26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141</v>
      </c>
      <c r="C3" s="79"/>
      <c r="D3" s="79"/>
      <c r="E3" s="79"/>
      <c r="F3" s="79"/>
      <c r="G3" s="80"/>
      <c r="H3" s="2"/>
      <c r="I3" s="1"/>
      <c r="J3" s="129"/>
      <c r="K3" s="81">
        <v>41052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139</v>
      </c>
      <c r="B6" s="10" t="s">
        <v>351</v>
      </c>
      <c r="C6" s="10" t="s">
        <v>17</v>
      </c>
      <c r="D6" s="10">
        <v>41052</v>
      </c>
      <c r="E6" s="10">
        <v>41053</v>
      </c>
      <c r="F6" s="11">
        <v>41765</v>
      </c>
      <c r="G6" s="16">
        <v>24000</v>
      </c>
      <c r="H6" s="10"/>
      <c r="I6" s="12"/>
      <c r="J6" s="12"/>
      <c r="K6" s="12">
        <v>24000</v>
      </c>
      <c r="L6" s="12"/>
      <c r="M6" s="12"/>
      <c r="N6" s="13">
        <f>G6+I6</f>
        <v>24000</v>
      </c>
    </row>
    <row r="7" spans="1:14">
      <c r="A7" s="9" t="s">
        <v>353</v>
      </c>
      <c r="B7" s="10" t="s">
        <v>354</v>
      </c>
      <c r="C7" s="10" t="s">
        <v>262</v>
      </c>
      <c r="D7" s="10">
        <v>41052</v>
      </c>
      <c r="E7" s="10">
        <v>41053</v>
      </c>
      <c r="F7" s="11">
        <v>41767</v>
      </c>
      <c r="G7" s="16">
        <v>22400</v>
      </c>
      <c r="H7" s="10"/>
      <c r="I7" s="12"/>
      <c r="J7" s="12"/>
      <c r="K7" s="12">
        <v>22400</v>
      </c>
      <c r="L7" s="12"/>
      <c r="M7" s="12"/>
      <c r="N7" s="13">
        <f>G7+I7</f>
        <v>22400</v>
      </c>
    </row>
    <row r="8" spans="1:14">
      <c r="A8" s="9" t="s">
        <v>130</v>
      </c>
      <c r="B8" s="10" t="s">
        <v>355</v>
      </c>
      <c r="C8" s="10" t="s">
        <v>262</v>
      </c>
      <c r="D8" s="10">
        <v>41052</v>
      </c>
      <c r="E8" s="10">
        <v>41053</v>
      </c>
      <c r="F8" s="11">
        <v>41768</v>
      </c>
      <c r="G8" s="16">
        <v>22400</v>
      </c>
      <c r="H8" s="11"/>
      <c r="I8" s="12"/>
      <c r="J8" s="12"/>
      <c r="K8" s="12">
        <v>22400</v>
      </c>
      <c r="L8" s="12"/>
      <c r="M8" s="12"/>
      <c r="N8" s="13">
        <f t="shared" ref="N8:N10" si="0">G8+I8</f>
        <v>22400</v>
      </c>
    </row>
    <row r="9" spans="1:14">
      <c r="A9" s="9" t="s">
        <v>356</v>
      </c>
      <c r="B9" s="14" t="s">
        <v>357</v>
      </c>
      <c r="C9" s="14" t="s">
        <v>262</v>
      </c>
      <c r="D9" s="10">
        <v>41052</v>
      </c>
      <c r="E9" s="10">
        <v>41053</v>
      </c>
      <c r="F9" s="11">
        <v>41769</v>
      </c>
      <c r="G9" s="12">
        <v>22400</v>
      </c>
      <c r="H9" s="12"/>
      <c r="I9" s="12"/>
      <c r="J9" s="12"/>
      <c r="K9" s="12">
        <v>22400</v>
      </c>
      <c r="L9" s="12"/>
      <c r="M9" s="16"/>
      <c r="N9" s="13">
        <f t="shared" si="0"/>
        <v>22400</v>
      </c>
    </row>
    <row r="10" spans="1:14">
      <c r="A10" s="9" t="s">
        <v>358</v>
      </c>
      <c r="B10" s="15" t="s">
        <v>264</v>
      </c>
      <c r="C10" s="15" t="s">
        <v>58</v>
      </c>
      <c r="D10" s="10">
        <v>41052</v>
      </c>
      <c r="E10" s="10">
        <v>41053</v>
      </c>
      <c r="F10" s="11">
        <v>41770</v>
      </c>
      <c r="G10" s="16">
        <v>19500</v>
      </c>
      <c r="H10" s="16"/>
      <c r="I10" s="17"/>
      <c r="J10" s="16">
        <v>19500</v>
      </c>
      <c r="K10" s="16"/>
      <c r="L10" s="16"/>
      <c r="M10" s="16"/>
      <c r="N10" s="13">
        <f t="shared" si="0"/>
        <v>19500</v>
      </c>
    </row>
    <row r="11" spans="1:14">
      <c r="A11" s="9" t="s">
        <v>316</v>
      </c>
      <c r="B11" s="15" t="s">
        <v>359</v>
      </c>
      <c r="C11" s="15" t="s">
        <v>360</v>
      </c>
      <c r="D11" s="10">
        <v>41052</v>
      </c>
      <c r="E11" s="10">
        <v>41053</v>
      </c>
      <c r="F11" s="11">
        <v>41771</v>
      </c>
      <c r="G11" s="16">
        <v>19500</v>
      </c>
      <c r="H11" s="11"/>
      <c r="I11" s="17"/>
      <c r="J11" s="16">
        <v>19500</v>
      </c>
      <c r="K11" s="16"/>
      <c r="L11" s="16"/>
      <c r="M11" s="16"/>
      <c r="N11" s="13">
        <f>G11+I11</f>
        <v>19500</v>
      </c>
    </row>
    <row r="12" spans="1:14">
      <c r="A12" s="9" t="s">
        <v>128</v>
      </c>
      <c r="B12" s="15" t="s">
        <v>361</v>
      </c>
      <c r="C12" s="15" t="s">
        <v>17</v>
      </c>
      <c r="D12" s="10">
        <v>41052</v>
      </c>
      <c r="E12" s="10">
        <v>41053</v>
      </c>
      <c r="F12" s="11">
        <v>41772</v>
      </c>
      <c r="G12" s="16">
        <v>27500</v>
      </c>
      <c r="H12" s="11"/>
      <c r="I12" s="17"/>
      <c r="J12" s="16"/>
      <c r="K12" s="16">
        <v>27500</v>
      </c>
      <c r="L12" s="16"/>
      <c r="M12" s="16"/>
      <c r="N12" s="13">
        <f>+G12+I12</f>
        <v>27500</v>
      </c>
    </row>
    <row r="13" spans="1:14">
      <c r="A13" s="9"/>
      <c r="B13" s="15" t="s">
        <v>150</v>
      </c>
      <c r="C13" s="15"/>
      <c r="D13" s="10"/>
      <c r="E13" s="10"/>
      <c r="F13" s="11">
        <v>41773</v>
      </c>
      <c r="G13" s="16"/>
      <c r="H13" s="16" t="s">
        <v>38</v>
      </c>
      <c r="I13" s="17">
        <v>3100</v>
      </c>
      <c r="J13" s="17">
        <v>3100</v>
      </c>
      <c r="K13" s="16"/>
      <c r="L13" s="16"/>
      <c r="M13" s="16"/>
      <c r="N13" s="13">
        <f t="shared" ref="N13:N28" si="1">+G13+I13</f>
        <v>3100</v>
      </c>
    </row>
    <row r="14" spans="1:14">
      <c r="A14" s="9" t="s">
        <v>135</v>
      </c>
      <c r="B14" s="15" t="s">
        <v>362</v>
      </c>
      <c r="C14" s="15" t="s">
        <v>17</v>
      </c>
      <c r="D14" s="10">
        <v>41052</v>
      </c>
      <c r="E14" s="10">
        <v>41053</v>
      </c>
      <c r="F14" s="11">
        <v>41774</v>
      </c>
      <c r="G14" s="16">
        <v>25000</v>
      </c>
      <c r="H14" s="16"/>
      <c r="I14" s="17"/>
      <c r="J14" s="17">
        <v>25000</v>
      </c>
      <c r="K14" s="16"/>
      <c r="L14" s="16"/>
      <c r="M14" s="18"/>
      <c r="N14" s="13">
        <f t="shared" si="1"/>
        <v>25000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185800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182700</v>
      </c>
      <c r="H32" s="30"/>
      <c r="I32" s="31">
        <f>SUM(I6:I31)</f>
        <v>3100</v>
      </c>
      <c r="J32" s="31">
        <f>SUM(J6:J31)</f>
        <v>67100</v>
      </c>
      <c r="K32" s="31">
        <f>SUM(K6:K31)</f>
        <v>118700</v>
      </c>
      <c r="L32" s="31">
        <f>SUM(L6:L31)</f>
        <v>0</v>
      </c>
      <c r="M32" s="31">
        <f>SUM(M6:M31)</f>
        <v>0</v>
      </c>
      <c r="N32" s="31">
        <f>SUM(N31)</f>
        <v>185800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9" t="s">
        <v>21</v>
      </c>
      <c r="F34" s="38"/>
      <c r="G34" s="176" t="s">
        <v>352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9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20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10000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57100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67100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E16" sqref="E16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156</v>
      </c>
      <c r="C3" s="79"/>
      <c r="D3" s="79"/>
      <c r="E3" s="79"/>
      <c r="F3" s="79"/>
      <c r="G3" s="80"/>
      <c r="H3" s="2"/>
      <c r="I3" s="1"/>
      <c r="J3" s="128"/>
      <c r="K3" s="81">
        <v>41052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50</v>
      </c>
      <c r="C6" s="10" t="s">
        <v>29</v>
      </c>
      <c r="D6" s="10">
        <v>41050</v>
      </c>
      <c r="E6" s="10">
        <v>41052</v>
      </c>
      <c r="F6" s="11">
        <v>41759</v>
      </c>
      <c r="G6" s="16">
        <v>34000</v>
      </c>
      <c r="H6" s="10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/>
      <c r="B7" s="10" t="s">
        <v>345</v>
      </c>
      <c r="C7" s="10" t="s">
        <v>346</v>
      </c>
      <c r="D7" s="10">
        <v>41054</v>
      </c>
      <c r="E7" s="10">
        <v>41057</v>
      </c>
      <c r="F7" s="11">
        <v>41760</v>
      </c>
      <c r="G7" s="16">
        <v>564000</v>
      </c>
      <c r="H7" s="10"/>
      <c r="I7" s="12"/>
      <c r="J7" s="12"/>
      <c r="K7" s="12"/>
      <c r="L7" s="12"/>
      <c r="M7" s="12">
        <v>564000</v>
      </c>
      <c r="N7" s="13">
        <f>G7+I7</f>
        <v>564000</v>
      </c>
    </row>
    <row r="8" spans="1:14">
      <c r="A8" s="9"/>
      <c r="B8" s="10" t="s">
        <v>347</v>
      </c>
      <c r="C8" s="10"/>
      <c r="D8" s="10"/>
      <c r="E8" s="10"/>
      <c r="F8" s="11">
        <v>41761</v>
      </c>
      <c r="G8" s="10"/>
      <c r="H8" s="11">
        <v>5198</v>
      </c>
      <c r="I8" s="12">
        <v>84000</v>
      </c>
      <c r="J8" s="12"/>
      <c r="K8" s="12">
        <v>84000</v>
      </c>
      <c r="L8" s="12"/>
      <c r="M8" s="12"/>
      <c r="N8" s="13">
        <f t="shared" ref="N8:N10" si="0">G8+I8</f>
        <v>84000</v>
      </c>
    </row>
    <row r="9" spans="1:14">
      <c r="A9" s="9"/>
      <c r="B9" s="14" t="s">
        <v>349</v>
      </c>
      <c r="C9" s="14" t="s">
        <v>348</v>
      </c>
      <c r="D9" s="10"/>
      <c r="E9" s="10"/>
      <c r="F9" s="11">
        <v>41762</v>
      </c>
      <c r="G9" s="12"/>
      <c r="H9" s="12"/>
      <c r="I9" s="12">
        <v>200000</v>
      </c>
      <c r="J9" s="12"/>
      <c r="K9" s="12"/>
      <c r="L9" s="12"/>
      <c r="M9" s="16">
        <v>200000</v>
      </c>
      <c r="N9" s="13">
        <f t="shared" si="0"/>
        <v>200000</v>
      </c>
    </row>
    <row r="10" spans="1:14">
      <c r="A10" s="9"/>
      <c r="B10" s="15" t="s">
        <v>350</v>
      </c>
      <c r="C10" s="15" t="s">
        <v>17</v>
      </c>
      <c r="D10" s="10">
        <v>41050</v>
      </c>
      <c r="E10" s="10">
        <v>41052</v>
      </c>
      <c r="F10" s="11">
        <v>41763</v>
      </c>
      <c r="G10" s="16">
        <v>100000</v>
      </c>
      <c r="H10" s="16"/>
      <c r="I10" s="17"/>
      <c r="J10" s="16"/>
      <c r="K10" s="16">
        <v>100000</v>
      </c>
      <c r="L10" s="16"/>
      <c r="M10" s="16"/>
      <c r="N10" s="13">
        <f t="shared" si="0"/>
        <v>100000</v>
      </c>
    </row>
    <row r="11" spans="1:14">
      <c r="A11" s="9"/>
      <c r="B11" s="15" t="s">
        <v>37</v>
      </c>
      <c r="C11" s="15"/>
      <c r="D11" s="10"/>
      <c r="E11" s="10"/>
      <c r="F11" s="11">
        <v>41764</v>
      </c>
      <c r="G11" s="16"/>
      <c r="H11" s="11" t="s">
        <v>38</v>
      </c>
      <c r="I11" s="17">
        <v>8800</v>
      </c>
      <c r="J11" s="16">
        <v>8800</v>
      </c>
      <c r="K11" s="16"/>
      <c r="L11" s="16"/>
      <c r="M11" s="16"/>
      <c r="N11" s="13">
        <f>G11+I11</f>
        <v>8800</v>
      </c>
    </row>
    <row r="12" spans="1:14">
      <c r="A12" s="9"/>
      <c r="B12" s="15"/>
      <c r="C12" s="15"/>
      <c r="D12" s="10"/>
      <c r="E12" s="10"/>
      <c r="F12" s="11"/>
      <c r="G12" s="16"/>
      <c r="H12" s="11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990800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698000</v>
      </c>
      <c r="H32" s="30"/>
      <c r="I32" s="31">
        <f>SUM(I6:I31)</f>
        <v>292800</v>
      </c>
      <c r="J32" s="31">
        <f>SUM(J6:J31)</f>
        <v>8800</v>
      </c>
      <c r="K32" s="31">
        <f>SUM(K6:K31)</f>
        <v>218000</v>
      </c>
      <c r="L32" s="31">
        <f>SUM(L6:L31)</f>
        <v>0</v>
      </c>
      <c r="M32" s="31">
        <f>SUM(M6:M31)</f>
        <v>764000</v>
      </c>
      <c r="N32" s="31">
        <f>SUM(N31)</f>
        <v>990800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8" t="s">
        <v>21</v>
      </c>
      <c r="F34" s="38"/>
      <c r="G34" s="176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8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8800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8800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141</v>
      </c>
      <c r="C3" s="79"/>
      <c r="D3" s="79"/>
      <c r="E3" s="79"/>
      <c r="F3" s="79"/>
      <c r="G3" s="80"/>
      <c r="H3" s="2"/>
      <c r="I3" s="1"/>
      <c r="J3" s="127"/>
      <c r="K3" s="81">
        <v>41051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337</v>
      </c>
      <c r="C6" s="10" t="s">
        <v>338</v>
      </c>
      <c r="D6" s="10"/>
      <c r="E6" s="10"/>
      <c r="F6" s="11" t="s">
        <v>339</v>
      </c>
      <c r="G6" s="12"/>
      <c r="H6" s="124">
        <v>2600</v>
      </c>
      <c r="I6" s="12"/>
      <c r="J6" s="12"/>
      <c r="K6" s="12">
        <v>2600</v>
      </c>
      <c r="L6" s="12"/>
      <c r="M6" s="12"/>
      <c r="N6" s="13">
        <f>G6+I6</f>
        <v>0</v>
      </c>
    </row>
    <row r="7" spans="1:14">
      <c r="A7" s="9"/>
      <c r="B7" s="10" t="s">
        <v>340</v>
      </c>
      <c r="C7" s="10" t="s">
        <v>341</v>
      </c>
      <c r="D7" s="10">
        <v>41051</v>
      </c>
      <c r="E7" s="10">
        <v>41052</v>
      </c>
      <c r="F7" s="11">
        <v>41756</v>
      </c>
      <c r="G7" s="12">
        <v>17000</v>
      </c>
      <c r="H7" s="11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/>
      <c r="B8" s="14" t="s">
        <v>342</v>
      </c>
      <c r="C8" s="10" t="s">
        <v>343</v>
      </c>
      <c r="D8" s="10">
        <v>41051</v>
      </c>
      <c r="E8" s="10">
        <v>41052</v>
      </c>
      <c r="F8" s="11">
        <v>41757</v>
      </c>
      <c r="G8" s="12">
        <v>19500</v>
      </c>
      <c r="H8" s="109"/>
      <c r="I8" s="12"/>
      <c r="J8" s="12"/>
      <c r="K8" s="12">
        <v>19500</v>
      </c>
      <c r="L8" s="12"/>
      <c r="M8" s="12"/>
      <c r="N8" s="13">
        <f t="shared" ref="N8:N10" si="0">G8+I8</f>
        <v>19500</v>
      </c>
    </row>
    <row r="9" spans="1:14">
      <c r="A9" s="9"/>
      <c r="B9" s="14" t="s">
        <v>37</v>
      </c>
      <c r="C9" s="10"/>
      <c r="D9" s="10"/>
      <c r="E9" s="10"/>
      <c r="F9" s="11">
        <v>41758</v>
      </c>
      <c r="G9" s="12"/>
      <c r="H9" s="12"/>
      <c r="I9" s="12">
        <v>1000</v>
      </c>
      <c r="J9" s="12">
        <v>1000</v>
      </c>
      <c r="K9" s="12"/>
      <c r="L9" s="12"/>
      <c r="M9" s="16"/>
      <c r="N9" s="13">
        <f t="shared" si="0"/>
        <v>1000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1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37500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36500</v>
      </c>
      <c r="H32" s="30"/>
      <c r="I32" s="31">
        <f>SUM(I6:I31)</f>
        <v>1000</v>
      </c>
      <c r="J32" s="31">
        <f>SUM(J6:J31)</f>
        <v>1000</v>
      </c>
      <c r="K32" s="31">
        <f>SUM(K6:K31)</f>
        <v>39100</v>
      </c>
      <c r="L32" s="31">
        <f>SUM(L6:L31)</f>
        <v>0</v>
      </c>
      <c r="M32" s="31">
        <f>SUM(M6:M31)</f>
        <v>0</v>
      </c>
      <c r="N32" s="31">
        <f>SUM(N31)</f>
        <v>37500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7" t="s">
        <v>21</v>
      </c>
      <c r="F34" s="38"/>
      <c r="G34" s="176" t="s">
        <v>344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7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1000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44" t="s">
        <v>1</v>
      </c>
      <c r="D1" s="145"/>
      <c r="E1" s="145"/>
      <c r="F1" s="146"/>
      <c r="G1" s="1"/>
      <c r="H1" s="1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</row>
    <row r="3" spans="1:14">
      <c r="A3" s="6"/>
      <c r="B3" s="156" t="s">
        <v>257</v>
      </c>
      <c r="C3" s="157"/>
      <c r="D3" s="157"/>
      <c r="E3" s="157"/>
      <c r="F3" s="157"/>
      <c r="G3" s="158"/>
      <c r="H3" s="1"/>
      <c r="I3" s="1"/>
      <c r="J3" s="149"/>
      <c r="K3" s="159">
        <v>41060</v>
      </c>
      <c r="L3" s="160"/>
      <c r="M3" s="161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"/>
      <c r="C6" s="10"/>
      <c r="D6" s="10"/>
      <c r="E6" s="10"/>
      <c r="F6" s="11"/>
      <c r="G6" s="16"/>
      <c r="H6" s="124"/>
      <c r="I6" s="12"/>
      <c r="J6" s="12"/>
      <c r="K6" s="12"/>
      <c r="L6" s="12"/>
      <c r="M6" s="12"/>
      <c r="N6" s="13">
        <f>G6+I6</f>
        <v>0</v>
      </c>
    </row>
    <row r="7" spans="1:14">
      <c r="A7" s="9"/>
      <c r="B7" s="10"/>
      <c r="C7" s="10"/>
      <c r="D7" s="10"/>
      <c r="E7" s="10"/>
      <c r="F7" s="11"/>
      <c r="G7" s="16"/>
      <c r="H7" s="10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0"/>
      <c r="C8" s="10"/>
      <c r="D8" s="10"/>
      <c r="E8" s="10"/>
      <c r="F8" s="11"/>
      <c r="G8" s="16"/>
      <c r="H8" s="11"/>
      <c r="I8" s="12"/>
      <c r="J8" s="12"/>
      <c r="K8" s="12"/>
      <c r="L8" s="12"/>
      <c r="M8" s="12"/>
      <c r="N8" s="13">
        <f t="shared" ref="N8:N9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1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3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3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3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3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3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3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3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3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3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3"/>
      <c r="I30" s="22"/>
      <c r="J30" s="16"/>
      <c r="K30" s="23"/>
      <c r="L30" s="16"/>
      <c r="M30" s="18"/>
      <c r="N30" s="25">
        <f>SUM(N6:N29)</f>
        <v>0</v>
      </c>
    </row>
    <row r="31" spans="1:14">
      <c r="A31" s="7" t="s">
        <v>18</v>
      </c>
      <c r="B31" s="7"/>
      <c r="C31" s="27"/>
      <c r="D31" s="28"/>
      <c r="E31" s="28"/>
      <c r="F31" s="29"/>
      <c r="G31" s="16">
        <f>SUM(G6:G30)</f>
        <v>0</v>
      </c>
      <c r="H31" s="16"/>
      <c r="I31" s="31">
        <f>SUM(I6:I30)</f>
        <v>0</v>
      </c>
      <c r="J31" s="31">
        <f>SUM(J6:J30)</f>
        <v>0</v>
      </c>
      <c r="K31" s="31">
        <f>SUM(K6:K30)</f>
        <v>0</v>
      </c>
      <c r="L31" s="31">
        <f>SUM(L6:L30)</f>
        <v>0</v>
      </c>
      <c r="M31" s="31">
        <f>SUM(M6:M30)</f>
        <v>0</v>
      </c>
      <c r="N31" s="31">
        <f>SUM(N30)</f>
        <v>0</v>
      </c>
    </row>
    <row r="32" spans="1:14" ht="15.75" thickBot="1">
      <c r="A32" s="1"/>
      <c r="B32" s="1"/>
      <c r="C32" s="1"/>
      <c r="D32" s="32"/>
      <c r="E32" s="1"/>
      <c r="F32" s="1"/>
      <c r="G32" s="33"/>
      <c r="H32" s="162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49" t="s">
        <v>21</v>
      </c>
      <c r="F33" s="38"/>
      <c r="G33" s="167"/>
      <c r="H33" s="168"/>
      <c r="I33" s="168"/>
      <c r="J33" s="168"/>
      <c r="K33" s="168"/>
      <c r="L33" s="168"/>
      <c r="M33" s="168"/>
      <c r="N33" s="169"/>
    </row>
    <row r="34" spans="1:14" ht="15" customHeight="1">
      <c r="A34" s="7" t="s">
        <v>22</v>
      </c>
      <c r="B34" s="149"/>
      <c r="C34" s="39"/>
      <c r="D34" s="40"/>
      <c r="E34" s="147">
        <v>500</v>
      </c>
      <c r="F34" s="148"/>
      <c r="G34" s="170"/>
      <c r="H34" s="171"/>
      <c r="I34" s="171"/>
      <c r="J34" s="171"/>
      <c r="K34" s="171"/>
      <c r="L34" s="171"/>
      <c r="M34" s="171"/>
      <c r="N34" s="172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0"/>
      <c r="H35" s="171"/>
      <c r="I35" s="171"/>
      <c r="J35" s="171"/>
      <c r="K35" s="171"/>
      <c r="L35" s="171"/>
      <c r="M35" s="171"/>
      <c r="N35" s="172"/>
    </row>
    <row r="36" spans="1:14" ht="15" customHeight="1">
      <c r="A36" s="1"/>
      <c r="B36" s="1"/>
      <c r="C36" s="43">
        <f>C35*E34</f>
        <v>0</v>
      </c>
      <c r="D36" s="40"/>
      <c r="E36" s="40"/>
      <c r="F36" s="42"/>
      <c r="G36" s="170"/>
      <c r="H36" s="171"/>
      <c r="I36" s="171"/>
      <c r="J36" s="171"/>
      <c r="K36" s="171"/>
      <c r="L36" s="171"/>
      <c r="M36" s="171"/>
      <c r="N36" s="172"/>
    </row>
    <row r="37" spans="1:14" ht="15" customHeight="1">
      <c r="A37" s="7" t="s">
        <v>24</v>
      </c>
      <c r="B37" s="1"/>
      <c r="C37" s="44">
        <v>0</v>
      </c>
      <c r="D37" s="40"/>
      <c r="E37" s="40"/>
      <c r="F37" s="42"/>
      <c r="G37" s="170"/>
      <c r="H37" s="171"/>
      <c r="I37" s="171"/>
      <c r="J37" s="171"/>
      <c r="K37" s="171"/>
      <c r="L37" s="171"/>
      <c r="M37" s="171"/>
      <c r="N37" s="172"/>
    </row>
    <row r="38" spans="1:14" ht="15.75" customHeight="1" thickBot="1">
      <c r="A38" s="163" t="s">
        <v>16</v>
      </c>
      <c r="B38" s="164"/>
      <c r="C38" s="43">
        <f>SUM(C36+C37)</f>
        <v>0</v>
      </c>
      <c r="D38" s="40"/>
      <c r="E38" s="40"/>
      <c r="F38" s="42"/>
      <c r="G38" s="173"/>
      <c r="H38" s="174"/>
      <c r="I38" s="174"/>
      <c r="J38" s="174"/>
      <c r="K38" s="174"/>
      <c r="L38" s="174"/>
      <c r="M38" s="174"/>
      <c r="N38" s="175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7" sqref="B7:M7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310</v>
      </c>
      <c r="C3" s="79"/>
      <c r="D3" s="79"/>
      <c r="E3" s="79"/>
      <c r="F3" s="79"/>
      <c r="G3" s="80"/>
      <c r="H3" s="2"/>
      <c r="I3" s="1"/>
      <c r="J3" s="126"/>
      <c r="K3" s="81">
        <v>41051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331</v>
      </c>
      <c r="C6" s="10" t="s">
        <v>168</v>
      </c>
      <c r="D6" s="10">
        <v>41050</v>
      </c>
      <c r="E6" s="10">
        <v>41051</v>
      </c>
      <c r="F6" s="11">
        <v>41750</v>
      </c>
      <c r="G6" s="12">
        <v>22400</v>
      </c>
      <c r="H6" s="124"/>
      <c r="I6" s="12"/>
      <c r="J6" s="12"/>
      <c r="K6" s="12">
        <v>22400</v>
      </c>
      <c r="L6" s="12"/>
      <c r="M6" s="12"/>
      <c r="N6" s="13">
        <f>G6+I6</f>
        <v>22400</v>
      </c>
    </row>
    <row r="7" spans="1:14">
      <c r="A7" s="9"/>
      <c r="B7" s="10" t="s">
        <v>332</v>
      </c>
      <c r="C7" s="10" t="s">
        <v>165</v>
      </c>
      <c r="D7" s="10">
        <v>41044</v>
      </c>
      <c r="E7" s="10">
        <v>41046</v>
      </c>
      <c r="F7" s="11">
        <v>41751</v>
      </c>
      <c r="G7" s="12">
        <v>46000</v>
      </c>
      <c r="H7" s="11"/>
      <c r="I7" s="12"/>
      <c r="J7" s="12"/>
      <c r="K7" s="12"/>
      <c r="L7" s="12"/>
      <c r="M7" s="12">
        <v>46000</v>
      </c>
      <c r="N7" s="13">
        <f>G7+I7</f>
        <v>46000</v>
      </c>
    </row>
    <row r="8" spans="1:14">
      <c r="A8" s="9"/>
      <c r="B8" s="14" t="s">
        <v>318</v>
      </c>
      <c r="C8" s="10" t="s">
        <v>17</v>
      </c>
      <c r="D8" s="10"/>
      <c r="E8" s="10"/>
      <c r="F8" s="11">
        <v>41752</v>
      </c>
      <c r="G8" s="12"/>
      <c r="H8" s="109" t="s">
        <v>333</v>
      </c>
      <c r="I8" s="12">
        <v>62500</v>
      </c>
      <c r="J8" s="12"/>
      <c r="K8" s="12">
        <v>62500</v>
      </c>
      <c r="L8" s="12"/>
      <c r="M8" s="12"/>
      <c r="N8" s="13">
        <f t="shared" ref="N8:N10" si="0">G8+I8</f>
        <v>62500</v>
      </c>
    </row>
    <row r="9" spans="1:14">
      <c r="A9" s="9"/>
      <c r="B9" s="14" t="s">
        <v>334</v>
      </c>
      <c r="C9" s="10" t="s">
        <v>17</v>
      </c>
      <c r="D9" s="10">
        <v>41051</v>
      </c>
      <c r="E9" s="10">
        <v>41054</v>
      </c>
      <c r="F9" s="11">
        <v>41753</v>
      </c>
      <c r="G9" s="12">
        <v>82500</v>
      </c>
      <c r="H9" s="12"/>
      <c r="I9" s="12"/>
      <c r="J9" s="12"/>
      <c r="K9" s="12">
        <v>82500</v>
      </c>
      <c r="L9" s="12"/>
      <c r="M9" s="16"/>
      <c r="N9" s="13">
        <f t="shared" si="0"/>
        <v>82500</v>
      </c>
    </row>
    <row r="10" spans="1:14">
      <c r="A10" s="9"/>
      <c r="B10" s="15" t="s">
        <v>335</v>
      </c>
      <c r="C10" s="15" t="s">
        <v>17</v>
      </c>
      <c r="D10" s="10"/>
      <c r="E10" s="10"/>
      <c r="F10" s="11">
        <v>41754</v>
      </c>
      <c r="G10" s="16"/>
      <c r="H10" s="16" t="s">
        <v>336</v>
      </c>
      <c r="I10" s="17">
        <v>28000</v>
      </c>
      <c r="J10" s="16"/>
      <c r="K10" s="16">
        <v>28000</v>
      </c>
      <c r="L10" s="16"/>
      <c r="M10" s="16"/>
      <c r="N10" s="13">
        <f t="shared" si="0"/>
        <v>28000</v>
      </c>
    </row>
    <row r="11" spans="1:14">
      <c r="A11" s="9"/>
      <c r="B11" s="15" t="s">
        <v>296</v>
      </c>
      <c r="C11" s="15" t="s">
        <v>17</v>
      </c>
      <c r="D11" s="10"/>
      <c r="E11" s="10"/>
      <c r="F11" s="11">
        <v>41755</v>
      </c>
      <c r="G11" s="16"/>
      <c r="H11" s="11" t="s">
        <v>38</v>
      </c>
      <c r="I11" s="17">
        <v>7600</v>
      </c>
      <c r="J11" s="16">
        <v>7600</v>
      </c>
      <c r="K11" s="16"/>
      <c r="L11" s="16"/>
      <c r="M11" s="16"/>
      <c r="N11" s="13">
        <f>G11+I11</f>
        <v>7600</v>
      </c>
    </row>
    <row r="12" spans="1:14">
      <c r="A12" s="9"/>
      <c r="B12" s="15"/>
      <c r="C12" s="15"/>
      <c r="D12" s="10"/>
      <c r="E12" s="10"/>
      <c r="F12" s="11"/>
      <c r="G12" s="16"/>
      <c r="H12" s="11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249000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150900</v>
      </c>
      <c r="H32" s="30"/>
      <c r="I32" s="31">
        <f>SUM(I6:I31)</f>
        <v>98100</v>
      </c>
      <c r="J32" s="31">
        <f>SUM(J6:J31)</f>
        <v>7600</v>
      </c>
      <c r="K32" s="31">
        <f>SUM(K6:K31)</f>
        <v>195400</v>
      </c>
      <c r="L32" s="31">
        <f>SUM(L6:L31)</f>
        <v>0</v>
      </c>
      <c r="M32" s="31">
        <f>SUM(M6:M31)</f>
        <v>46000</v>
      </c>
      <c r="N32" s="31">
        <f>SUM(N31)</f>
        <v>249000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6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6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7600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7600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activeCell="D38" sqref="D38"/>
    </sheetView>
  </sheetViews>
  <sheetFormatPr baseColWidth="10" defaultRowHeight="15"/>
  <cols>
    <col min="1" max="1" width="7.5703125" customWidth="1"/>
    <col min="2" max="2" width="22.710937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156</v>
      </c>
      <c r="C3" s="79"/>
      <c r="D3" s="79"/>
      <c r="E3" s="79"/>
      <c r="F3" s="79"/>
      <c r="G3" s="80"/>
      <c r="H3" s="2"/>
      <c r="I3" s="1"/>
      <c r="J3" s="125"/>
      <c r="K3" s="81">
        <v>41050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137</v>
      </c>
      <c r="B6" s="102" t="s">
        <v>322</v>
      </c>
      <c r="C6" s="10" t="s">
        <v>17</v>
      </c>
      <c r="D6" s="10">
        <v>41050</v>
      </c>
      <c r="E6" s="10">
        <v>41051</v>
      </c>
      <c r="F6" s="11">
        <v>41742</v>
      </c>
      <c r="G6" s="12">
        <v>21000</v>
      </c>
      <c r="H6" s="124"/>
      <c r="I6" s="12"/>
      <c r="J6" s="12">
        <v>21000</v>
      </c>
      <c r="K6" s="12"/>
      <c r="L6" s="12"/>
      <c r="M6" s="12"/>
      <c r="N6" s="13">
        <f>G6+I6</f>
        <v>21000</v>
      </c>
    </row>
    <row r="7" spans="1:14">
      <c r="A7" s="9" t="s">
        <v>194</v>
      </c>
      <c r="B7" s="10" t="s">
        <v>323</v>
      </c>
      <c r="C7" s="10"/>
      <c r="D7" s="10"/>
      <c r="E7" s="10"/>
      <c r="F7" s="11">
        <v>41743</v>
      </c>
      <c r="G7" s="12"/>
      <c r="H7" s="11">
        <v>5193</v>
      </c>
      <c r="I7" s="12">
        <v>166000</v>
      </c>
      <c r="J7" s="12"/>
      <c r="K7" s="12">
        <v>166000</v>
      </c>
      <c r="L7" s="12"/>
      <c r="M7" s="12"/>
      <c r="N7" s="13">
        <f>G7+I7</f>
        <v>166000</v>
      </c>
    </row>
    <row r="8" spans="1:14">
      <c r="A8" s="9" t="s">
        <v>113</v>
      </c>
      <c r="B8" s="14" t="s">
        <v>324</v>
      </c>
      <c r="C8" s="10" t="s">
        <v>325</v>
      </c>
      <c r="D8" s="10">
        <v>41048</v>
      </c>
      <c r="E8" s="10">
        <v>41050</v>
      </c>
      <c r="F8" s="11">
        <v>41744</v>
      </c>
      <c r="G8" s="12">
        <v>49000</v>
      </c>
      <c r="H8" s="109"/>
      <c r="I8" s="12"/>
      <c r="J8" s="12"/>
      <c r="K8" s="12"/>
      <c r="L8" s="12"/>
      <c r="M8" s="12">
        <v>49000</v>
      </c>
      <c r="N8" s="13">
        <f t="shared" ref="N8:N10" si="0">G8+I8</f>
        <v>49000</v>
      </c>
    </row>
    <row r="9" spans="1:14">
      <c r="A9" s="9"/>
      <c r="B9" s="14" t="s">
        <v>326</v>
      </c>
      <c r="C9" s="10" t="s">
        <v>327</v>
      </c>
      <c r="D9" s="10">
        <v>41051</v>
      </c>
      <c r="E9" s="10">
        <v>41052</v>
      </c>
      <c r="F9" s="11">
        <v>41745</v>
      </c>
      <c r="G9" s="12">
        <v>119000</v>
      </c>
      <c r="H9" s="12"/>
      <c r="I9" s="12"/>
      <c r="J9" s="12"/>
      <c r="K9" s="12"/>
      <c r="L9" s="12"/>
      <c r="M9" s="16">
        <v>119000</v>
      </c>
      <c r="N9" s="13">
        <f t="shared" si="0"/>
        <v>119000</v>
      </c>
    </row>
    <row r="10" spans="1:14">
      <c r="A10" s="9"/>
      <c r="B10" s="15" t="s">
        <v>328</v>
      </c>
      <c r="C10" s="15" t="s">
        <v>17</v>
      </c>
      <c r="D10" s="10">
        <v>41050</v>
      </c>
      <c r="E10" s="10">
        <v>41052</v>
      </c>
      <c r="F10" s="11">
        <v>41746</v>
      </c>
      <c r="G10" s="16">
        <v>84000</v>
      </c>
      <c r="H10" s="16"/>
      <c r="I10" s="17"/>
      <c r="J10" s="16"/>
      <c r="K10" s="16">
        <v>84000</v>
      </c>
      <c r="L10" s="16"/>
      <c r="M10" s="16"/>
      <c r="N10" s="13">
        <f t="shared" si="0"/>
        <v>84000</v>
      </c>
    </row>
    <row r="11" spans="1:14">
      <c r="A11" s="9" t="s">
        <v>267</v>
      </c>
      <c r="B11" s="15" t="s">
        <v>329</v>
      </c>
      <c r="C11" s="15"/>
      <c r="D11" s="10"/>
      <c r="E11" s="10"/>
      <c r="F11" s="11">
        <v>41747</v>
      </c>
      <c r="G11" s="16"/>
      <c r="H11" s="11">
        <v>5194</v>
      </c>
      <c r="I11" s="17">
        <v>58000</v>
      </c>
      <c r="J11" s="16"/>
      <c r="K11" s="16">
        <v>58000</v>
      </c>
      <c r="L11" s="16"/>
      <c r="M11" s="16"/>
      <c r="N11" s="13">
        <f>G11+I11</f>
        <v>58000</v>
      </c>
    </row>
    <row r="12" spans="1:14">
      <c r="A12" s="9"/>
      <c r="B12" s="15" t="s">
        <v>330</v>
      </c>
      <c r="C12" s="15"/>
      <c r="D12" s="10"/>
      <c r="E12" s="10"/>
      <c r="F12" s="11">
        <v>41748</v>
      </c>
      <c r="G12" s="16"/>
      <c r="H12" s="11">
        <v>5195</v>
      </c>
      <c r="I12" s="17">
        <v>80000</v>
      </c>
      <c r="J12" s="16"/>
      <c r="K12" s="16">
        <v>80000</v>
      </c>
      <c r="L12" s="16"/>
      <c r="M12" s="16"/>
      <c r="N12" s="13">
        <f>+G12+I12</f>
        <v>80000</v>
      </c>
    </row>
    <row r="13" spans="1:14">
      <c r="A13" s="9"/>
      <c r="B13" s="15" t="s">
        <v>37</v>
      </c>
      <c r="C13" s="15"/>
      <c r="D13" s="10"/>
      <c r="E13" s="10"/>
      <c r="F13" s="11">
        <v>41749</v>
      </c>
      <c r="G13" s="16"/>
      <c r="H13" s="16" t="s">
        <v>38</v>
      </c>
      <c r="I13" s="17">
        <v>2000</v>
      </c>
      <c r="J13" s="17">
        <v>2000</v>
      </c>
      <c r="K13" s="16"/>
      <c r="L13" s="16"/>
      <c r="M13" s="16"/>
      <c r="N13" s="13">
        <f t="shared" ref="N13:N28" si="1">+G13+I13</f>
        <v>2000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579000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273000</v>
      </c>
      <c r="H32" s="30"/>
      <c r="I32" s="31">
        <f>SUM(I6:I31)</f>
        <v>306000</v>
      </c>
      <c r="J32" s="31">
        <f>SUM(J6:J31)</f>
        <v>23000</v>
      </c>
      <c r="K32" s="31">
        <f>SUM(K6:K31)</f>
        <v>388000</v>
      </c>
      <c r="L32" s="31">
        <f>SUM(L6:L31)</f>
        <v>0</v>
      </c>
      <c r="M32" s="31">
        <f>SUM(M6:M31)</f>
        <v>168000</v>
      </c>
      <c r="N32" s="31">
        <f>SUM(N31)</f>
        <v>579000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5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5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23000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23000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sqref="A1:N39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141</v>
      </c>
      <c r="C3" s="79"/>
      <c r="D3" s="79"/>
      <c r="E3" s="79"/>
      <c r="F3" s="79"/>
      <c r="G3" s="80"/>
      <c r="H3" s="2"/>
      <c r="I3" s="1"/>
      <c r="J3" s="123"/>
      <c r="K3" s="81">
        <v>41050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83</v>
      </c>
      <c r="B6" s="102" t="s">
        <v>320</v>
      </c>
      <c r="C6" s="10"/>
      <c r="D6" s="10"/>
      <c r="E6" s="10"/>
      <c r="F6" s="11">
        <v>41739</v>
      </c>
      <c r="G6" s="12"/>
      <c r="H6" s="124">
        <v>5192</v>
      </c>
      <c r="I6" s="12">
        <v>81000</v>
      </c>
      <c r="J6" s="12"/>
      <c r="K6" s="12">
        <v>81000</v>
      </c>
      <c r="L6" s="12"/>
      <c r="M6" s="12"/>
      <c r="N6" s="13">
        <f>G6+I6</f>
        <v>81000</v>
      </c>
    </row>
    <row r="7" spans="1:14">
      <c r="A7" s="9" t="s">
        <v>128</v>
      </c>
      <c r="B7" s="10" t="s">
        <v>321</v>
      </c>
      <c r="C7" s="10" t="s">
        <v>17</v>
      </c>
      <c r="D7" s="10">
        <v>41050</v>
      </c>
      <c r="E7" s="10">
        <v>41052</v>
      </c>
      <c r="F7" s="11">
        <v>41740</v>
      </c>
      <c r="G7" s="12">
        <v>43000</v>
      </c>
      <c r="H7" s="11"/>
      <c r="I7" s="12"/>
      <c r="J7" s="12"/>
      <c r="K7" s="12">
        <v>43000</v>
      </c>
      <c r="L7" s="12"/>
      <c r="M7" s="12"/>
      <c r="N7" s="13">
        <f>G7+I7</f>
        <v>43000</v>
      </c>
    </row>
    <row r="8" spans="1:14">
      <c r="A8" s="9"/>
      <c r="B8" s="14" t="s">
        <v>74</v>
      </c>
      <c r="C8" s="10"/>
      <c r="D8" s="10"/>
      <c r="E8" s="10"/>
      <c r="F8" s="11">
        <v>41741</v>
      </c>
      <c r="G8" s="12"/>
      <c r="H8" s="109" t="s">
        <v>38</v>
      </c>
      <c r="I8" s="12">
        <v>6400</v>
      </c>
      <c r="J8" s="12">
        <v>6400</v>
      </c>
      <c r="K8" s="12"/>
      <c r="L8" s="12"/>
      <c r="M8" s="12"/>
      <c r="N8" s="13">
        <f t="shared" ref="N8:N10" si="0">G8+I8</f>
        <v>6400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130400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43000</v>
      </c>
      <c r="H32" s="30"/>
      <c r="I32" s="31">
        <f>SUM(I6:I31)</f>
        <v>87400</v>
      </c>
      <c r="J32" s="31">
        <f>SUM(J6:J31)</f>
        <v>6400</v>
      </c>
      <c r="K32" s="31">
        <f>SUM(K6:K31)</f>
        <v>124000</v>
      </c>
      <c r="L32" s="31">
        <f>SUM(L6:L31)</f>
        <v>0</v>
      </c>
      <c r="M32" s="31">
        <f>SUM(M6:M31)</f>
        <v>0</v>
      </c>
      <c r="N32" s="31">
        <f>SUM(N31)</f>
        <v>130400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3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3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6400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6400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141</v>
      </c>
      <c r="C3" s="79"/>
      <c r="D3" s="79"/>
      <c r="E3" s="79"/>
      <c r="F3" s="79"/>
      <c r="G3" s="80"/>
      <c r="H3" s="2"/>
      <c r="I3" s="1"/>
      <c r="J3" s="122"/>
      <c r="K3" s="81">
        <v>41049</v>
      </c>
      <c r="L3" s="82"/>
      <c r="M3" s="83"/>
      <c r="N3" s="7" t="s">
        <v>315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316</v>
      </c>
      <c r="B6" s="102" t="s">
        <v>317</v>
      </c>
      <c r="C6" s="10"/>
      <c r="D6" s="10"/>
      <c r="E6" s="10"/>
      <c r="F6" s="11">
        <v>41735</v>
      </c>
      <c r="G6" s="12"/>
      <c r="H6" s="124">
        <v>5191</v>
      </c>
      <c r="I6" s="12">
        <v>82500</v>
      </c>
      <c r="J6" s="12"/>
      <c r="K6" s="12">
        <v>82500</v>
      </c>
      <c r="L6" s="12"/>
      <c r="M6" s="12"/>
      <c r="N6" s="13">
        <f>G6+I6</f>
        <v>82500</v>
      </c>
    </row>
    <row r="7" spans="1:14">
      <c r="A7" s="9" t="s">
        <v>144</v>
      </c>
      <c r="B7" s="10" t="s">
        <v>318</v>
      </c>
      <c r="C7" s="10" t="s">
        <v>218</v>
      </c>
      <c r="D7" s="10">
        <v>41049</v>
      </c>
      <c r="E7" s="10">
        <v>41051</v>
      </c>
      <c r="F7" s="11">
        <v>41736</v>
      </c>
      <c r="G7" s="12">
        <v>102000</v>
      </c>
      <c r="H7" s="11"/>
      <c r="I7" s="12"/>
      <c r="J7" s="12"/>
      <c r="K7" s="12">
        <v>102000</v>
      </c>
      <c r="L7" s="12"/>
      <c r="M7" s="12"/>
      <c r="N7" s="13">
        <f>G7+I7</f>
        <v>102000</v>
      </c>
    </row>
    <row r="8" spans="1:14">
      <c r="A8" s="9" t="s">
        <v>316</v>
      </c>
      <c r="B8" s="14" t="s">
        <v>317</v>
      </c>
      <c r="C8" s="10" t="s">
        <v>56</v>
      </c>
      <c r="D8" s="10">
        <v>41049</v>
      </c>
      <c r="E8" s="10">
        <v>41051</v>
      </c>
      <c r="F8" s="11">
        <v>41737</v>
      </c>
      <c r="G8" s="12">
        <v>58000</v>
      </c>
      <c r="H8" s="109"/>
      <c r="I8" s="12"/>
      <c r="J8" s="12"/>
      <c r="K8" s="12"/>
      <c r="L8" s="12"/>
      <c r="M8" s="12">
        <v>58000</v>
      </c>
      <c r="N8" s="13">
        <f t="shared" ref="N8:N10" si="0">G8+I8</f>
        <v>58000</v>
      </c>
    </row>
    <row r="9" spans="1:14">
      <c r="A9" s="9" t="s">
        <v>83</v>
      </c>
      <c r="B9" s="14" t="s">
        <v>319</v>
      </c>
      <c r="C9" s="10" t="s">
        <v>17</v>
      </c>
      <c r="D9" s="10">
        <v>41049</v>
      </c>
      <c r="E9" s="10">
        <v>41050</v>
      </c>
      <c r="F9" s="11">
        <v>41738</v>
      </c>
      <c r="G9" s="12">
        <v>23000</v>
      </c>
      <c r="H9" s="12"/>
      <c r="I9" s="12"/>
      <c r="J9" s="12"/>
      <c r="K9" s="12">
        <v>23000</v>
      </c>
      <c r="L9" s="12"/>
      <c r="M9" s="16"/>
      <c r="N9" s="13">
        <f t="shared" si="0"/>
        <v>23000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265500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183000</v>
      </c>
      <c r="H32" s="30"/>
      <c r="I32" s="31">
        <f>SUM(I6:I31)</f>
        <v>82500</v>
      </c>
      <c r="J32" s="31">
        <f>SUM(J6:J31)</f>
        <v>0</v>
      </c>
      <c r="K32" s="31">
        <f>SUM(K6:K31)</f>
        <v>207500</v>
      </c>
      <c r="L32" s="31">
        <f>SUM(L6:L31)</f>
        <v>0</v>
      </c>
      <c r="M32" s="31">
        <f>SUM(M6:M31)</f>
        <v>58000</v>
      </c>
      <c r="N32" s="31">
        <f>SUM(N31)</f>
        <v>265500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2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2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310</v>
      </c>
      <c r="C3" s="79"/>
      <c r="D3" s="79"/>
      <c r="E3" s="79"/>
      <c r="F3" s="79"/>
      <c r="G3" s="80"/>
      <c r="H3" s="2"/>
      <c r="I3" s="1"/>
      <c r="J3" s="121"/>
      <c r="K3" s="81">
        <v>41049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311</v>
      </c>
      <c r="C6" s="10" t="s">
        <v>17</v>
      </c>
      <c r="D6" s="10"/>
      <c r="E6" s="10"/>
      <c r="F6" s="11">
        <v>41732</v>
      </c>
      <c r="G6" s="12"/>
      <c r="H6" s="12" t="s">
        <v>312</v>
      </c>
      <c r="I6" s="12">
        <v>73000</v>
      </c>
      <c r="J6" s="12">
        <v>73000</v>
      </c>
      <c r="K6" s="12"/>
      <c r="L6" s="12"/>
      <c r="M6" s="12"/>
      <c r="N6" s="13">
        <f>G6+I6</f>
        <v>73000</v>
      </c>
    </row>
    <row r="7" spans="1:14">
      <c r="A7" s="9"/>
      <c r="B7" s="10" t="s">
        <v>313</v>
      </c>
      <c r="C7" s="10" t="s">
        <v>17</v>
      </c>
      <c r="D7" s="10">
        <v>41049</v>
      </c>
      <c r="E7" s="10">
        <v>41050</v>
      </c>
      <c r="F7" s="11">
        <v>41733</v>
      </c>
      <c r="G7" s="12">
        <v>21000</v>
      </c>
      <c r="H7" s="11"/>
      <c r="I7" s="12"/>
      <c r="J7" s="12">
        <v>21000</v>
      </c>
      <c r="K7" s="12"/>
      <c r="L7" s="12"/>
      <c r="M7" s="12"/>
      <c r="N7" s="13">
        <f>G7+I7</f>
        <v>21000</v>
      </c>
    </row>
    <row r="8" spans="1:14">
      <c r="A8" s="9"/>
      <c r="B8" s="14" t="s">
        <v>314</v>
      </c>
      <c r="C8" s="10" t="s">
        <v>17</v>
      </c>
      <c r="D8" s="10"/>
      <c r="E8" s="10"/>
      <c r="F8" s="11">
        <v>41734</v>
      </c>
      <c r="G8" s="12"/>
      <c r="H8" s="109" t="s">
        <v>38</v>
      </c>
      <c r="I8" s="12">
        <v>2200</v>
      </c>
      <c r="J8" s="12">
        <v>2200</v>
      </c>
      <c r="K8" s="12"/>
      <c r="L8" s="12"/>
      <c r="M8" s="12"/>
      <c r="N8" s="13">
        <f t="shared" ref="N8:N10" si="0">G8+I8</f>
        <v>2200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96200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21000</v>
      </c>
      <c r="H32" s="30"/>
      <c r="I32" s="31">
        <f>SUM(I6:I31)</f>
        <v>75200</v>
      </c>
      <c r="J32" s="31">
        <f>SUM(J6:J31)</f>
        <v>96200</v>
      </c>
      <c r="K32" s="31">
        <f>SUM(K6:K31)</f>
        <v>0</v>
      </c>
      <c r="L32" s="31">
        <f>SUM(L6:L31)</f>
        <v>0</v>
      </c>
      <c r="M32" s="31">
        <f>SUM(M6:M31)</f>
        <v>0</v>
      </c>
      <c r="N32" s="31">
        <f>SUM(N31)</f>
        <v>96200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1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1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192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96000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96200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141</v>
      </c>
      <c r="C3" s="79"/>
      <c r="D3" s="79"/>
      <c r="E3" s="79"/>
      <c r="F3" s="79"/>
      <c r="G3" s="80"/>
      <c r="H3" s="2"/>
      <c r="I3" s="1"/>
      <c r="J3" s="120"/>
      <c r="K3" s="81">
        <v>41048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2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306</v>
      </c>
      <c r="C6" s="10" t="s">
        <v>17</v>
      </c>
      <c r="D6" s="10">
        <v>41048</v>
      </c>
      <c r="E6" s="10">
        <v>41049</v>
      </c>
      <c r="F6" s="11">
        <v>41728</v>
      </c>
      <c r="G6" s="12">
        <v>21500</v>
      </c>
      <c r="H6" s="12"/>
      <c r="I6" s="12"/>
      <c r="J6" s="12">
        <v>21500</v>
      </c>
      <c r="K6" s="12"/>
      <c r="L6" s="12"/>
      <c r="M6" s="12"/>
      <c r="N6" s="13">
        <f>G6+I6</f>
        <v>21500</v>
      </c>
    </row>
    <row r="7" spans="1:14">
      <c r="A7" s="9"/>
      <c r="B7" s="10" t="s">
        <v>307</v>
      </c>
      <c r="C7" s="10" t="s">
        <v>17</v>
      </c>
      <c r="D7" s="10">
        <v>41048</v>
      </c>
      <c r="E7" s="10">
        <v>41049</v>
      </c>
      <c r="F7" s="11">
        <v>41729</v>
      </c>
      <c r="G7" s="12">
        <v>27500</v>
      </c>
      <c r="H7" s="11"/>
      <c r="I7" s="12"/>
      <c r="J7" s="12">
        <v>27500</v>
      </c>
      <c r="K7" s="12"/>
      <c r="L7" s="12"/>
      <c r="M7" s="12"/>
      <c r="N7" s="13">
        <f>G7+I7</f>
        <v>27500</v>
      </c>
    </row>
    <row r="8" spans="1:14">
      <c r="A8" s="9"/>
      <c r="B8" s="14" t="s">
        <v>308</v>
      </c>
      <c r="C8" s="10" t="s">
        <v>76</v>
      </c>
      <c r="D8" s="10">
        <v>41055</v>
      </c>
      <c r="E8" s="10">
        <v>41057</v>
      </c>
      <c r="F8" s="11">
        <v>41730</v>
      </c>
      <c r="G8" s="12">
        <v>38000</v>
      </c>
      <c r="H8" s="109"/>
      <c r="I8" s="12"/>
      <c r="J8" s="12"/>
      <c r="K8" s="12"/>
      <c r="L8" s="12"/>
      <c r="M8" s="12">
        <v>38000</v>
      </c>
      <c r="N8" s="13">
        <f t="shared" ref="N8:N10" si="0">G8+I8</f>
        <v>38000</v>
      </c>
    </row>
    <row r="9" spans="1:14">
      <c r="A9" s="9"/>
      <c r="B9" s="14" t="s">
        <v>309</v>
      </c>
      <c r="C9" s="10"/>
      <c r="D9" s="10"/>
      <c r="E9" s="10"/>
      <c r="F9" s="11">
        <v>41731</v>
      </c>
      <c r="G9" s="12"/>
      <c r="H9" s="12"/>
      <c r="I9" s="12">
        <v>4800</v>
      </c>
      <c r="J9" s="12">
        <v>4800</v>
      </c>
      <c r="K9" s="12"/>
      <c r="L9" s="12"/>
      <c r="M9" s="16"/>
      <c r="N9" s="13">
        <f t="shared" si="0"/>
        <v>4800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91800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87000</v>
      </c>
      <c r="H32" s="30"/>
      <c r="I32" s="31">
        <f>SUM(I6:I31)</f>
        <v>4800</v>
      </c>
      <c r="J32" s="31">
        <f>SUM(J6:J31)</f>
        <v>53800</v>
      </c>
      <c r="K32" s="31">
        <f>SUM(K6:K31)</f>
        <v>0</v>
      </c>
      <c r="L32" s="31">
        <f>SUM(L6:L31)</f>
        <v>0</v>
      </c>
      <c r="M32" s="31">
        <f>SUM(M6:M31)</f>
        <v>38000</v>
      </c>
      <c r="N32" s="31">
        <f>SUM(N31)</f>
        <v>91800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20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20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81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40500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13300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53800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J11" sqref="J11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119</v>
      </c>
      <c r="C3" s="79"/>
      <c r="D3" s="79"/>
      <c r="E3" s="79"/>
      <c r="F3" s="79"/>
      <c r="G3" s="80"/>
      <c r="H3" s="2"/>
      <c r="I3" s="1"/>
      <c r="J3" s="119"/>
      <c r="K3" s="81">
        <v>41048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300</v>
      </c>
      <c r="C6" s="10" t="s">
        <v>17</v>
      </c>
      <c r="D6" s="10">
        <v>41048</v>
      </c>
      <c r="E6" s="10">
        <v>41050</v>
      </c>
      <c r="F6" s="11">
        <v>41722</v>
      </c>
      <c r="G6" s="12">
        <v>45380</v>
      </c>
      <c r="H6" s="12"/>
      <c r="I6" s="12"/>
      <c r="J6" s="12"/>
      <c r="K6" s="12">
        <v>45380</v>
      </c>
      <c r="L6" s="12"/>
      <c r="M6" s="12"/>
      <c r="N6" s="13">
        <f>G6+I6</f>
        <v>45380</v>
      </c>
    </row>
    <row r="7" spans="1:14">
      <c r="A7" s="9"/>
      <c r="B7" s="10" t="s">
        <v>301</v>
      </c>
      <c r="C7" s="10" t="s">
        <v>17</v>
      </c>
      <c r="D7" s="10">
        <v>41047</v>
      </c>
      <c r="E7" s="10">
        <v>41049</v>
      </c>
      <c r="F7" s="11">
        <v>41723</v>
      </c>
      <c r="G7" s="12">
        <v>29000</v>
      </c>
      <c r="H7" s="11"/>
      <c r="I7" s="12"/>
      <c r="J7" s="12">
        <v>29000</v>
      </c>
      <c r="K7" s="12"/>
      <c r="L7" s="12"/>
      <c r="M7" s="12"/>
      <c r="N7" s="13">
        <f>G7+I7</f>
        <v>29000</v>
      </c>
    </row>
    <row r="8" spans="1:14">
      <c r="A8" s="9"/>
      <c r="B8" s="14" t="s">
        <v>302</v>
      </c>
      <c r="C8" s="10" t="s">
        <v>17</v>
      </c>
      <c r="D8" s="10">
        <v>41047</v>
      </c>
      <c r="E8" s="10">
        <v>41048</v>
      </c>
      <c r="F8" s="11">
        <v>41724</v>
      </c>
      <c r="G8" s="12">
        <v>61000</v>
      </c>
      <c r="H8" s="109"/>
      <c r="I8" s="12"/>
      <c r="J8" s="12"/>
      <c r="K8" s="12">
        <v>61000</v>
      </c>
      <c r="L8" s="12"/>
      <c r="M8" s="12"/>
      <c r="N8" s="13">
        <f t="shared" ref="N8:N10" si="0">G8+I8</f>
        <v>61000</v>
      </c>
    </row>
    <row r="9" spans="1:14">
      <c r="A9" s="9"/>
      <c r="B9" s="14" t="s">
        <v>303</v>
      </c>
      <c r="C9" s="10" t="s">
        <v>17</v>
      </c>
      <c r="D9" s="10">
        <v>41048</v>
      </c>
      <c r="E9" s="10">
        <v>41050</v>
      </c>
      <c r="F9" s="11">
        <v>41725</v>
      </c>
      <c r="G9" s="12">
        <v>70000</v>
      </c>
      <c r="H9" s="12"/>
      <c r="I9" s="12"/>
      <c r="J9" s="12"/>
      <c r="K9" s="12">
        <v>70000</v>
      </c>
      <c r="L9" s="12"/>
      <c r="M9" s="16"/>
      <c r="N9" s="13">
        <f t="shared" si="0"/>
        <v>70000</v>
      </c>
    </row>
    <row r="10" spans="1:14">
      <c r="A10" s="9"/>
      <c r="B10" s="15" t="s">
        <v>304</v>
      </c>
      <c r="C10" s="15" t="s">
        <v>17</v>
      </c>
      <c r="D10" s="10">
        <v>41048</v>
      </c>
      <c r="E10" s="10">
        <v>41049</v>
      </c>
      <c r="F10" s="11">
        <v>41726</v>
      </c>
      <c r="G10" s="16">
        <v>259000</v>
      </c>
      <c r="H10" s="16"/>
      <c r="I10" s="17"/>
      <c r="J10" s="16">
        <v>259000</v>
      </c>
      <c r="K10" s="16"/>
      <c r="L10" s="16"/>
      <c r="M10" s="16"/>
      <c r="N10" s="13">
        <f t="shared" si="0"/>
        <v>259000</v>
      </c>
    </row>
    <row r="11" spans="1:14">
      <c r="A11" s="9"/>
      <c r="B11" s="15" t="s">
        <v>305</v>
      </c>
      <c r="C11" s="15" t="s">
        <v>17</v>
      </c>
      <c r="D11" s="10">
        <v>41048</v>
      </c>
      <c r="E11" s="10">
        <v>41049</v>
      </c>
      <c r="F11" s="11">
        <v>41727</v>
      </c>
      <c r="G11" s="16">
        <v>50500</v>
      </c>
      <c r="H11" s="16"/>
      <c r="I11" s="17"/>
      <c r="J11" s="16"/>
      <c r="K11" s="16">
        <v>50500</v>
      </c>
      <c r="L11" s="16"/>
      <c r="M11" s="16"/>
      <c r="N11" s="13">
        <f>G11+I11</f>
        <v>50500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514880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514880</v>
      </c>
      <c r="H32" s="30"/>
      <c r="I32" s="31">
        <f>SUM(I6:I31)</f>
        <v>0</v>
      </c>
      <c r="J32" s="31">
        <f>SUM(J6:J31)</f>
        <v>288000</v>
      </c>
      <c r="K32" s="31">
        <f>SUM(K6:K31)</f>
        <v>226880</v>
      </c>
      <c r="L32" s="31">
        <f>SUM(L6:L31)</f>
        <v>0</v>
      </c>
      <c r="M32" s="31">
        <f>SUM(M6:M31)</f>
        <v>0</v>
      </c>
      <c r="N32" s="31">
        <f>SUM(N31)</f>
        <v>514880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9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9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520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260000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28000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288000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N7" sqref="N7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297</v>
      </c>
      <c r="C3" s="79"/>
      <c r="D3" s="79"/>
      <c r="E3" s="79"/>
      <c r="F3" s="79"/>
      <c r="G3" s="80"/>
      <c r="H3" s="2"/>
      <c r="I3" s="1"/>
      <c r="J3" s="118"/>
      <c r="K3" s="81">
        <v>41047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298</v>
      </c>
      <c r="C6" s="10" t="s">
        <v>299</v>
      </c>
      <c r="D6" s="10">
        <v>41051</v>
      </c>
      <c r="E6" s="10">
        <v>41053</v>
      </c>
      <c r="F6" s="11">
        <v>41721</v>
      </c>
      <c r="G6" s="12">
        <v>245000</v>
      </c>
      <c r="H6" s="12"/>
      <c r="I6" s="12"/>
      <c r="J6" s="12"/>
      <c r="K6" s="12"/>
      <c r="L6" s="12"/>
      <c r="M6" s="12">
        <v>245000</v>
      </c>
      <c r="N6" s="13">
        <f>G6+I6</f>
        <v>245000</v>
      </c>
    </row>
    <row r="7" spans="1:14">
      <c r="A7" s="9"/>
      <c r="B7" s="10"/>
      <c r="C7" s="10"/>
      <c r="D7" s="10"/>
      <c r="E7" s="10"/>
      <c r="F7" s="11"/>
      <c r="G7" s="12"/>
      <c r="H7" s="11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09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245000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245000</v>
      </c>
      <c r="H32" s="30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SUM(L6:L31)</f>
        <v>0</v>
      </c>
      <c r="M32" s="31">
        <f>SUM(M6:M31)</f>
        <v>245000</v>
      </c>
      <c r="N32" s="31">
        <f>SUM(N31)</f>
        <v>245000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8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8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24" sqref="B24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293</v>
      </c>
      <c r="C3" s="79"/>
      <c r="D3" s="79"/>
      <c r="E3" s="79"/>
      <c r="F3" s="79"/>
      <c r="G3" s="80"/>
      <c r="H3" s="2"/>
      <c r="I3" s="1"/>
      <c r="J3" s="117"/>
      <c r="K3" s="81">
        <v>41047</v>
      </c>
      <c r="L3" s="82"/>
      <c r="M3" s="83"/>
      <c r="N3" s="7" t="s">
        <v>244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295</v>
      </c>
      <c r="C6" s="10" t="s">
        <v>168</v>
      </c>
      <c r="D6" s="10">
        <v>41045</v>
      </c>
      <c r="E6" s="10">
        <v>41047</v>
      </c>
      <c r="F6" s="11">
        <v>41717</v>
      </c>
      <c r="G6" s="12">
        <v>32000</v>
      </c>
      <c r="H6" s="12"/>
      <c r="I6" s="12"/>
      <c r="J6" s="12">
        <v>32000</v>
      </c>
      <c r="K6" s="12"/>
      <c r="L6" s="12"/>
      <c r="M6" s="12"/>
      <c r="N6" s="13">
        <f>G6+I6</f>
        <v>32000</v>
      </c>
    </row>
    <row r="7" spans="1:14">
      <c r="A7" s="9"/>
      <c r="B7" s="10" t="s">
        <v>294</v>
      </c>
      <c r="C7" s="10" t="s">
        <v>168</v>
      </c>
      <c r="D7" s="10">
        <v>41046</v>
      </c>
      <c r="E7" s="10">
        <v>41047</v>
      </c>
      <c r="F7" s="11">
        <v>41718</v>
      </c>
      <c r="G7" s="12">
        <v>19500</v>
      </c>
      <c r="H7" s="11"/>
      <c r="I7" s="12"/>
      <c r="J7" s="12"/>
      <c r="K7" s="12">
        <v>19500</v>
      </c>
      <c r="L7" s="12"/>
      <c r="M7" s="12"/>
      <c r="N7" s="13">
        <f>G7+I7</f>
        <v>19500</v>
      </c>
    </row>
    <row r="8" spans="1:14">
      <c r="A8" s="9"/>
      <c r="B8" s="14" t="s">
        <v>266</v>
      </c>
      <c r="C8" s="10" t="s">
        <v>168</v>
      </c>
      <c r="D8" s="10">
        <v>41046</v>
      </c>
      <c r="E8" s="10">
        <v>41047</v>
      </c>
      <c r="F8" s="11">
        <v>41719</v>
      </c>
      <c r="G8" s="12">
        <v>22400</v>
      </c>
      <c r="H8" s="109"/>
      <c r="I8" s="12"/>
      <c r="J8" s="12"/>
      <c r="K8" s="12">
        <v>22400</v>
      </c>
      <c r="L8" s="12"/>
      <c r="M8" s="12"/>
      <c r="N8" s="13">
        <f t="shared" ref="N8:N10" si="0">G8+I8</f>
        <v>22400</v>
      </c>
    </row>
    <row r="9" spans="1:14">
      <c r="A9" s="9"/>
      <c r="B9" s="14" t="s">
        <v>296</v>
      </c>
      <c r="C9" s="10" t="s">
        <v>17</v>
      </c>
      <c r="D9" s="10"/>
      <c r="E9" s="10"/>
      <c r="F9" s="11">
        <v>41720</v>
      </c>
      <c r="G9" s="12"/>
      <c r="H9" s="12" t="s">
        <v>38</v>
      </c>
      <c r="I9" s="12">
        <v>2800</v>
      </c>
      <c r="J9" s="12">
        <v>2800</v>
      </c>
      <c r="K9" s="12"/>
      <c r="L9" s="12"/>
      <c r="M9" s="16"/>
      <c r="N9" s="13">
        <f t="shared" si="0"/>
        <v>2800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76700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73900</v>
      </c>
      <c r="H32" s="30"/>
      <c r="I32" s="31">
        <f>SUM(I6:I31)</f>
        <v>2800</v>
      </c>
      <c r="J32" s="31">
        <f>SUM(J6:J31)</f>
        <v>34800</v>
      </c>
      <c r="K32" s="31">
        <f>SUM(K6:K31)</f>
        <v>41900</v>
      </c>
      <c r="L32" s="31">
        <f>SUM(L6:L31)</f>
        <v>0</v>
      </c>
      <c r="M32" s="31">
        <f>SUM(M6:M31)</f>
        <v>0</v>
      </c>
      <c r="N32" s="31">
        <f>SUM(N31)</f>
        <v>76700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7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7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34800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34800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39"/>
  <sheetViews>
    <sheetView topLeftCell="A4" workbookViewId="0">
      <selection activeCell="D38" sqref="D38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16"/>
      <c r="K3" s="81">
        <v>41046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253</v>
      </c>
      <c r="B6" s="102" t="s">
        <v>265</v>
      </c>
      <c r="C6" s="10" t="s">
        <v>266</v>
      </c>
      <c r="D6" s="10">
        <v>41046</v>
      </c>
      <c r="E6" s="10">
        <v>41047</v>
      </c>
      <c r="F6" s="11">
        <v>41697</v>
      </c>
      <c r="G6" s="12">
        <v>22400</v>
      </c>
      <c r="H6" s="12"/>
      <c r="I6" s="12"/>
      <c r="J6" s="12"/>
      <c r="K6" s="12">
        <v>22400</v>
      </c>
      <c r="L6" s="12"/>
      <c r="M6" s="12"/>
      <c r="N6" s="13">
        <f>G6+I6</f>
        <v>22400</v>
      </c>
    </row>
    <row r="7" spans="1:14">
      <c r="A7" s="9" t="s">
        <v>267</v>
      </c>
      <c r="B7" s="10" t="s">
        <v>268</v>
      </c>
      <c r="C7" s="10" t="s">
        <v>266</v>
      </c>
      <c r="D7" s="10">
        <v>41046</v>
      </c>
      <c r="E7" s="10">
        <v>41047</v>
      </c>
      <c r="F7" s="11">
        <v>41698</v>
      </c>
      <c r="G7" s="12">
        <v>22400</v>
      </c>
      <c r="H7" s="11"/>
      <c r="I7" s="12"/>
      <c r="J7" s="12"/>
      <c r="K7" s="12">
        <v>22400</v>
      </c>
      <c r="L7" s="12"/>
      <c r="M7" s="12"/>
      <c r="N7" s="13">
        <f>G7+I7</f>
        <v>22400</v>
      </c>
    </row>
    <row r="8" spans="1:14">
      <c r="A8" s="9" t="s">
        <v>269</v>
      </c>
      <c r="B8" s="14" t="s">
        <v>270</v>
      </c>
      <c r="C8" s="10" t="s">
        <v>266</v>
      </c>
      <c r="D8" s="10">
        <v>41046</v>
      </c>
      <c r="E8" s="10">
        <v>41047</v>
      </c>
      <c r="F8" s="11">
        <v>41699</v>
      </c>
      <c r="G8" s="12">
        <v>22400</v>
      </c>
      <c r="H8" s="109"/>
      <c r="I8" s="12"/>
      <c r="J8" s="12"/>
      <c r="K8" s="12">
        <v>22400</v>
      </c>
      <c r="L8" s="12"/>
      <c r="M8" s="12"/>
      <c r="N8" s="13">
        <f t="shared" ref="N8:N10" si="0">G8+I8</f>
        <v>22400</v>
      </c>
    </row>
    <row r="9" spans="1:14">
      <c r="A9" s="9" t="s">
        <v>79</v>
      </c>
      <c r="B9" s="14" t="s">
        <v>271</v>
      </c>
      <c r="C9" s="10" t="s">
        <v>266</v>
      </c>
      <c r="D9" s="10">
        <v>41046</v>
      </c>
      <c r="E9" s="10">
        <v>41047</v>
      </c>
      <c r="F9" s="11">
        <v>41700</v>
      </c>
      <c r="G9" s="12">
        <v>22400</v>
      </c>
      <c r="H9" s="12"/>
      <c r="I9" s="12"/>
      <c r="J9" s="12"/>
      <c r="K9" s="12">
        <v>22400</v>
      </c>
      <c r="L9" s="12"/>
      <c r="M9" s="16"/>
      <c r="N9" s="13">
        <f t="shared" si="0"/>
        <v>22400</v>
      </c>
    </row>
    <row r="10" spans="1:14">
      <c r="A10" s="9" t="s">
        <v>272</v>
      </c>
      <c r="B10" s="15" t="s">
        <v>273</v>
      </c>
      <c r="C10" s="15" t="s">
        <v>266</v>
      </c>
      <c r="D10" s="10">
        <v>41046</v>
      </c>
      <c r="E10" s="10">
        <v>41047</v>
      </c>
      <c r="F10" s="11">
        <v>41701</v>
      </c>
      <c r="G10" s="16">
        <v>22400</v>
      </c>
      <c r="H10" s="16"/>
      <c r="I10" s="17"/>
      <c r="J10" s="16"/>
      <c r="K10" s="16">
        <v>22400</v>
      </c>
      <c r="L10" s="16"/>
      <c r="M10" s="16"/>
      <c r="N10" s="13">
        <f t="shared" si="0"/>
        <v>22400</v>
      </c>
    </row>
    <row r="11" spans="1:14">
      <c r="A11" s="9" t="s">
        <v>274</v>
      </c>
      <c r="B11" s="15" t="s">
        <v>275</v>
      </c>
      <c r="C11" s="15" t="s">
        <v>266</v>
      </c>
      <c r="D11" s="10">
        <v>41046</v>
      </c>
      <c r="E11" s="10">
        <v>41047</v>
      </c>
      <c r="F11" s="11">
        <v>41702</v>
      </c>
      <c r="G11" s="16">
        <v>22400</v>
      </c>
      <c r="H11" s="16"/>
      <c r="I11" s="17"/>
      <c r="J11" s="16"/>
      <c r="K11" s="16">
        <v>22400</v>
      </c>
      <c r="L11" s="16"/>
      <c r="M11" s="16"/>
      <c r="N11" s="13">
        <f>G11+I11</f>
        <v>22400</v>
      </c>
    </row>
    <row r="12" spans="1:14">
      <c r="A12" s="9" t="s">
        <v>172</v>
      </c>
      <c r="B12" s="15" t="s">
        <v>276</v>
      </c>
      <c r="C12" s="15" t="s">
        <v>266</v>
      </c>
      <c r="D12" s="10">
        <v>41046</v>
      </c>
      <c r="E12" s="10">
        <v>41047</v>
      </c>
      <c r="F12" s="11">
        <v>41703</v>
      </c>
      <c r="G12" s="16">
        <v>22400</v>
      </c>
      <c r="H12" s="16"/>
      <c r="I12" s="17"/>
      <c r="J12" s="16"/>
      <c r="K12" s="16">
        <v>22400</v>
      </c>
      <c r="L12" s="16"/>
      <c r="M12" s="16"/>
      <c r="N12" s="13">
        <f>+G12+I12</f>
        <v>22400</v>
      </c>
    </row>
    <row r="13" spans="1:14">
      <c r="A13" s="9" t="s">
        <v>28</v>
      </c>
      <c r="B13" s="15" t="s">
        <v>277</v>
      </c>
      <c r="C13" s="15" t="s">
        <v>266</v>
      </c>
      <c r="D13" s="10">
        <v>41046</v>
      </c>
      <c r="E13" s="10">
        <v>41047</v>
      </c>
      <c r="F13" s="11">
        <v>41704</v>
      </c>
      <c r="G13" s="16">
        <v>22400</v>
      </c>
      <c r="H13" s="16"/>
      <c r="I13" s="17"/>
      <c r="J13" s="17"/>
      <c r="K13" s="16">
        <v>22400</v>
      </c>
      <c r="L13" s="16"/>
      <c r="M13" s="16"/>
      <c r="N13" s="13">
        <f t="shared" ref="N13:N28" si="1">+G13+I13</f>
        <v>22400</v>
      </c>
    </row>
    <row r="14" spans="1:14">
      <c r="A14" s="9" t="s">
        <v>26</v>
      </c>
      <c r="B14" s="15" t="s">
        <v>278</v>
      </c>
      <c r="C14" s="15" t="s">
        <v>266</v>
      </c>
      <c r="D14" s="10">
        <v>41046</v>
      </c>
      <c r="E14" s="10">
        <v>41047</v>
      </c>
      <c r="F14" s="11">
        <v>41705</v>
      </c>
      <c r="G14" s="16">
        <v>22400</v>
      </c>
      <c r="H14" s="16"/>
      <c r="I14" s="17"/>
      <c r="J14" s="17"/>
      <c r="K14" s="16">
        <v>22400</v>
      </c>
      <c r="L14" s="16"/>
      <c r="M14" s="18"/>
      <c r="N14" s="13">
        <f t="shared" si="1"/>
        <v>22400</v>
      </c>
    </row>
    <row r="15" spans="1:14">
      <c r="A15" s="9" t="s">
        <v>85</v>
      </c>
      <c r="B15" s="15" t="s">
        <v>279</v>
      </c>
      <c r="C15" s="15" t="s">
        <v>266</v>
      </c>
      <c r="D15" s="10">
        <v>41046</v>
      </c>
      <c r="E15" s="10">
        <v>41047</v>
      </c>
      <c r="F15" s="11">
        <v>41706</v>
      </c>
      <c r="G15" s="16">
        <v>22400</v>
      </c>
      <c r="H15" s="16"/>
      <c r="I15" s="17"/>
      <c r="J15" s="16"/>
      <c r="K15" s="16">
        <v>22400</v>
      </c>
      <c r="L15" s="16"/>
      <c r="M15" s="18"/>
      <c r="N15" s="13">
        <f t="shared" si="1"/>
        <v>22400</v>
      </c>
    </row>
    <row r="16" spans="1:14">
      <c r="A16" s="9" t="s">
        <v>280</v>
      </c>
      <c r="B16" s="15" t="s">
        <v>281</v>
      </c>
      <c r="C16" s="15" t="s">
        <v>266</v>
      </c>
      <c r="D16" s="10">
        <v>41046</v>
      </c>
      <c r="E16" s="10">
        <v>41047</v>
      </c>
      <c r="F16" s="11">
        <v>41707</v>
      </c>
      <c r="G16" s="16">
        <v>22400</v>
      </c>
      <c r="H16" s="16"/>
      <c r="I16" s="17"/>
      <c r="J16" s="16"/>
      <c r="K16" s="16">
        <v>22400</v>
      </c>
      <c r="L16" s="16"/>
      <c r="M16" s="18"/>
      <c r="N16" s="13">
        <f t="shared" si="1"/>
        <v>22400</v>
      </c>
    </row>
    <row r="17" spans="1:16">
      <c r="A17" s="19"/>
      <c r="B17" s="15" t="s">
        <v>282</v>
      </c>
      <c r="C17" s="15" t="s">
        <v>266</v>
      </c>
      <c r="D17" s="10">
        <v>41046</v>
      </c>
      <c r="E17" s="10">
        <v>41047</v>
      </c>
      <c r="F17" s="20">
        <v>41708</v>
      </c>
      <c r="G17" s="16">
        <v>22400</v>
      </c>
      <c r="H17" s="21"/>
      <c r="I17" s="22"/>
      <c r="J17" s="16"/>
      <c r="K17" s="23">
        <v>22400</v>
      </c>
      <c r="L17" s="16"/>
      <c r="M17" s="18"/>
      <c r="N17" s="13">
        <f t="shared" si="1"/>
        <v>22400</v>
      </c>
    </row>
    <row r="18" spans="1:16">
      <c r="A18" s="9" t="s">
        <v>163</v>
      </c>
      <c r="B18" s="15" t="s">
        <v>283</v>
      </c>
      <c r="C18" s="15" t="s">
        <v>266</v>
      </c>
      <c r="D18" s="10">
        <v>41046</v>
      </c>
      <c r="E18" s="10">
        <v>41047</v>
      </c>
      <c r="F18" s="20">
        <v>41709</v>
      </c>
      <c r="G18" s="16">
        <v>22400</v>
      </c>
      <c r="H18" s="23"/>
      <c r="I18" s="22"/>
      <c r="J18" s="16"/>
      <c r="K18" s="23">
        <v>22400</v>
      </c>
      <c r="L18" s="16"/>
      <c r="M18" s="18"/>
      <c r="N18" s="13">
        <f t="shared" si="1"/>
        <v>22400</v>
      </c>
    </row>
    <row r="19" spans="1:16">
      <c r="A19" s="9" t="s">
        <v>284</v>
      </c>
      <c r="B19" s="15" t="s">
        <v>285</v>
      </c>
      <c r="C19" s="15"/>
      <c r="D19" s="10"/>
      <c r="E19" s="10"/>
      <c r="F19" s="20">
        <v>41710</v>
      </c>
      <c r="G19" s="16"/>
      <c r="H19" s="11">
        <v>5189</v>
      </c>
      <c r="I19" s="22">
        <v>86000</v>
      </c>
      <c r="J19" s="16"/>
      <c r="K19" s="23">
        <v>86000</v>
      </c>
      <c r="L19" s="16"/>
      <c r="M19" s="18"/>
      <c r="N19" s="13">
        <f t="shared" si="1"/>
        <v>86000</v>
      </c>
    </row>
    <row r="20" spans="1:16">
      <c r="A20" s="9" t="s">
        <v>135</v>
      </c>
      <c r="B20" s="15" t="s">
        <v>286</v>
      </c>
      <c r="C20" s="15" t="s">
        <v>287</v>
      </c>
      <c r="D20" s="10">
        <v>41050</v>
      </c>
      <c r="E20" s="10">
        <v>41052</v>
      </c>
      <c r="F20" s="20">
        <v>41711</v>
      </c>
      <c r="G20" s="16">
        <v>49000</v>
      </c>
      <c r="H20" s="23"/>
      <c r="I20" s="22"/>
      <c r="J20" s="16"/>
      <c r="K20" s="23"/>
      <c r="L20" s="16"/>
      <c r="M20" s="18">
        <v>49000</v>
      </c>
      <c r="N20" s="13">
        <f t="shared" si="1"/>
        <v>49000</v>
      </c>
    </row>
    <row r="21" spans="1:16">
      <c r="A21" s="9" t="s">
        <v>128</v>
      </c>
      <c r="B21" s="15" t="s">
        <v>288</v>
      </c>
      <c r="C21" s="15" t="s">
        <v>266</v>
      </c>
      <c r="D21" s="10">
        <v>41046</v>
      </c>
      <c r="E21" s="10">
        <v>41047</v>
      </c>
      <c r="F21" s="20">
        <v>41712</v>
      </c>
      <c r="G21" s="16">
        <v>22400</v>
      </c>
      <c r="H21" s="21"/>
      <c r="I21" s="22"/>
      <c r="J21" s="16"/>
      <c r="K21" s="23">
        <v>22400</v>
      </c>
      <c r="L21" s="16"/>
      <c r="M21" s="18"/>
      <c r="N21" s="13">
        <f t="shared" si="1"/>
        <v>22400</v>
      </c>
    </row>
    <row r="22" spans="1:16">
      <c r="A22" s="9" t="s">
        <v>135</v>
      </c>
      <c r="B22" s="15" t="s">
        <v>289</v>
      </c>
      <c r="C22" s="15" t="s">
        <v>266</v>
      </c>
      <c r="D22" s="10">
        <v>41046</v>
      </c>
      <c r="E22" s="10">
        <v>41047</v>
      </c>
      <c r="F22" s="20">
        <v>41713</v>
      </c>
      <c r="G22" s="16">
        <v>22400</v>
      </c>
      <c r="H22" s="21"/>
      <c r="I22" s="22"/>
      <c r="J22" s="16"/>
      <c r="K22" s="23">
        <v>22400</v>
      </c>
      <c r="L22" s="16"/>
      <c r="M22" s="18"/>
      <c r="N22" s="13">
        <v>22400</v>
      </c>
    </row>
    <row r="23" spans="1:16">
      <c r="A23" s="9" t="s">
        <v>290</v>
      </c>
      <c r="B23" s="15" t="s">
        <v>291</v>
      </c>
      <c r="C23" s="15" t="s">
        <v>266</v>
      </c>
      <c r="D23" s="10">
        <v>41046</v>
      </c>
      <c r="E23" s="10">
        <v>41047</v>
      </c>
      <c r="F23" s="20">
        <v>41714</v>
      </c>
      <c r="G23" s="16">
        <v>22400</v>
      </c>
      <c r="H23" s="21"/>
      <c r="I23" s="22"/>
      <c r="J23" s="16"/>
      <c r="K23" s="23">
        <v>22400</v>
      </c>
      <c r="L23" s="16"/>
      <c r="M23" s="18"/>
      <c r="N23" s="13">
        <f t="shared" si="1"/>
        <v>22400</v>
      </c>
    </row>
    <row r="24" spans="1:16">
      <c r="A24" s="19"/>
      <c r="B24" s="15" t="s">
        <v>37</v>
      </c>
      <c r="C24" s="15"/>
      <c r="D24" s="10"/>
      <c r="E24" s="10"/>
      <c r="F24" s="20">
        <v>41716</v>
      </c>
      <c r="G24" s="16" t="s">
        <v>0</v>
      </c>
      <c r="H24" s="21" t="s">
        <v>38</v>
      </c>
      <c r="I24" s="22">
        <v>2500</v>
      </c>
      <c r="J24" s="16">
        <v>2500</v>
      </c>
      <c r="K24" s="23"/>
      <c r="L24" s="16"/>
      <c r="M24" s="18"/>
      <c r="N24" s="13">
        <v>2500</v>
      </c>
    </row>
    <row r="25" spans="1:16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6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6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6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6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  <c r="P29" t="s">
        <v>0</v>
      </c>
    </row>
    <row r="30" spans="1:16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  <c r="P30" t="s">
        <v>0</v>
      </c>
    </row>
    <row r="31" spans="1:16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v>0</v>
      </c>
    </row>
    <row r="32" spans="1:16">
      <c r="A32" s="26" t="s">
        <v>18</v>
      </c>
      <c r="B32" s="7"/>
      <c r="C32" s="27"/>
      <c r="D32" s="28"/>
      <c r="E32" s="28"/>
      <c r="F32" s="29"/>
      <c r="G32" s="16">
        <f>SUM(G6:G31)</f>
        <v>407400</v>
      </c>
      <c r="H32" s="30"/>
      <c r="I32" s="31">
        <f t="shared" ref="I32:N32" si="2">SUM(I6:I31)</f>
        <v>88500</v>
      </c>
      <c r="J32" s="31">
        <f t="shared" si="2"/>
        <v>2500</v>
      </c>
      <c r="K32" s="31">
        <f t="shared" si="2"/>
        <v>444400</v>
      </c>
      <c r="L32" s="31">
        <f t="shared" si="2"/>
        <v>0</v>
      </c>
      <c r="M32" s="31">
        <f t="shared" si="2"/>
        <v>49000</v>
      </c>
      <c r="N32" s="31">
        <f t="shared" si="2"/>
        <v>495900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6" t="s">
        <v>21</v>
      </c>
      <c r="F34" s="38"/>
      <c r="G34" s="185" t="s">
        <v>292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6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2500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2500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B37" sqref="B37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439</v>
      </c>
      <c r="C3" s="79"/>
      <c r="D3" s="79"/>
      <c r="E3" s="79"/>
      <c r="F3" s="79"/>
      <c r="G3" s="80"/>
      <c r="H3" s="2"/>
      <c r="I3" s="1"/>
      <c r="J3" s="143"/>
      <c r="K3" s="81">
        <v>41059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4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" t="s">
        <v>440</v>
      </c>
      <c r="C6" s="10"/>
      <c r="D6" s="10">
        <v>41059</v>
      </c>
      <c r="E6" s="10">
        <v>41060</v>
      </c>
      <c r="F6" s="11">
        <v>41850</v>
      </c>
      <c r="G6" s="16">
        <v>14500</v>
      </c>
      <c r="H6" s="124"/>
      <c r="I6" s="12"/>
      <c r="J6" s="12">
        <v>14500</v>
      </c>
      <c r="K6" s="12"/>
      <c r="L6" s="12"/>
      <c r="M6" s="12"/>
      <c r="N6" s="13">
        <f>G6+I6</f>
        <v>14500</v>
      </c>
    </row>
    <row r="7" spans="1:14">
      <c r="A7" s="9"/>
      <c r="B7" s="10" t="s">
        <v>440</v>
      </c>
      <c r="C7" s="10"/>
      <c r="D7" s="10">
        <v>41059</v>
      </c>
      <c r="E7" s="10">
        <v>41060</v>
      </c>
      <c r="F7" s="11">
        <v>41851</v>
      </c>
      <c r="G7" s="16">
        <v>14500</v>
      </c>
      <c r="H7" s="10"/>
      <c r="I7" s="12"/>
      <c r="J7" s="12">
        <v>0</v>
      </c>
      <c r="K7" s="12">
        <v>14500</v>
      </c>
      <c r="L7" s="12"/>
      <c r="M7" s="12"/>
      <c r="N7" s="13">
        <f>G7+I7</f>
        <v>14500</v>
      </c>
    </row>
    <row r="8" spans="1:14">
      <c r="A8" s="9"/>
      <c r="B8" s="10" t="s">
        <v>441</v>
      </c>
      <c r="C8" s="10" t="s">
        <v>17</v>
      </c>
      <c r="D8" s="10">
        <v>41059</v>
      </c>
      <c r="E8" s="10">
        <v>41060</v>
      </c>
      <c r="F8" s="11">
        <v>41852</v>
      </c>
      <c r="G8" s="16">
        <v>17000</v>
      </c>
      <c r="H8" s="11"/>
      <c r="I8" s="12"/>
      <c r="J8" s="12"/>
      <c r="K8" s="12">
        <v>17000</v>
      </c>
      <c r="L8" s="12"/>
      <c r="M8" s="12"/>
      <c r="N8" s="13">
        <f t="shared" ref="N8:N9" si="0">G8+I8</f>
        <v>17000</v>
      </c>
    </row>
    <row r="9" spans="1:14">
      <c r="A9" s="9"/>
      <c r="B9" s="15" t="s">
        <v>441</v>
      </c>
      <c r="C9" s="15" t="s">
        <v>17</v>
      </c>
      <c r="D9" s="10"/>
      <c r="E9" s="10"/>
      <c r="F9" s="11">
        <v>41853</v>
      </c>
      <c r="G9" s="16"/>
      <c r="H9" s="11" t="s">
        <v>442</v>
      </c>
      <c r="I9" s="17">
        <v>1000</v>
      </c>
      <c r="J9" s="16">
        <v>1000</v>
      </c>
      <c r="K9" s="16"/>
      <c r="L9" s="16"/>
      <c r="M9" s="16"/>
      <c r="N9" s="13">
        <f t="shared" si="0"/>
        <v>1000</v>
      </c>
    </row>
    <row r="10" spans="1:14">
      <c r="A10" s="9"/>
      <c r="B10" s="15" t="s">
        <v>443</v>
      </c>
      <c r="C10" s="15" t="s">
        <v>17</v>
      </c>
      <c r="D10" s="10">
        <v>41059</v>
      </c>
      <c r="E10" s="10">
        <v>41060</v>
      </c>
      <c r="F10" s="11">
        <v>41854</v>
      </c>
      <c r="G10" s="16">
        <v>29000</v>
      </c>
      <c r="H10" s="11"/>
      <c r="I10" s="17"/>
      <c r="J10" s="16">
        <v>29000</v>
      </c>
      <c r="K10" s="16"/>
      <c r="L10" s="16"/>
      <c r="M10" s="16"/>
      <c r="N10" s="13">
        <f>G10+I10</f>
        <v>29000</v>
      </c>
    </row>
    <row r="11" spans="1:14">
      <c r="A11" s="9"/>
      <c r="B11" s="15" t="s">
        <v>444</v>
      </c>
      <c r="C11" s="15" t="s">
        <v>17</v>
      </c>
      <c r="D11" s="10">
        <v>41059</v>
      </c>
      <c r="E11" s="10">
        <v>41060</v>
      </c>
      <c r="F11" s="11">
        <v>41855</v>
      </c>
      <c r="G11" s="16">
        <v>21500</v>
      </c>
      <c r="H11" s="11"/>
      <c r="I11" s="17"/>
      <c r="J11" s="16"/>
      <c r="K11" s="16">
        <v>21500</v>
      </c>
      <c r="L11" s="16"/>
      <c r="M11" s="16"/>
      <c r="N11" s="13">
        <f>+G11+I11</f>
        <v>21500</v>
      </c>
    </row>
    <row r="12" spans="1:14">
      <c r="A12" s="9"/>
      <c r="B12" s="15" t="s">
        <v>445</v>
      </c>
      <c r="C12" s="15"/>
      <c r="D12" s="10"/>
      <c r="E12" s="10"/>
      <c r="F12" s="11">
        <v>41856</v>
      </c>
      <c r="G12" s="16"/>
      <c r="H12" s="16" t="s">
        <v>446</v>
      </c>
      <c r="I12" s="17">
        <v>32500</v>
      </c>
      <c r="J12" s="17"/>
      <c r="K12" s="16">
        <v>32500</v>
      </c>
      <c r="L12" s="16"/>
      <c r="M12" s="16"/>
      <c r="N12" s="13">
        <f t="shared" ref="N12:N27" si="1">+G12+I12</f>
        <v>32500</v>
      </c>
    </row>
    <row r="13" spans="1:14">
      <c r="A13" s="9"/>
      <c r="B13" s="14" t="s">
        <v>447</v>
      </c>
      <c r="C13" s="14" t="s">
        <v>17</v>
      </c>
      <c r="D13" s="10">
        <v>41059</v>
      </c>
      <c r="E13" s="10">
        <v>41060</v>
      </c>
      <c r="F13" s="11">
        <v>41857</v>
      </c>
      <c r="G13" s="12">
        <v>17000</v>
      </c>
      <c r="H13" s="12"/>
      <c r="I13" s="12"/>
      <c r="J13" s="12">
        <v>17000</v>
      </c>
      <c r="K13" s="12"/>
      <c r="L13" s="12"/>
      <c r="M13" s="16"/>
      <c r="N13" s="13">
        <f t="shared" ref="N13" si="2">G13+I13</f>
        <v>17000</v>
      </c>
    </row>
    <row r="14" spans="1:14">
      <c r="A14" s="9"/>
      <c r="B14" s="15" t="s">
        <v>448</v>
      </c>
      <c r="C14" s="15"/>
      <c r="D14" s="10"/>
      <c r="E14" s="10"/>
      <c r="F14" s="11">
        <v>41858</v>
      </c>
      <c r="G14" s="16"/>
      <c r="H14" s="16" t="s">
        <v>449</v>
      </c>
      <c r="I14" s="17">
        <v>2800</v>
      </c>
      <c r="J14" s="16">
        <v>2800</v>
      </c>
      <c r="K14" s="16"/>
      <c r="L14" s="16"/>
      <c r="M14" s="18"/>
      <c r="N14" s="13">
        <f t="shared" si="1"/>
        <v>2800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149800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113500</v>
      </c>
      <c r="H31" s="30"/>
      <c r="I31" s="31">
        <f>SUM(I6:I30)</f>
        <v>36300</v>
      </c>
      <c r="J31" s="31">
        <f>SUM(J6:J30)</f>
        <v>64300</v>
      </c>
      <c r="K31" s="31">
        <f>SUM(K6:K30)</f>
        <v>85500</v>
      </c>
      <c r="L31" s="31">
        <f>SUM(L6:L30)</f>
        <v>0</v>
      </c>
      <c r="M31" s="31">
        <f>SUM(M6:M30)</f>
        <v>0</v>
      </c>
      <c r="N31" s="31">
        <f>SUM(N30)</f>
        <v>149800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43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43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f>C35*E34</f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64300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64300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39"/>
  <sheetViews>
    <sheetView topLeftCell="A22" workbookViewId="0">
      <selection activeCell="I45" sqref="I45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257</v>
      </c>
      <c r="C3" s="79"/>
      <c r="D3" s="79"/>
      <c r="E3" s="79"/>
      <c r="F3" s="79"/>
      <c r="G3" s="80"/>
      <c r="H3" s="2"/>
      <c r="I3" s="1"/>
      <c r="J3" s="115"/>
      <c r="K3" s="81">
        <v>41046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139</v>
      </c>
      <c r="B6" s="102" t="s">
        <v>62</v>
      </c>
      <c r="C6" s="10" t="s">
        <v>63</v>
      </c>
      <c r="D6" s="10">
        <v>41043</v>
      </c>
      <c r="E6" s="10">
        <v>41046</v>
      </c>
      <c r="F6" s="11">
        <v>41691</v>
      </c>
      <c r="G6" s="12">
        <v>51000</v>
      </c>
      <c r="H6" s="12"/>
      <c r="I6" s="12"/>
      <c r="J6" s="12"/>
      <c r="K6" s="12">
        <v>51000</v>
      </c>
      <c r="L6" s="12"/>
      <c r="M6" s="12"/>
      <c r="N6" s="13">
        <f>G6+I6</f>
        <v>51000</v>
      </c>
    </row>
    <row r="7" spans="1:14">
      <c r="A7" s="9"/>
      <c r="B7" s="10" t="s">
        <v>258</v>
      </c>
      <c r="C7" s="10" t="s">
        <v>259</v>
      </c>
      <c r="D7" s="10"/>
      <c r="E7" s="10"/>
      <c r="F7" s="11">
        <v>41692</v>
      </c>
      <c r="G7" s="12"/>
      <c r="H7" s="11"/>
      <c r="I7" s="12">
        <v>9600</v>
      </c>
      <c r="J7" s="12">
        <v>9600</v>
      </c>
      <c r="K7" s="12"/>
      <c r="L7" s="12"/>
      <c r="M7" s="12"/>
      <c r="N7" s="13">
        <f>G7+I7</f>
        <v>9600</v>
      </c>
    </row>
    <row r="8" spans="1:14">
      <c r="A8" s="9"/>
      <c r="B8" s="14" t="s">
        <v>260</v>
      </c>
      <c r="C8" s="10" t="s">
        <v>56</v>
      </c>
      <c r="D8" s="10">
        <v>41046</v>
      </c>
      <c r="E8" s="10">
        <v>41048</v>
      </c>
      <c r="F8" s="11">
        <v>41693</v>
      </c>
      <c r="G8" s="12">
        <v>49000</v>
      </c>
      <c r="H8" s="109"/>
      <c r="I8" s="12"/>
      <c r="J8" s="12"/>
      <c r="K8" s="12"/>
      <c r="L8" s="12"/>
      <c r="M8" s="12">
        <v>49000</v>
      </c>
      <c r="N8" s="13">
        <f t="shared" ref="N8:N10" si="0">G8+I8</f>
        <v>49000</v>
      </c>
    </row>
    <row r="9" spans="1:14">
      <c r="A9" s="9"/>
      <c r="B9" s="14" t="s">
        <v>261</v>
      </c>
      <c r="C9" s="10" t="s">
        <v>262</v>
      </c>
      <c r="D9" s="10">
        <v>41046</v>
      </c>
      <c r="E9" s="10">
        <v>41047</v>
      </c>
      <c r="F9" s="11">
        <v>41694</v>
      </c>
      <c r="G9" s="12">
        <v>22400</v>
      </c>
      <c r="H9" s="12"/>
      <c r="I9" s="12"/>
      <c r="J9" s="12"/>
      <c r="K9" s="12">
        <v>22400</v>
      </c>
      <c r="L9" s="12"/>
      <c r="M9" s="16"/>
      <c r="N9" s="13">
        <f t="shared" si="0"/>
        <v>22400</v>
      </c>
    </row>
    <row r="10" spans="1:14">
      <c r="A10" s="9"/>
      <c r="B10" s="15" t="s">
        <v>263</v>
      </c>
      <c r="C10" s="15" t="s">
        <v>262</v>
      </c>
      <c r="D10" s="10">
        <v>41046</v>
      </c>
      <c r="E10" s="10">
        <v>41047</v>
      </c>
      <c r="F10" s="11">
        <v>41695</v>
      </c>
      <c r="G10" s="16">
        <v>22400</v>
      </c>
      <c r="H10" s="16"/>
      <c r="I10" s="17"/>
      <c r="J10" s="16"/>
      <c r="K10" s="16">
        <v>22400</v>
      </c>
      <c r="L10" s="16"/>
      <c r="M10" s="16"/>
      <c r="N10" s="13">
        <f t="shared" si="0"/>
        <v>22400</v>
      </c>
    </row>
    <row r="11" spans="1:14">
      <c r="A11" s="9"/>
      <c r="B11" s="15" t="s">
        <v>264</v>
      </c>
      <c r="C11" s="15" t="s">
        <v>262</v>
      </c>
      <c r="D11" s="10">
        <v>41046</v>
      </c>
      <c r="E11" s="10">
        <v>41047</v>
      </c>
      <c r="F11" s="11">
        <v>41696</v>
      </c>
      <c r="G11" s="16">
        <v>22400</v>
      </c>
      <c r="H11" s="16"/>
      <c r="I11" s="17"/>
      <c r="J11" s="16"/>
      <c r="K11" s="16">
        <v>22400</v>
      </c>
      <c r="L11" s="16"/>
      <c r="M11" s="16"/>
      <c r="N11" s="13">
        <f>G11+I11</f>
        <v>22400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176800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167200</v>
      </c>
      <c r="H32" s="30"/>
      <c r="I32" s="31">
        <f>SUM(I6:I31)</f>
        <v>9600</v>
      </c>
      <c r="J32" s="31">
        <f>SUM(J6:J31)</f>
        <v>9600</v>
      </c>
      <c r="K32" s="31">
        <f>SUM(K6:K31)</f>
        <v>118200</v>
      </c>
      <c r="L32" s="31">
        <f>SUM(L6:L31)</f>
        <v>0</v>
      </c>
      <c r="M32" s="31">
        <f>SUM(M6:M31)</f>
        <v>49000</v>
      </c>
      <c r="N32" s="31">
        <f>SUM(N31)</f>
        <v>176800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5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5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9600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9600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9"/>
  <sheetViews>
    <sheetView topLeftCell="A13" workbookViewId="0">
      <selection activeCell="D38" sqref="D38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14"/>
      <c r="K3" s="81">
        <v>41045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252</v>
      </c>
      <c r="C6" s="10" t="s">
        <v>17</v>
      </c>
      <c r="D6" s="10">
        <v>41080</v>
      </c>
      <c r="E6" s="10">
        <v>41082</v>
      </c>
      <c r="F6" s="11">
        <v>41685</v>
      </c>
      <c r="G6" s="12">
        <v>226000</v>
      </c>
      <c r="H6" s="12"/>
      <c r="I6" s="12"/>
      <c r="J6" s="12"/>
      <c r="K6" s="12"/>
      <c r="L6" s="12"/>
      <c r="M6" s="12">
        <v>226000</v>
      </c>
      <c r="N6" s="13">
        <f>G6+I6</f>
        <v>226000</v>
      </c>
    </row>
    <row r="7" spans="1:14">
      <c r="A7" s="9" t="s">
        <v>253</v>
      </c>
      <c r="B7" s="10" t="s">
        <v>254</v>
      </c>
      <c r="C7" s="10" t="s">
        <v>29</v>
      </c>
      <c r="D7" s="10">
        <v>41045</v>
      </c>
      <c r="E7" s="10">
        <v>41046</v>
      </c>
      <c r="F7" s="11">
        <v>41686</v>
      </c>
      <c r="G7" s="12">
        <v>17000</v>
      </c>
      <c r="H7" s="11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 t="s">
        <v>28</v>
      </c>
      <c r="B8" s="14" t="s">
        <v>255</v>
      </c>
      <c r="C8" s="10" t="s">
        <v>29</v>
      </c>
      <c r="D8" s="10">
        <v>41045</v>
      </c>
      <c r="E8" s="10">
        <v>41046</v>
      </c>
      <c r="F8" s="11">
        <v>41687</v>
      </c>
      <c r="G8" s="12">
        <v>17000</v>
      </c>
      <c r="H8" s="109"/>
      <c r="I8" s="12"/>
      <c r="J8" s="12"/>
      <c r="K8" s="12">
        <v>17000</v>
      </c>
      <c r="L8" s="12"/>
      <c r="M8" s="12"/>
      <c r="N8" s="13">
        <f t="shared" ref="N8:N10" si="0">G8+I8</f>
        <v>17000</v>
      </c>
    </row>
    <row r="9" spans="1:14">
      <c r="A9" s="9" t="s">
        <v>85</v>
      </c>
      <c r="B9" s="14" t="s">
        <v>254</v>
      </c>
      <c r="C9" s="10" t="s">
        <v>29</v>
      </c>
      <c r="D9" s="10">
        <v>41045</v>
      </c>
      <c r="E9" s="10">
        <v>41046</v>
      </c>
      <c r="F9" s="11">
        <v>41688</v>
      </c>
      <c r="G9" s="12">
        <v>21000</v>
      </c>
      <c r="H9" s="12"/>
      <c r="I9" s="12"/>
      <c r="J9" s="12"/>
      <c r="K9" s="12">
        <v>21000</v>
      </c>
      <c r="L9" s="12"/>
      <c r="M9" s="16"/>
      <c r="N9" s="13">
        <f t="shared" si="0"/>
        <v>21000</v>
      </c>
    </row>
    <row r="10" spans="1:14">
      <c r="A10" s="9"/>
      <c r="B10" s="15" t="s">
        <v>256</v>
      </c>
      <c r="C10" s="15" t="s">
        <v>17</v>
      </c>
      <c r="D10" s="10">
        <v>41045</v>
      </c>
      <c r="E10" s="10">
        <v>41046</v>
      </c>
      <c r="F10" s="11">
        <v>41689</v>
      </c>
      <c r="G10" s="16">
        <v>133000</v>
      </c>
      <c r="H10" s="16"/>
      <c r="I10" s="17"/>
      <c r="J10" s="16"/>
      <c r="K10" s="16">
        <v>133000</v>
      </c>
      <c r="L10" s="16"/>
      <c r="M10" s="16"/>
      <c r="N10" s="13">
        <f t="shared" si="0"/>
        <v>133000</v>
      </c>
    </row>
    <row r="11" spans="1:14">
      <c r="A11" s="9"/>
      <c r="B11" s="15" t="s">
        <v>37</v>
      </c>
      <c r="C11" s="15"/>
      <c r="D11" s="10"/>
      <c r="E11" s="10"/>
      <c r="F11" s="11">
        <v>41690</v>
      </c>
      <c r="G11" s="16"/>
      <c r="H11" s="16" t="s">
        <v>38</v>
      </c>
      <c r="I11" s="17">
        <v>2600</v>
      </c>
      <c r="J11" s="16">
        <v>2600</v>
      </c>
      <c r="K11" s="16"/>
      <c r="L11" s="16"/>
      <c r="M11" s="16"/>
      <c r="N11" s="13">
        <f>G11+I11</f>
        <v>2600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416600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414000</v>
      </c>
      <c r="H32" s="30"/>
      <c r="I32" s="31">
        <f>SUM(I6:I31)</f>
        <v>2600</v>
      </c>
      <c r="J32" s="31">
        <f>SUM(J6:J31)</f>
        <v>2600</v>
      </c>
      <c r="K32" s="31">
        <f>SUM(K6:K31)</f>
        <v>188000</v>
      </c>
      <c r="L32" s="31">
        <f>SUM(L6:L31)</f>
        <v>0</v>
      </c>
      <c r="M32" s="31">
        <f>SUM(M6:M31)</f>
        <v>226000</v>
      </c>
      <c r="N32" s="31">
        <f>SUM(N31)</f>
        <v>416600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4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4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2600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2600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9"/>
  <sheetViews>
    <sheetView topLeftCell="A19" workbookViewId="0">
      <selection activeCell="D42" sqref="D42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241</v>
      </c>
      <c r="C3" s="79"/>
      <c r="D3" s="79"/>
      <c r="E3" s="79"/>
      <c r="F3" s="79"/>
      <c r="G3" s="80"/>
      <c r="H3" s="2"/>
      <c r="I3" s="1"/>
      <c r="J3" s="113"/>
      <c r="K3" s="81">
        <v>41045</v>
      </c>
      <c r="L3" s="82"/>
      <c r="M3" s="83"/>
      <c r="N3" s="7" t="s">
        <v>244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48</v>
      </c>
      <c r="B6" s="102" t="s">
        <v>245</v>
      </c>
      <c r="C6" s="10" t="s">
        <v>246</v>
      </c>
      <c r="D6" s="10">
        <v>41043</v>
      </c>
      <c r="E6" s="10">
        <v>41045</v>
      </c>
      <c r="F6" s="11">
        <v>41681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 t="s">
        <v>113</v>
      </c>
      <c r="B7" s="10" t="s">
        <v>247</v>
      </c>
      <c r="C7" s="10" t="s">
        <v>248</v>
      </c>
      <c r="D7" s="10">
        <v>41044</v>
      </c>
      <c r="E7" s="10">
        <v>41045</v>
      </c>
      <c r="F7" s="11">
        <v>41682</v>
      </c>
      <c r="G7" s="12">
        <v>19500</v>
      </c>
      <c r="H7" s="11"/>
      <c r="I7" s="12"/>
      <c r="J7" s="12"/>
      <c r="K7" s="12">
        <v>19500</v>
      </c>
      <c r="L7" s="12"/>
      <c r="M7" s="12"/>
      <c r="N7" s="13">
        <f>G7+I7</f>
        <v>19500</v>
      </c>
    </row>
    <row r="8" spans="1:14">
      <c r="A8" s="9" t="s">
        <v>147</v>
      </c>
      <c r="B8" s="14" t="s">
        <v>249</v>
      </c>
      <c r="C8" s="10" t="s">
        <v>17</v>
      </c>
      <c r="D8" s="10">
        <v>41044</v>
      </c>
      <c r="E8" s="10">
        <v>41045</v>
      </c>
      <c r="F8" s="11">
        <v>41683</v>
      </c>
      <c r="G8" s="12">
        <v>23500</v>
      </c>
      <c r="H8" s="109"/>
      <c r="I8" s="12"/>
      <c r="J8" s="12"/>
      <c r="K8" s="12">
        <v>23500</v>
      </c>
      <c r="L8" s="12"/>
      <c r="M8" s="12"/>
      <c r="N8" s="13">
        <f t="shared" ref="N8:N10" si="0">G8+I8</f>
        <v>23500</v>
      </c>
    </row>
    <row r="9" spans="1:14">
      <c r="A9" s="9" t="s">
        <v>85</v>
      </c>
      <c r="B9" s="14" t="s">
        <v>250</v>
      </c>
      <c r="C9" s="10" t="s">
        <v>251</v>
      </c>
      <c r="D9" s="10">
        <v>41042</v>
      </c>
      <c r="E9" s="10">
        <v>41045</v>
      </c>
      <c r="F9" s="11">
        <v>41684</v>
      </c>
      <c r="G9" s="12">
        <v>64050</v>
      </c>
      <c r="H9" s="12"/>
      <c r="I9" s="12"/>
      <c r="J9" s="12"/>
      <c r="K9" s="12"/>
      <c r="L9" s="12"/>
      <c r="M9" s="16">
        <v>64050</v>
      </c>
      <c r="N9" s="13">
        <f t="shared" si="0"/>
        <v>64050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141050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141050</v>
      </c>
      <c r="H32" s="30"/>
      <c r="I32" s="31">
        <f>SUM(I6:I31)</f>
        <v>0</v>
      </c>
      <c r="J32" s="31">
        <f>SUM(J6:J31)</f>
        <v>0</v>
      </c>
      <c r="K32" s="31">
        <f>SUM(K6:K31)</f>
        <v>77000</v>
      </c>
      <c r="L32" s="31">
        <f>SUM(L6:L31)</f>
        <v>0</v>
      </c>
      <c r="M32" s="31">
        <f>SUM(M6:M31)</f>
        <v>64050</v>
      </c>
      <c r="N32" s="31">
        <f>SUM(N31)</f>
        <v>141050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3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3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9"/>
  <sheetViews>
    <sheetView topLeftCell="A28" workbookViewId="0">
      <selection sqref="A1:N39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241</v>
      </c>
      <c r="C3" s="79"/>
      <c r="D3" s="79"/>
      <c r="E3" s="79"/>
      <c r="F3" s="79"/>
      <c r="G3" s="80"/>
      <c r="H3" s="2"/>
      <c r="I3" s="1"/>
      <c r="J3" s="112"/>
      <c r="K3" s="81">
        <v>41044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242</v>
      </c>
      <c r="C6" s="10" t="s">
        <v>76</v>
      </c>
      <c r="D6" s="10">
        <v>41051</v>
      </c>
      <c r="E6" s="10">
        <v>41053</v>
      </c>
      <c r="F6" s="11">
        <v>41679</v>
      </c>
      <c r="G6" s="12">
        <v>46000</v>
      </c>
      <c r="H6" s="12"/>
      <c r="I6" s="12"/>
      <c r="J6" s="12"/>
      <c r="K6" s="12"/>
      <c r="L6" s="12"/>
      <c r="M6" s="12">
        <v>46000</v>
      </c>
      <c r="N6" s="13">
        <f>G6+I6</f>
        <v>46000</v>
      </c>
    </row>
    <row r="7" spans="1:14">
      <c r="A7" s="9"/>
      <c r="B7" s="10" t="s">
        <v>66</v>
      </c>
      <c r="C7" s="10" t="s">
        <v>243</v>
      </c>
      <c r="D7" s="10">
        <v>41044</v>
      </c>
      <c r="E7" s="10">
        <v>41045</v>
      </c>
      <c r="F7" s="11">
        <v>41680</v>
      </c>
      <c r="G7" s="12">
        <v>19500</v>
      </c>
      <c r="H7" s="11"/>
      <c r="I7" s="12"/>
      <c r="J7" s="12">
        <v>19500</v>
      </c>
      <c r="K7" s="12"/>
      <c r="L7" s="12"/>
      <c r="M7" s="12"/>
      <c r="N7" s="13">
        <f>G7+I7</f>
        <v>19500</v>
      </c>
    </row>
    <row r="8" spans="1:14">
      <c r="A8" s="9"/>
      <c r="B8" s="14"/>
      <c r="C8" s="10"/>
      <c r="D8" s="10"/>
      <c r="E8" s="10"/>
      <c r="F8" s="11"/>
      <c r="G8" s="12"/>
      <c r="H8" s="109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65500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65500</v>
      </c>
      <c r="H32" s="30"/>
      <c r="I32" s="31">
        <f>SUM(I6:I31)</f>
        <v>0</v>
      </c>
      <c r="J32" s="31">
        <f>SUM(J6:J31)</f>
        <v>19500</v>
      </c>
      <c r="K32" s="31">
        <f>SUM(K6:K31)</f>
        <v>0</v>
      </c>
      <c r="L32" s="31">
        <f>SUM(L6:L31)</f>
        <v>0</v>
      </c>
      <c r="M32" s="31">
        <f>SUM(M6:M31)</f>
        <v>46000</v>
      </c>
      <c r="N32" s="31">
        <f>SUM(N31)</f>
        <v>65500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2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2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11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5500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14000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19500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H4:I4"/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9"/>
  <sheetViews>
    <sheetView topLeftCell="A17" workbookViewId="0">
      <selection activeCell="D38" sqref="D38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226</v>
      </c>
      <c r="C3" s="79"/>
      <c r="D3" s="79"/>
      <c r="E3" s="79"/>
      <c r="F3" s="79"/>
      <c r="G3" s="80"/>
      <c r="H3" s="2"/>
      <c r="I3" s="1"/>
      <c r="J3" s="111"/>
      <c r="K3" s="81">
        <v>41044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1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227</v>
      </c>
      <c r="C6" s="10" t="s">
        <v>228</v>
      </c>
      <c r="D6" s="10">
        <v>41012</v>
      </c>
      <c r="E6" s="10">
        <v>41013</v>
      </c>
      <c r="F6" s="11">
        <v>41668</v>
      </c>
      <c r="G6" s="12">
        <v>42810</v>
      </c>
      <c r="H6" s="12"/>
      <c r="I6" s="12"/>
      <c r="J6" s="12"/>
      <c r="K6" s="12"/>
      <c r="L6" s="12">
        <v>42810</v>
      </c>
      <c r="M6" s="12"/>
      <c r="N6" s="13">
        <f>G6+I6</f>
        <v>42810</v>
      </c>
    </row>
    <row r="7" spans="1:14">
      <c r="A7" s="9"/>
      <c r="B7" s="10" t="s">
        <v>229</v>
      </c>
      <c r="C7" s="10" t="s">
        <v>228</v>
      </c>
      <c r="D7" s="10">
        <v>41014</v>
      </c>
      <c r="E7" s="10">
        <v>41017</v>
      </c>
      <c r="F7" s="11">
        <v>41669</v>
      </c>
      <c r="G7" s="12">
        <v>86520</v>
      </c>
      <c r="H7" s="11"/>
      <c r="I7" s="12"/>
      <c r="J7" s="12"/>
      <c r="K7" s="12"/>
      <c r="L7" s="12">
        <v>86520</v>
      </c>
      <c r="M7" s="12"/>
      <c r="N7" s="13">
        <f>G7+I7</f>
        <v>86520</v>
      </c>
    </row>
    <row r="8" spans="1:14">
      <c r="A8" s="9"/>
      <c r="B8" s="14" t="s">
        <v>230</v>
      </c>
      <c r="C8" s="10" t="s">
        <v>228</v>
      </c>
      <c r="D8" s="10">
        <v>41020</v>
      </c>
      <c r="E8" s="10">
        <v>41022</v>
      </c>
      <c r="F8" s="11">
        <v>41670</v>
      </c>
      <c r="G8" s="12">
        <v>57680</v>
      </c>
      <c r="H8" s="109"/>
      <c r="I8" s="12"/>
      <c r="J8" s="12"/>
      <c r="K8" s="12"/>
      <c r="L8" s="12">
        <v>57680</v>
      </c>
      <c r="M8" s="12"/>
      <c r="N8" s="13">
        <f t="shared" ref="N8:N10" si="0">G8+I8</f>
        <v>57680</v>
      </c>
    </row>
    <row r="9" spans="1:14">
      <c r="A9" s="9"/>
      <c r="B9" s="14" t="s">
        <v>231</v>
      </c>
      <c r="C9" s="10" t="s">
        <v>228</v>
      </c>
      <c r="D9" s="10">
        <v>41027</v>
      </c>
      <c r="E9" s="10">
        <v>41029</v>
      </c>
      <c r="F9" s="11">
        <v>41671</v>
      </c>
      <c r="G9" s="12">
        <v>57680</v>
      </c>
      <c r="H9" s="12"/>
      <c r="I9" s="12"/>
      <c r="J9" s="12"/>
      <c r="K9" s="12"/>
      <c r="L9" s="12">
        <v>57680</v>
      </c>
      <c r="M9" s="16"/>
      <c r="N9" s="13">
        <f t="shared" si="0"/>
        <v>57680</v>
      </c>
    </row>
    <row r="10" spans="1:14">
      <c r="A10" s="9"/>
      <c r="B10" s="15" t="s">
        <v>232</v>
      </c>
      <c r="C10" s="15" t="s">
        <v>233</v>
      </c>
      <c r="D10" s="10">
        <v>41030</v>
      </c>
      <c r="E10" s="10">
        <v>41032</v>
      </c>
      <c r="F10" s="11">
        <v>41672</v>
      </c>
      <c r="G10" s="16">
        <v>54000</v>
      </c>
      <c r="H10" s="16"/>
      <c r="I10" s="17"/>
      <c r="J10" s="16"/>
      <c r="K10" s="16"/>
      <c r="L10" s="16">
        <v>54000</v>
      </c>
      <c r="M10" s="16"/>
      <c r="N10" s="13">
        <f t="shared" si="0"/>
        <v>54000</v>
      </c>
    </row>
    <row r="11" spans="1:14">
      <c r="A11" s="9"/>
      <c r="B11" s="15" t="s">
        <v>234</v>
      </c>
      <c r="C11" s="15" t="s">
        <v>233</v>
      </c>
      <c r="D11" s="10">
        <v>41032</v>
      </c>
      <c r="E11" s="10">
        <v>41034</v>
      </c>
      <c r="F11" s="11">
        <v>41673</v>
      </c>
      <c r="G11" s="16">
        <v>54000</v>
      </c>
      <c r="H11" s="16"/>
      <c r="I11" s="17"/>
      <c r="J11" s="16"/>
      <c r="K11" s="16"/>
      <c r="L11" s="16">
        <v>54000</v>
      </c>
      <c r="M11" s="16"/>
      <c r="N11" s="13">
        <f>G11+I11</f>
        <v>54000</v>
      </c>
    </row>
    <row r="12" spans="1:14">
      <c r="A12" s="9"/>
      <c r="B12" s="15" t="s">
        <v>235</v>
      </c>
      <c r="C12" s="15" t="s">
        <v>233</v>
      </c>
      <c r="D12" s="10">
        <v>41034</v>
      </c>
      <c r="E12" s="10">
        <v>41036</v>
      </c>
      <c r="F12" s="11">
        <v>41674</v>
      </c>
      <c r="G12" s="16">
        <v>108000</v>
      </c>
      <c r="H12" s="16"/>
      <c r="I12" s="17"/>
      <c r="J12" s="16"/>
      <c r="K12" s="16"/>
      <c r="L12" s="16">
        <v>108000</v>
      </c>
      <c r="M12" s="16"/>
      <c r="N12" s="13">
        <f>+G12+I12</f>
        <v>108000</v>
      </c>
    </row>
    <row r="13" spans="1:14">
      <c r="A13" s="9"/>
      <c r="B13" s="15" t="s">
        <v>236</v>
      </c>
      <c r="C13" s="15" t="s">
        <v>95</v>
      </c>
      <c r="D13" s="10">
        <v>41032</v>
      </c>
      <c r="E13" s="10">
        <v>41034</v>
      </c>
      <c r="F13" s="11">
        <v>41675</v>
      </c>
      <c r="G13" s="16">
        <v>92000</v>
      </c>
      <c r="H13" s="16"/>
      <c r="I13" s="17"/>
      <c r="J13" s="17"/>
      <c r="K13" s="16"/>
      <c r="L13" s="16">
        <v>92000</v>
      </c>
      <c r="M13" s="16"/>
      <c r="N13" s="13">
        <f t="shared" ref="N13:N28" si="1">+G13+I13</f>
        <v>92000</v>
      </c>
    </row>
    <row r="14" spans="1:14">
      <c r="A14" s="9"/>
      <c r="B14" s="15" t="s">
        <v>237</v>
      </c>
      <c r="C14" s="15" t="s">
        <v>238</v>
      </c>
      <c r="D14" s="10">
        <v>41029</v>
      </c>
      <c r="E14" s="10" t="s">
        <v>239</v>
      </c>
      <c r="F14" s="11">
        <v>41676</v>
      </c>
      <c r="G14" s="16">
        <v>60000</v>
      </c>
      <c r="H14" s="16"/>
      <c r="I14" s="17"/>
      <c r="J14" s="17"/>
      <c r="K14" s="16"/>
      <c r="L14" s="16">
        <v>60000</v>
      </c>
      <c r="M14" s="18"/>
      <c r="N14" s="13">
        <f t="shared" si="1"/>
        <v>60000</v>
      </c>
    </row>
    <row r="15" spans="1:14">
      <c r="A15" s="9"/>
      <c r="B15" s="15" t="s">
        <v>240</v>
      </c>
      <c r="C15" s="15" t="s">
        <v>105</v>
      </c>
      <c r="D15" s="10">
        <v>41033</v>
      </c>
      <c r="E15" s="10">
        <v>41034</v>
      </c>
      <c r="F15" s="11">
        <v>41677</v>
      </c>
      <c r="G15" s="16">
        <v>56500</v>
      </c>
      <c r="H15" s="16"/>
      <c r="I15" s="17"/>
      <c r="J15" s="16"/>
      <c r="K15" s="16"/>
      <c r="L15" s="16">
        <v>56500</v>
      </c>
      <c r="M15" s="18"/>
      <c r="N15" s="13">
        <f t="shared" si="1"/>
        <v>56500</v>
      </c>
    </row>
    <row r="16" spans="1:14">
      <c r="A16" s="9"/>
      <c r="B16" s="15" t="s">
        <v>37</v>
      </c>
      <c r="C16" s="15"/>
      <c r="D16" s="10"/>
      <c r="E16" s="10"/>
      <c r="F16" s="11">
        <v>41678</v>
      </c>
      <c r="G16" s="16"/>
      <c r="H16" s="16" t="s">
        <v>38</v>
      </c>
      <c r="I16" s="17">
        <v>800</v>
      </c>
      <c r="J16" s="16">
        <v>800</v>
      </c>
      <c r="K16" s="16"/>
      <c r="L16" s="16"/>
      <c r="M16" s="18"/>
      <c r="N16" s="13">
        <f t="shared" si="1"/>
        <v>800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669990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669190</v>
      </c>
      <c r="H32" s="30"/>
      <c r="I32" s="31">
        <f>SUM(I6:I31)</f>
        <v>800</v>
      </c>
      <c r="J32" s="31">
        <f>SUM(J6:J31)</f>
        <v>800</v>
      </c>
      <c r="K32" s="31">
        <f>SUM(K6:K31)</f>
        <v>0</v>
      </c>
      <c r="L32" s="31">
        <f>SUM(L6:L31)</f>
        <v>669190</v>
      </c>
      <c r="M32" s="31">
        <f>SUM(M6:M31)</f>
        <v>0</v>
      </c>
      <c r="N32" s="31">
        <f>SUM(N31)</f>
        <v>669990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1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1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2">
    <mergeCell ref="G34:N39"/>
    <mergeCell ref="H4:I4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9"/>
  <sheetViews>
    <sheetView topLeftCell="A10" workbookViewId="0">
      <selection activeCell="D38" sqref="D38"/>
    </sheetView>
  </sheetViews>
  <sheetFormatPr baseColWidth="10" defaultRowHeight="15"/>
  <cols>
    <col min="1" max="1" width="7.5703125" customWidth="1"/>
    <col min="2" max="2" width="26.1406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223</v>
      </c>
      <c r="C3" s="79"/>
      <c r="D3" s="79"/>
      <c r="E3" s="79"/>
      <c r="F3" s="79"/>
      <c r="G3" s="80"/>
      <c r="H3" s="2"/>
      <c r="I3" s="1"/>
      <c r="J3" s="110"/>
      <c r="K3" s="81">
        <v>41043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1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2" t="s">
        <v>224</v>
      </c>
      <c r="C6" s="10" t="s">
        <v>76</v>
      </c>
      <c r="D6" s="10">
        <v>41074</v>
      </c>
      <c r="E6" s="10">
        <v>41076</v>
      </c>
      <c r="F6" s="11">
        <v>41665</v>
      </c>
      <c r="G6" s="12">
        <v>46000</v>
      </c>
      <c r="H6" s="12"/>
      <c r="I6" s="12"/>
      <c r="J6" s="12"/>
      <c r="K6" s="12"/>
      <c r="L6" s="12"/>
      <c r="M6" s="12">
        <v>46000</v>
      </c>
      <c r="N6" s="13">
        <f>G6+I6</f>
        <v>46000</v>
      </c>
    </row>
    <row r="7" spans="1:14">
      <c r="A7" s="9" t="s">
        <v>128</v>
      </c>
      <c r="B7" s="10" t="s">
        <v>225</v>
      </c>
      <c r="C7" s="10"/>
      <c r="D7" s="10"/>
      <c r="E7" s="10"/>
      <c r="F7" s="11">
        <v>41666</v>
      </c>
      <c r="G7" s="12"/>
      <c r="H7" s="11">
        <v>5188</v>
      </c>
      <c r="I7" s="12">
        <v>88000</v>
      </c>
      <c r="J7" s="12">
        <v>88000</v>
      </c>
      <c r="K7" s="12"/>
      <c r="L7" s="12"/>
      <c r="M7" s="12"/>
      <c r="N7" s="13">
        <f>G7+I7</f>
        <v>88000</v>
      </c>
    </row>
    <row r="8" spans="1:14">
      <c r="A8" s="9" t="s">
        <v>26</v>
      </c>
      <c r="B8" s="14" t="s">
        <v>180</v>
      </c>
      <c r="C8" s="10" t="s">
        <v>29</v>
      </c>
      <c r="D8" s="10">
        <v>41043</v>
      </c>
      <c r="E8" s="10">
        <v>41044</v>
      </c>
      <c r="F8" s="11">
        <v>41667</v>
      </c>
      <c r="G8" s="12">
        <v>26000</v>
      </c>
      <c r="H8" s="109"/>
      <c r="I8" s="12"/>
      <c r="J8" s="12">
        <v>26000</v>
      </c>
      <c r="K8" s="12"/>
      <c r="L8" s="12"/>
      <c r="M8" s="12"/>
      <c r="N8" s="13">
        <f t="shared" ref="N8:N10" si="0">G8+I8</f>
        <v>26000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160000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72000</v>
      </c>
      <c r="H32" s="30"/>
      <c r="I32" s="31">
        <f>SUM(I6:I31)</f>
        <v>88000</v>
      </c>
      <c r="J32" s="31">
        <f>SUM(J6:J31)</f>
        <v>114000</v>
      </c>
      <c r="K32" s="31">
        <f>SUM(K6:K31)</f>
        <v>0</v>
      </c>
      <c r="L32" s="31">
        <f>SUM(L7:L31)</f>
        <v>0</v>
      </c>
      <c r="M32" s="31">
        <f>SUM(M6:M31)</f>
        <v>46000</v>
      </c>
      <c r="N32" s="31">
        <f>SUM(N31)</f>
        <v>160000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10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10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190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95000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19000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114000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1"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B38" sqref="B38"/>
    </sheetView>
  </sheetViews>
  <sheetFormatPr baseColWidth="10" defaultRowHeight="15"/>
  <cols>
    <col min="1" max="1" width="11.140625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196</v>
      </c>
      <c r="C3" s="79"/>
      <c r="D3" s="79"/>
      <c r="E3" s="79"/>
      <c r="F3" s="79"/>
      <c r="G3" s="80"/>
      <c r="H3" s="2"/>
      <c r="I3" s="1"/>
      <c r="J3" s="108"/>
      <c r="K3" s="81">
        <v>41043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219</v>
      </c>
      <c r="C6" s="10" t="s">
        <v>17</v>
      </c>
      <c r="D6" s="10">
        <v>41032</v>
      </c>
      <c r="E6" s="10">
        <v>41044</v>
      </c>
      <c r="F6" s="11">
        <v>41660</v>
      </c>
      <c r="G6" s="12">
        <v>262500</v>
      </c>
      <c r="H6" s="12"/>
      <c r="I6" s="12"/>
      <c r="J6" s="12"/>
      <c r="K6" s="12">
        <v>262500</v>
      </c>
      <c r="L6" s="12"/>
      <c r="M6" s="12"/>
      <c r="N6" s="13">
        <f>G6+I6</f>
        <v>262500</v>
      </c>
    </row>
    <row r="7" spans="1:14">
      <c r="A7" s="9"/>
      <c r="B7" s="10" t="s">
        <v>220</v>
      </c>
      <c r="C7" s="10" t="s">
        <v>17</v>
      </c>
      <c r="D7" s="10">
        <v>41044</v>
      </c>
      <c r="E7" s="10">
        <v>41044</v>
      </c>
      <c r="F7" s="11">
        <v>41661</v>
      </c>
      <c r="G7" s="12">
        <v>21500</v>
      </c>
      <c r="H7" s="12"/>
      <c r="I7" s="12"/>
      <c r="J7" s="12"/>
      <c r="K7" s="12">
        <v>21500</v>
      </c>
      <c r="L7" s="12"/>
      <c r="M7" s="12"/>
      <c r="N7" s="13">
        <f>G7+I7</f>
        <v>21500</v>
      </c>
    </row>
    <row r="8" spans="1:14">
      <c r="A8" s="9"/>
      <c r="B8" s="14" t="s">
        <v>221</v>
      </c>
      <c r="C8" s="10"/>
      <c r="D8" s="10">
        <v>41012</v>
      </c>
      <c r="E8" s="10">
        <v>41014</v>
      </c>
      <c r="F8" s="11">
        <v>41662</v>
      </c>
      <c r="G8" s="12">
        <v>352000</v>
      </c>
      <c r="H8" s="109"/>
      <c r="I8" s="12"/>
      <c r="J8" s="12"/>
      <c r="K8" s="12"/>
      <c r="L8" s="12"/>
      <c r="M8" s="12">
        <v>352000</v>
      </c>
      <c r="N8" s="13">
        <f t="shared" ref="N8:N10" si="0">G8+I8</f>
        <v>352000</v>
      </c>
    </row>
    <row r="9" spans="1:14">
      <c r="A9" s="9"/>
      <c r="B9" s="14" t="s">
        <v>222</v>
      </c>
      <c r="C9" s="10" t="s">
        <v>17</v>
      </c>
      <c r="D9" s="10">
        <v>41043</v>
      </c>
      <c r="E9" s="10">
        <v>41045</v>
      </c>
      <c r="F9" s="11">
        <v>41663</v>
      </c>
      <c r="G9" s="12">
        <v>49000</v>
      </c>
      <c r="H9" s="12"/>
      <c r="I9" s="12"/>
      <c r="J9" s="12">
        <v>49000</v>
      </c>
      <c r="K9" s="12"/>
      <c r="L9" s="12"/>
      <c r="M9" s="16"/>
      <c r="N9" s="13">
        <f t="shared" si="0"/>
        <v>49000</v>
      </c>
    </row>
    <row r="10" spans="1:14">
      <c r="A10" s="9"/>
      <c r="B10" s="15" t="s">
        <v>118</v>
      </c>
      <c r="C10" s="15" t="s">
        <v>17</v>
      </c>
      <c r="D10" s="10"/>
      <c r="E10" s="10"/>
      <c r="F10" s="11">
        <v>41664</v>
      </c>
      <c r="G10" s="16"/>
      <c r="H10" s="16" t="s">
        <v>38</v>
      </c>
      <c r="I10" s="17">
        <v>3400</v>
      </c>
      <c r="J10" s="16">
        <v>3400</v>
      </c>
      <c r="K10" s="16"/>
      <c r="L10" s="16"/>
      <c r="M10" s="16"/>
      <c r="N10" s="13">
        <f t="shared" si="0"/>
        <v>3400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688400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685000</v>
      </c>
      <c r="H32" s="30"/>
      <c r="I32" s="31">
        <f>SUM(I6:I31)</f>
        <v>3400</v>
      </c>
      <c r="J32" s="31">
        <f>SUM(J6:J31)</f>
        <v>52400</v>
      </c>
      <c r="K32" s="31">
        <f>SUM(K6:K31)</f>
        <v>284000</v>
      </c>
      <c r="L32" s="31">
        <f>SUM(L7:L31)</f>
        <v>0</v>
      </c>
      <c r="M32" s="31">
        <f>SUM(M6:M31)</f>
        <v>352000</v>
      </c>
      <c r="N32" s="31">
        <f>SUM(N31)</f>
        <v>688400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8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08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52400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52400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1"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9"/>
  <sheetViews>
    <sheetView topLeftCell="C1" workbookViewId="0">
      <selection sqref="A1:N39"/>
    </sheetView>
  </sheetViews>
  <sheetFormatPr baseColWidth="10" defaultRowHeight="15"/>
  <cols>
    <col min="1" max="1" width="11.140625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214</v>
      </c>
      <c r="C3" s="79"/>
      <c r="D3" s="79"/>
      <c r="E3" s="79"/>
      <c r="F3" s="79"/>
      <c r="G3" s="80"/>
      <c r="H3" s="2"/>
      <c r="I3" s="1"/>
      <c r="J3" s="107"/>
      <c r="K3" s="81">
        <v>41042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163</v>
      </c>
      <c r="B6" s="102" t="s">
        <v>215</v>
      </c>
      <c r="C6" s="10" t="s">
        <v>216</v>
      </c>
      <c r="D6" s="10">
        <v>41042</v>
      </c>
      <c r="E6" s="10">
        <v>41045</v>
      </c>
      <c r="F6" s="11">
        <v>41657</v>
      </c>
      <c r="G6" s="12">
        <v>68070</v>
      </c>
      <c r="H6" s="12"/>
      <c r="I6" s="12"/>
      <c r="J6" s="12"/>
      <c r="K6" s="12">
        <v>68070</v>
      </c>
      <c r="L6" s="12"/>
      <c r="M6" s="12"/>
      <c r="N6" s="13">
        <f>G6+I6</f>
        <v>68070</v>
      </c>
    </row>
    <row r="7" spans="1:14">
      <c r="A7" s="9" t="s">
        <v>137</v>
      </c>
      <c r="B7" s="10" t="s">
        <v>217</v>
      </c>
      <c r="C7" s="10" t="s">
        <v>218</v>
      </c>
      <c r="D7" s="10">
        <v>41042</v>
      </c>
      <c r="E7" s="10">
        <v>41044</v>
      </c>
      <c r="F7" s="11">
        <v>41658</v>
      </c>
      <c r="G7" s="12">
        <v>55000</v>
      </c>
      <c r="H7" s="12"/>
      <c r="I7" s="12"/>
      <c r="J7" s="12"/>
      <c r="K7" s="12">
        <v>55000</v>
      </c>
      <c r="L7" s="12"/>
      <c r="M7" s="12"/>
      <c r="N7" s="13">
        <f>G7+I7</f>
        <v>55000</v>
      </c>
    </row>
    <row r="8" spans="1:14">
      <c r="A8" s="9"/>
      <c r="B8" s="14" t="s">
        <v>37</v>
      </c>
      <c r="C8" s="10"/>
      <c r="D8" s="10"/>
      <c r="E8" s="10"/>
      <c r="F8" s="11">
        <v>41659</v>
      </c>
      <c r="G8" s="12"/>
      <c r="H8" s="109" t="s">
        <v>38</v>
      </c>
      <c r="I8" s="12">
        <v>3800</v>
      </c>
      <c r="J8" s="12">
        <v>3800</v>
      </c>
      <c r="K8" s="12"/>
      <c r="L8" s="12"/>
      <c r="M8" s="12"/>
      <c r="N8" s="13">
        <f t="shared" ref="N8:N10" si="0">G8+I8</f>
        <v>3800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126870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123070</v>
      </c>
      <c r="H32" s="30"/>
      <c r="I32" s="31">
        <f>SUM(I6:I31)</f>
        <v>3800</v>
      </c>
      <c r="J32" s="31">
        <f>SUM(J6:J31)</f>
        <v>3800</v>
      </c>
      <c r="K32" s="31">
        <f>SUM(K6:K31)</f>
        <v>123070</v>
      </c>
      <c r="L32" s="31">
        <f>SUM(L7:L31)</f>
        <v>0</v>
      </c>
      <c r="M32" s="31">
        <f>SUM(M6:M31)</f>
        <v>0</v>
      </c>
      <c r="N32" s="31">
        <f>SUM(N31)</f>
        <v>126870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7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07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3800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3800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1"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3"/>
  <sheetViews>
    <sheetView topLeftCell="A28" workbookViewId="0">
      <selection activeCell="E18" sqref="E18:F18"/>
    </sheetView>
  </sheetViews>
  <sheetFormatPr baseColWidth="10" defaultRowHeight="15"/>
  <cols>
    <col min="1" max="1" width="11.140625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213</v>
      </c>
      <c r="C3" s="79"/>
      <c r="D3" s="79"/>
      <c r="E3" s="79"/>
      <c r="F3" s="79"/>
      <c r="G3" s="80"/>
      <c r="H3" s="2"/>
      <c r="I3" s="1"/>
      <c r="J3" s="104"/>
      <c r="K3" s="81">
        <v>41042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210</v>
      </c>
      <c r="B6" s="102" t="s">
        <v>211</v>
      </c>
      <c r="C6" s="10" t="s">
        <v>17</v>
      </c>
      <c r="D6" s="10">
        <v>41041</v>
      </c>
      <c r="E6" s="10">
        <v>41042</v>
      </c>
      <c r="F6" s="11">
        <v>41654</v>
      </c>
      <c r="G6" s="12">
        <v>94500</v>
      </c>
      <c r="H6" s="12"/>
      <c r="I6" s="12"/>
      <c r="J6" s="12">
        <v>50000</v>
      </c>
      <c r="K6" s="12">
        <v>44500</v>
      </c>
      <c r="L6" s="12"/>
      <c r="M6" s="12"/>
      <c r="N6" s="13">
        <f>G6+I6</f>
        <v>94500</v>
      </c>
    </row>
    <row r="7" spans="1:14">
      <c r="A7" s="9" t="s">
        <v>106</v>
      </c>
      <c r="B7" s="10" t="s">
        <v>212</v>
      </c>
      <c r="C7" s="10" t="s">
        <v>17</v>
      </c>
      <c r="D7" s="10">
        <v>41042</v>
      </c>
      <c r="E7" s="10">
        <v>41043</v>
      </c>
      <c r="F7" s="11">
        <v>41655</v>
      </c>
      <c r="G7" s="12">
        <v>29000</v>
      </c>
      <c r="H7" s="12"/>
      <c r="I7" s="12"/>
      <c r="J7" s="12">
        <v>19000</v>
      </c>
      <c r="K7" s="12">
        <v>10000</v>
      </c>
      <c r="L7" s="12"/>
      <c r="M7" s="12"/>
      <c r="N7" s="13">
        <f>G7+I7</f>
        <v>29000</v>
      </c>
    </row>
    <row r="8" spans="1:14">
      <c r="A8" s="9"/>
      <c r="B8" s="14" t="s">
        <v>118</v>
      </c>
      <c r="C8" s="10"/>
      <c r="D8" s="10"/>
      <c r="E8" s="10"/>
      <c r="F8" s="11">
        <v>41656</v>
      </c>
      <c r="G8" s="12"/>
      <c r="H8" s="109" t="s">
        <v>38</v>
      </c>
      <c r="I8" s="12">
        <v>2600</v>
      </c>
      <c r="J8" s="12">
        <v>2600</v>
      </c>
      <c r="K8" s="12"/>
      <c r="L8" s="12"/>
      <c r="M8" s="12"/>
      <c r="N8" s="13">
        <f t="shared" ref="N8:N10" si="0">G8+I8</f>
        <v>2600</v>
      </c>
    </row>
    <row r="9" spans="1:14">
      <c r="A9" s="9"/>
      <c r="B9" s="14"/>
      <c r="C9" s="10"/>
      <c r="D9" s="10"/>
      <c r="E9" s="10"/>
      <c r="F9" s="11"/>
      <c r="G9" s="12"/>
      <c r="H9" s="12"/>
      <c r="I9" s="12"/>
      <c r="J9" s="12"/>
      <c r="K9" s="12"/>
      <c r="L9" s="12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126100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123500</v>
      </c>
      <c r="H32" s="30"/>
      <c r="I32" s="31">
        <f>SUM(I6:I31)</f>
        <v>2600</v>
      </c>
      <c r="J32" s="31">
        <f>SUM(J6:J31)</f>
        <v>71600</v>
      </c>
      <c r="K32" s="31">
        <f>SUM(K6:K31)</f>
        <v>54500</v>
      </c>
      <c r="L32" s="31">
        <f>SUM(L7:L31)</f>
        <v>0</v>
      </c>
      <c r="M32" s="31">
        <f>SUM(M6:M31)</f>
        <v>0</v>
      </c>
      <c r="N32" s="31">
        <f>SUM(N31)</f>
        <v>126100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4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04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60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30000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41600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71600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  <row r="43" spans="1:14">
      <c r="E43">
        <v>5186</v>
      </c>
    </row>
  </sheetData>
  <mergeCells count="1"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B26" sqref="B26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203</v>
      </c>
      <c r="C3" s="79"/>
      <c r="D3" s="79"/>
      <c r="E3" s="79"/>
      <c r="F3" s="79"/>
      <c r="G3" s="80"/>
      <c r="H3" s="2"/>
      <c r="I3" s="1"/>
      <c r="J3" s="103"/>
      <c r="K3" s="81">
        <v>41041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194</v>
      </c>
      <c r="B6" s="102" t="s">
        <v>204</v>
      </c>
      <c r="C6" s="10" t="s">
        <v>17</v>
      </c>
      <c r="D6" s="10">
        <v>41041</v>
      </c>
      <c r="E6" s="10">
        <v>41042</v>
      </c>
      <c r="F6" s="11">
        <v>41649</v>
      </c>
      <c r="G6" s="12">
        <v>21500</v>
      </c>
      <c r="H6" s="12"/>
      <c r="I6" s="12"/>
      <c r="J6" s="12">
        <v>21500</v>
      </c>
      <c r="K6" s="12"/>
      <c r="L6" s="12"/>
      <c r="M6" s="12"/>
      <c r="N6" s="13">
        <f>G6+I6</f>
        <v>21500</v>
      </c>
    </row>
    <row r="7" spans="1:14">
      <c r="A7" s="9" t="s">
        <v>79</v>
      </c>
      <c r="B7" s="10" t="s">
        <v>205</v>
      </c>
      <c r="C7" s="10" t="s">
        <v>206</v>
      </c>
      <c r="D7" s="10">
        <v>41055</v>
      </c>
      <c r="E7" s="10">
        <v>41057</v>
      </c>
      <c r="F7" s="11">
        <v>41651</v>
      </c>
      <c r="G7" s="12">
        <v>46000</v>
      </c>
      <c r="H7" s="12"/>
      <c r="I7" s="12"/>
      <c r="J7" s="12"/>
      <c r="K7" s="12"/>
      <c r="L7" s="12"/>
      <c r="M7" s="12">
        <v>46000</v>
      </c>
      <c r="N7" s="13">
        <f>G7+I7</f>
        <v>46000</v>
      </c>
    </row>
    <row r="8" spans="1:14" ht="15.75">
      <c r="A8" s="9" t="s">
        <v>207</v>
      </c>
      <c r="B8" s="14" t="s">
        <v>208</v>
      </c>
      <c r="C8" s="10" t="s">
        <v>17</v>
      </c>
      <c r="D8" s="10"/>
      <c r="E8" s="10"/>
      <c r="F8" s="11">
        <v>41652</v>
      </c>
      <c r="G8" s="12"/>
      <c r="H8" s="106">
        <v>5186</v>
      </c>
      <c r="I8" s="12">
        <v>67500</v>
      </c>
      <c r="J8" s="12">
        <v>67500</v>
      </c>
      <c r="K8" s="12"/>
      <c r="L8" s="12"/>
      <c r="M8" s="12"/>
      <c r="N8" s="13">
        <f t="shared" ref="N8:N10" si="0">G8+I8</f>
        <v>67500</v>
      </c>
    </row>
    <row r="9" spans="1:14">
      <c r="A9" s="9"/>
      <c r="B9" s="14" t="s">
        <v>118</v>
      </c>
      <c r="C9" s="10"/>
      <c r="D9" s="10"/>
      <c r="E9" s="10"/>
      <c r="F9" s="11">
        <v>41653</v>
      </c>
      <c r="G9" s="12"/>
      <c r="H9" s="12" t="s">
        <v>38</v>
      </c>
      <c r="I9" s="12">
        <v>4200</v>
      </c>
      <c r="J9" s="12">
        <v>4200</v>
      </c>
      <c r="K9" s="12"/>
      <c r="L9" s="12"/>
      <c r="M9" s="16"/>
      <c r="N9" s="13">
        <f t="shared" si="0"/>
        <v>4200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139200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67500</v>
      </c>
      <c r="H32" s="30"/>
      <c r="I32" s="31">
        <f>SUM(I6:I31)</f>
        <v>71700</v>
      </c>
      <c r="J32" s="31">
        <f>SUM(J6:J31)</f>
        <v>93200</v>
      </c>
      <c r="K32" s="31">
        <f>SUM(K6:K31)</f>
        <v>0</v>
      </c>
      <c r="L32" s="31">
        <f>SUM(L7:L31)</f>
        <v>0</v>
      </c>
      <c r="M32" s="31">
        <f>SUM(M6:M31)</f>
        <v>46000</v>
      </c>
      <c r="N32" s="31">
        <f>SUM(N31)</f>
        <v>139200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3" t="s">
        <v>21</v>
      </c>
      <c r="F34" s="38"/>
      <c r="G34" s="185" t="s">
        <v>209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103"/>
      <c r="C35" s="39"/>
      <c r="D35" s="40"/>
      <c r="E35" s="89">
        <v>500</v>
      </c>
      <c r="F35" s="10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60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30000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63200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94" t="s">
        <v>16</v>
      </c>
      <c r="B39" s="95"/>
      <c r="C39" s="43">
        <f>SUM(C37+C38)</f>
        <v>93200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  <row r="43" spans="1:14">
      <c r="E43">
        <v>5186</v>
      </c>
    </row>
  </sheetData>
  <mergeCells count="1">
    <mergeCell ref="G34:N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topLeftCell="A19" workbookViewId="0">
      <selection activeCell="C38" sqref="C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42"/>
      <c r="K3" s="81">
        <v>41059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4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28</v>
      </c>
      <c r="B6" s="10" t="s">
        <v>434</v>
      </c>
      <c r="C6" s="10" t="s">
        <v>29</v>
      </c>
      <c r="D6" s="10">
        <v>41057</v>
      </c>
      <c r="E6" s="10">
        <v>41059</v>
      </c>
      <c r="F6" s="11">
        <v>41845</v>
      </c>
      <c r="G6" s="16">
        <v>34000</v>
      </c>
      <c r="H6" s="124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 t="s">
        <v>435</v>
      </c>
      <c r="B7" s="10" t="s">
        <v>437</v>
      </c>
      <c r="C7" s="10" t="s">
        <v>436</v>
      </c>
      <c r="D7" s="10"/>
      <c r="E7" s="10"/>
      <c r="F7" s="11">
        <v>41846</v>
      </c>
      <c r="G7" s="16"/>
      <c r="H7" s="10"/>
      <c r="I7" s="12">
        <v>2500</v>
      </c>
      <c r="J7" s="12"/>
      <c r="K7" s="12">
        <v>2500</v>
      </c>
      <c r="L7" s="12"/>
      <c r="M7" s="12"/>
      <c r="N7" s="13">
        <f>G7+I7</f>
        <v>2500</v>
      </c>
    </row>
    <row r="8" spans="1:14">
      <c r="A8" s="9" t="s">
        <v>79</v>
      </c>
      <c r="B8" s="10" t="s">
        <v>438</v>
      </c>
      <c r="C8" s="10" t="s">
        <v>29</v>
      </c>
      <c r="D8" s="10">
        <v>41059</v>
      </c>
      <c r="E8" s="10">
        <v>41060</v>
      </c>
      <c r="F8" s="11">
        <v>41847</v>
      </c>
      <c r="G8" s="16">
        <v>19500</v>
      </c>
      <c r="H8" s="11"/>
      <c r="I8" s="12"/>
      <c r="J8" s="12"/>
      <c r="K8" s="12">
        <v>19500</v>
      </c>
      <c r="L8" s="12"/>
      <c r="M8" s="12"/>
      <c r="N8" s="13">
        <f t="shared" ref="N8:N9" si="0">G8+I8</f>
        <v>19500</v>
      </c>
    </row>
    <row r="9" spans="1:14">
      <c r="A9" s="9" t="s">
        <v>269</v>
      </c>
      <c r="B9" s="15" t="s">
        <v>438</v>
      </c>
      <c r="C9" s="15" t="s">
        <v>29</v>
      </c>
      <c r="D9" s="10">
        <v>41059</v>
      </c>
      <c r="E9" s="10">
        <v>41060</v>
      </c>
      <c r="F9" s="11">
        <v>41848</v>
      </c>
      <c r="G9" s="16">
        <v>19500</v>
      </c>
      <c r="H9" s="11"/>
      <c r="I9" s="17"/>
      <c r="J9" s="16"/>
      <c r="K9" s="16">
        <v>19500</v>
      </c>
      <c r="L9" s="16"/>
      <c r="M9" s="16"/>
      <c r="N9" s="13">
        <f t="shared" si="0"/>
        <v>19500</v>
      </c>
    </row>
    <row r="10" spans="1:14">
      <c r="A10" s="9"/>
      <c r="B10" s="15" t="s">
        <v>37</v>
      </c>
      <c r="C10" s="15"/>
      <c r="D10" s="10"/>
      <c r="E10" s="10"/>
      <c r="F10" s="11">
        <v>41849</v>
      </c>
      <c r="G10" s="16"/>
      <c r="H10" s="11" t="s">
        <v>38</v>
      </c>
      <c r="I10" s="17">
        <v>6000</v>
      </c>
      <c r="J10" s="16">
        <v>6000</v>
      </c>
      <c r="K10" s="16"/>
      <c r="L10" s="16"/>
      <c r="M10" s="16"/>
      <c r="N10" s="13">
        <f>G10+I10</f>
        <v>6000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81500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73000</v>
      </c>
      <c r="H31" s="30"/>
      <c r="I31" s="31">
        <f>SUM(I6:I30)</f>
        <v>8500</v>
      </c>
      <c r="J31" s="31">
        <f>SUM(J6:J30)</f>
        <v>6000</v>
      </c>
      <c r="K31" s="31">
        <f>SUM(K6:K30)</f>
        <v>75500</v>
      </c>
      <c r="L31" s="31">
        <f>SUM(L6:L30)</f>
        <v>0</v>
      </c>
      <c r="M31" s="31">
        <f>SUM(M6:M30)</f>
        <v>0</v>
      </c>
      <c r="N31" s="31">
        <f>SUM(N30)</f>
        <v>81500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42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42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6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f>C35*E34</f>
        <v>3000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3000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6000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G34" sqref="G34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196</v>
      </c>
      <c r="C3" s="79"/>
      <c r="D3" s="79"/>
      <c r="E3" s="79"/>
      <c r="F3" s="79"/>
      <c r="G3" s="80"/>
      <c r="H3" s="2"/>
      <c r="I3" s="1"/>
      <c r="J3" s="101"/>
      <c r="K3" s="81">
        <v>41041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2" t="s">
        <v>197</v>
      </c>
      <c r="C6" s="10" t="s">
        <v>17</v>
      </c>
      <c r="D6" s="10"/>
      <c r="E6" s="10"/>
      <c r="F6" s="11">
        <v>41644</v>
      </c>
      <c r="G6" s="12"/>
      <c r="H6" s="12" t="s">
        <v>198</v>
      </c>
      <c r="I6" s="12">
        <v>220000</v>
      </c>
      <c r="J6" s="12">
        <v>178000</v>
      </c>
      <c r="K6" s="12">
        <v>42000</v>
      </c>
      <c r="L6" s="12"/>
      <c r="M6" s="12"/>
      <c r="N6" s="13">
        <f>G6+I6</f>
        <v>220000</v>
      </c>
    </row>
    <row r="7" spans="1:14">
      <c r="A7" s="9"/>
      <c r="B7" s="10" t="s">
        <v>199</v>
      </c>
      <c r="C7" s="10" t="s">
        <v>17</v>
      </c>
      <c r="D7" s="10">
        <v>41041</v>
      </c>
      <c r="E7" s="10">
        <v>41042</v>
      </c>
      <c r="F7" s="11">
        <v>41645</v>
      </c>
      <c r="G7" s="12">
        <v>43000</v>
      </c>
      <c r="H7" s="12"/>
      <c r="I7" s="12"/>
      <c r="J7" s="12"/>
      <c r="K7" s="12">
        <v>43000</v>
      </c>
      <c r="L7" s="12"/>
      <c r="M7" s="12"/>
      <c r="N7" s="13">
        <f>G7+I7</f>
        <v>43000</v>
      </c>
    </row>
    <row r="8" spans="1:14">
      <c r="A8" s="9"/>
      <c r="B8" s="14" t="s">
        <v>200</v>
      </c>
      <c r="C8" s="10"/>
      <c r="D8" s="10">
        <v>41041</v>
      </c>
      <c r="E8" s="10">
        <v>41042</v>
      </c>
      <c r="F8" s="11">
        <v>41646</v>
      </c>
      <c r="G8" s="12">
        <v>49000</v>
      </c>
      <c r="H8" s="12"/>
      <c r="I8" s="12"/>
      <c r="J8" s="12">
        <v>49000</v>
      </c>
      <c r="K8" s="12"/>
      <c r="L8" s="12"/>
      <c r="M8" s="12"/>
      <c r="N8" s="13">
        <f t="shared" ref="N8:N10" si="0">G8+I8</f>
        <v>49000</v>
      </c>
    </row>
    <row r="9" spans="1:14">
      <c r="A9" s="9"/>
      <c r="B9" s="14" t="s">
        <v>201</v>
      </c>
      <c r="C9" s="10" t="s">
        <v>17</v>
      </c>
      <c r="D9" s="10">
        <v>41041</v>
      </c>
      <c r="E9" s="10">
        <v>41043</v>
      </c>
      <c r="F9" s="11">
        <v>41647</v>
      </c>
      <c r="G9" s="12">
        <v>43000</v>
      </c>
      <c r="H9" s="12"/>
      <c r="I9" s="12"/>
      <c r="J9" s="12"/>
      <c r="K9" s="12">
        <v>43000</v>
      </c>
      <c r="L9" s="12"/>
      <c r="M9" s="16"/>
      <c r="N9" s="13">
        <f t="shared" si="0"/>
        <v>43000</v>
      </c>
    </row>
    <row r="10" spans="1:14">
      <c r="A10" s="9"/>
      <c r="B10" s="15" t="s">
        <v>202</v>
      </c>
      <c r="C10" s="15" t="s">
        <v>17</v>
      </c>
      <c r="D10" s="10"/>
      <c r="E10" s="10"/>
      <c r="F10" s="11">
        <v>41648</v>
      </c>
      <c r="G10" s="16"/>
      <c r="H10" s="16" t="s">
        <v>38</v>
      </c>
      <c r="I10" s="17">
        <v>3800</v>
      </c>
      <c r="J10" s="16">
        <v>3800</v>
      </c>
      <c r="K10" s="16"/>
      <c r="L10" s="16"/>
      <c r="M10" s="16"/>
      <c r="N10" s="13">
        <f t="shared" si="0"/>
        <v>3800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358800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135000</v>
      </c>
      <c r="H32" s="30"/>
      <c r="I32" s="31">
        <f>SUM(I6:I31)</f>
        <v>223800</v>
      </c>
      <c r="J32" s="31">
        <f>SUM(J6:J31)</f>
        <v>230800</v>
      </c>
      <c r="K32" s="31">
        <f>SUM(K6:K31)</f>
        <v>128000</v>
      </c>
      <c r="L32" s="31">
        <f>SUM(L7:L31)</f>
        <v>0</v>
      </c>
      <c r="M32" s="31">
        <f>SUM(M6:M31)</f>
        <v>0</v>
      </c>
      <c r="N32" s="31">
        <f>SUM(N31)</f>
        <v>358800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1" t="s">
        <v>21</v>
      </c>
      <c r="F34" s="38"/>
      <c r="G34" s="86"/>
      <c r="H34" s="87"/>
      <c r="I34" s="87"/>
      <c r="J34" s="87"/>
      <c r="K34" s="87"/>
      <c r="L34" s="87"/>
      <c r="M34" s="87"/>
      <c r="N34" s="88"/>
    </row>
    <row r="35" spans="1:14" ht="15" customHeight="1">
      <c r="A35" s="7" t="s">
        <v>22</v>
      </c>
      <c r="B35" s="101"/>
      <c r="C35" s="39"/>
      <c r="D35" s="40"/>
      <c r="E35" s="89">
        <v>500</v>
      </c>
      <c r="F35" s="90"/>
      <c r="G35" s="91"/>
      <c r="H35" s="92"/>
      <c r="I35" s="92"/>
      <c r="J35" s="92"/>
      <c r="K35" s="92"/>
      <c r="L35" s="92"/>
      <c r="M35" s="92"/>
      <c r="N35" s="93"/>
    </row>
    <row r="36" spans="1:14" ht="15" customHeight="1">
      <c r="A36" s="7" t="s">
        <v>23</v>
      </c>
      <c r="B36" s="1"/>
      <c r="C36" s="41">
        <v>245</v>
      </c>
      <c r="D36" s="40"/>
      <c r="E36" s="40"/>
      <c r="F36" s="42"/>
      <c r="G36" s="91"/>
      <c r="H36" s="92"/>
      <c r="I36" s="92"/>
      <c r="J36" s="92"/>
      <c r="K36" s="92"/>
      <c r="L36" s="92"/>
      <c r="M36" s="92"/>
      <c r="N36" s="93"/>
    </row>
    <row r="37" spans="1:14" ht="15" customHeight="1">
      <c r="A37" s="1"/>
      <c r="B37" s="1"/>
      <c r="C37" s="43">
        <f>C36*E35</f>
        <v>122500</v>
      </c>
      <c r="D37" s="40"/>
      <c r="E37" s="40"/>
      <c r="F37" s="42"/>
      <c r="G37" s="91"/>
      <c r="H37" s="92"/>
      <c r="I37" s="92"/>
      <c r="J37" s="92"/>
      <c r="K37" s="92"/>
      <c r="L37" s="92"/>
      <c r="M37" s="92"/>
      <c r="N37" s="93"/>
    </row>
    <row r="38" spans="1:14" ht="15" customHeight="1">
      <c r="A38" s="7" t="s">
        <v>24</v>
      </c>
      <c r="B38" s="1"/>
      <c r="C38" s="44">
        <v>108300</v>
      </c>
      <c r="D38" s="40"/>
      <c r="E38" s="40"/>
      <c r="F38" s="42"/>
      <c r="G38" s="91"/>
      <c r="H38" s="92"/>
      <c r="I38" s="92"/>
      <c r="J38" s="92"/>
      <c r="K38" s="92"/>
      <c r="L38" s="92"/>
      <c r="M38" s="92"/>
      <c r="N38" s="93"/>
    </row>
    <row r="39" spans="1:14" ht="15.75" customHeight="1" thickBot="1">
      <c r="A39" s="94" t="s">
        <v>16</v>
      </c>
      <c r="B39" s="95"/>
      <c r="C39" s="43">
        <f>SUM(C37+C38)</f>
        <v>230800</v>
      </c>
      <c r="D39" s="40"/>
      <c r="E39" s="40"/>
      <c r="F39" s="42"/>
      <c r="G39" s="96"/>
      <c r="H39" s="97"/>
      <c r="I39" s="97"/>
      <c r="J39" s="97"/>
      <c r="K39" s="97"/>
      <c r="L39" s="97"/>
      <c r="M39" s="97"/>
      <c r="N39" s="98"/>
    </row>
  </sheetData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9"/>
  <sheetViews>
    <sheetView topLeftCell="B19" workbookViewId="0">
      <selection activeCell="G34" sqref="G34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182</v>
      </c>
      <c r="C3" s="79"/>
      <c r="D3" s="79"/>
      <c r="E3" s="79"/>
      <c r="F3" s="79"/>
      <c r="G3" s="80"/>
      <c r="H3" s="2"/>
      <c r="I3" s="1"/>
      <c r="J3" s="100"/>
      <c r="K3" s="81">
        <v>41040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10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2" t="s">
        <v>191</v>
      </c>
      <c r="C6" s="10" t="s">
        <v>192</v>
      </c>
      <c r="D6" s="10">
        <v>41045</v>
      </c>
      <c r="E6" s="10">
        <v>41046</v>
      </c>
      <c r="F6" s="11">
        <v>41640</v>
      </c>
      <c r="G6" s="12">
        <v>24500</v>
      </c>
      <c r="H6" s="12"/>
      <c r="I6" s="12"/>
      <c r="J6" s="12"/>
      <c r="K6" s="12"/>
      <c r="L6" s="12"/>
      <c r="M6" s="12">
        <v>24500</v>
      </c>
      <c r="N6" s="13">
        <f>G6+I6</f>
        <v>24500</v>
      </c>
    </row>
    <row r="7" spans="1:14">
      <c r="A7" s="9" t="s">
        <v>41</v>
      </c>
      <c r="B7" s="10" t="s">
        <v>193</v>
      </c>
      <c r="C7" s="10" t="s">
        <v>17</v>
      </c>
      <c r="D7" s="10">
        <v>41040</v>
      </c>
      <c r="E7" s="10">
        <v>41042</v>
      </c>
      <c r="F7" s="11">
        <v>41641</v>
      </c>
      <c r="G7" s="12">
        <v>43000</v>
      </c>
      <c r="H7" s="12"/>
      <c r="I7" s="12"/>
      <c r="J7" s="12">
        <v>43000</v>
      </c>
      <c r="K7" s="12"/>
      <c r="L7" s="12"/>
      <c r="M7" s="12"/>
      <c r="N7" s="13">
        <f>G7+I7</f>
        <v>43000</v>
      </c>
    </row>
    <row r="8" spans="1:14">
      <c r="A8" s="9"/>
      <c r="B8" s="14" t="s">
        <v>118</v>
      </c>
      <c r="C8" s="10"/>
      <c r="D8" s="10"/>
      <c r="E8" s="10"/>
      <c r="F8" s="11">
        <v>41642</v>
      </c>
      <c r="G8" s="12"/>
      <c r="H8" s="12" t="s">
        <v>38</v>
      </c>
      <c r="I8" s="12">
        <v>5000</v>
      </c>
      <c r="J8" s="12">
        <v>5000</v>
      </c>
      <c r="K8" s="12"/>
      <c r="L8" s="12"/>
      <c r="M8" s="12"/>
      <c r="N8" s="13">
        <f t="shared" ref="N8:N10" si="0">G8+I8</f>
        <v>5000</v>
      </c>
    </row>
    <row r="9" spans="1:14">
      <c r="A9" s="9" t="s">
        <v>194</v>
      </c>
      <c r="B9" s="14" t="s">
        <v>195</v>
      </c>
      <c r="C9" s="10" t="s">
        <v>17</v>
      </c>
      <c r="D9" s="10">
        <v>41040</v>
      </c>
      <c r="E9" s="10">
        <v>41041</v>
      </c>
      <c r="F9" s="11">
        <v>41643</v>
      </c>
      <c r="G9" s="12">
        <v>21500</v>
      </c>
      <c r="H9" s="12"/>
      <c r="I9" s="12"/>
      <c r="J9" s="12">
        <v>21500</v>
      </c>
      <c r="K9" s="12"/>
      <c r="L9" s="12"/>
      <c r="M9" s="16"/>
      <c r="N9" s="13">
        <f t="shared" si="0"/>
        <v>21500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94000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89000</v>
      </c>
      <c r="H32" s="30"/>
      <c r="I32" s="31">
        <f>SUM(I6:I31)</f>
        <v>5000</v>
      </c>
      <c r="J32" s="31">
        <f>SUM(J6:J31)</f>
        <v>69500</v>
      </c>
      <c r="K32" s="31">
        <f>SUM(K6:K31)</f>
        <v>0</v>
      </c>
      <c r="L32" s="31">
        <f>SUM(L7:L31)</f>
        <v>0</v>
      </c>
      <c r="M32" s="31">
        <f>SUM(M6:M31)</f>
        <v>24500</v>
      </c>
      <c r="N32" s="31">
        <f>SUM(N31)</f>
        <v>94000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100" t="s">
        <v>21</v>
      </c>
      <c r="F34" s="38"/>
      <c r="G34" s="86"/>
      <c r="H34" s="87"/>
      <c r="I34" s="87"/>
      <c r="J34" s="87"/>
      <c r="K34" s="87"/>
      <c r="L34" s="87"/>
      <c r="M34" s="87"/>
      <c r="N34" s="88"/>
    </row>
    <row r="35" spans="1:14" ht="15" customHeight="1">
      <c r="A35" s="7" t="s">
        <v>22</v>
      </c>
      <c r="B35" s="100"/>
      <c r="C35" s="39"/>
      <c r="D35" s="40"/>
      <c r="E35" s="89">
        <v>500</v>
      </c>
      <c r="F35" s="90"/>
      <c r="G35" s="91"/>
      <c r="H35" s="92"/>
      <c r="I35" s="92"/>
      <c r="J35" s="92"/>
      <c r="K35" s="92"/>
      <c r="L35" s="92"/>
      <c r="M35" s="92"/>
      <c r="N35" s="93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91"/>
      <c r="H36" s="92"/>
      <c r="I36" s="92"/>
      <c r="J36" s="92"/>
      <c r="K36" s="92"/>
      <c r="L36" s="92"/>
      <c r="M36" s="92"/>
      <c r="N36" s="93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91"/>
      <c r="H37" s="92"/>
      <c r="I37" s="92"/>
      <c r="J37" s="92"/>
      <c r="K37" s="92"/>
      <c r="L37" s="92"/>
      <c r="M37" s="92"/>
      <c r="N37" s="93"/>
    </row>
    <row r="38" spans="1:14" ht="15" customHeight="1">
      <c r="A38" s="7" t="s">
        <v>24</v>
      </c>
      <c r="B38" s="1"/>
      <c r="C38" s="44">
        <v>69500</v>
      </c>
      <c r="D38" s="40"/>
      <c r="E38" s="40"/>
      <c r="F38" s="42"/>
      <c r="G38" s="91"/>
      <c r="H38" s="92"/>
      <c r="I38" s="92"/>
      <c r="J38" s="92"/>
      <c r="K38" s="92"/>
      <c r="L38" s="92"/>
      <c r="M38" s="92"/>
      <c r="N38" s="93"/>
    </row>
    <row r="39" spans="1:14" ht="15.75" customHeight="1" thickBot="1">
      <c r="A39" s="94" t="s">
        <v>16</v>
      </c>
      <c r="B39" s="95"/>
      <c r="C39" s="43">
        <f>SUM(C37+C38)</f>
        <v>69500</v>
      </c>
      <c r="D39" s="40"/>
      <c r="E39" s="40"/>
      <c r="F39" s="42"/>
      <c r="G39" s="96"/>
      <c r="H39" s="97"/>
      <c r="I39" s="97"/>
      <c r="J39" s="97"/>
      <c r="K39" s="97"/>
      <c r="L39" s="97"/>
      <c r="M39" s="97"/>
      <c r="N39" s="98"/>
    </row>
  </sheetData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9"/>
  <sheetViews>
    <sheetView topLeftCell="B1" workbookViewId="0">
      <selection activeCell="B1" sqref="B1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187</v>
      </c>
      <c r="C3" s="79"/>
      <c r="D3" s="79"/>
      <c r="E3" s="79"/>
      <c r="F3" s="79"/>
      <c r="G3" s="80"/>
      <c r="H3" s="2"/>
      <c r="I3" s="1"/>
      <c r="J3" s="99"/>
      <c r="K3" s="81">
        <v>41040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9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55</v>
      </c>
      <c r="C6" s="10" t="s">
        <v>190</v>
      </c>
      <c r="D6" s="10"/>
      <c r="E6" s="10"/>
      <c r="F6" s="11">
        <v>41638</v>
      </c>
      <c r="G6" s="12">
        <v>155000</v>
      </c>
      <c r="H6" s="12"/>
      <c r="I6" s="12"/>
      <c r="J6" s="12"/>
      <c r="K6" s="12"/>
      <c r="L6" s="12"/>
      <c r="M6" s="12">
        <v>155000</v>
      </c>
      <c r="N6" s="13">
        <f>G6+I6</f>
        <v>155000</v>
      </c>
    </row>
    <row r="7" spans="1:14">
      <c r="A7" s="9"/>
      <c r="B7" s="10" t="s">
        <v>74</v>
      </c>
      <c r="C7" s="10"/>
      <c r="D7" s="10"/>
      <c r="E7" s="10"/>
      <c r="F7" s="11">
        <v>41639</v>
      </c>
      <c r="G7" s="12"/>
      <c r="H7" s="12" t="s">
        <v>38</v>
      </c>
      <c r="I7" s="12">
        <v>3400</v>
      </c>
      <c r="J7" s="12">
        <v>3400</v>
      </c>
      <c r="K7" s="12"/>
      <c r="L7" s="12"/>
      <c r="M7" s="12"/>
      <c r="N7" s="13">
        <f>G7+I7</f>
        <v>3400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158400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155000</v>
      </c>
      <c r="H32" s="30"/>
      <c r="I32" s="31">
        <f>SUM(I6:I31)</f>
        <v>3400</v>
      </c>
      <c r="J32" s="31">
        <f>SUM(J6:J31)</f>
        <v>3400</v>
      </c>
      <c r="K32" s="31">
        <f>SUM(K6:K31)</f>
        <v>0</v>
      </c>
      <c r="L32" s="31">
        <f>SUM(L7:L31)</f>
        <v>0</v>
      </c>
      <c r="M32" s="31">
        <f>SUM(M6:M31)</f>
        <v>155000</v>
      </c>
      <c r="N32" s="31">
        <f>SUM(N31)</f>
        <v>158400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99" t="s">
        <v>21</v>
      </c>
      <c r="F34" s="38"/>
      <c r="G34" s="86"/>
      <c r="H34" s="87"/>
      <c r="I34" s="87"/>
      <c r="J34" s="87"/>
      <c r="K34" s="87"/>
      <c r="L34" s="87"/>
      <c r="M34" s="87"/>
      <c r="N34" s="88"/>
    </row>
    <row r="35" spans="1:14" ht="15" customHeight="1">
      <c r="A35" s="7" t="s">
        <v>22</v>
      </c>
      <c r="B35" s="99"/>
      <c r="C35" s="39"/>
      <c r="D35" s="40"/>
      <c r="E35" s="89">
        <v>500</v>
      </c>
      <c r="F35" s="90"/>
      <c r="G35" s="91"/>
      <c r="H35" s="92"/>
      <c r="I35" s="92"/>
      <c r="J35" s="92"/>
      <c r="K35" s="92"/>
      <c r="L35" s="92"/>
      <c r="M35" s="92"/>
      <c r="N35" s="93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91"/>
      <c r="H36" s="92"/>
      <c r="I36" s="92"/>
      <c r="J36" s="92"/>
      <c r="K36" s="92"/>
      <c r="L36" s="92"/>
      <c r="M36" s="92"/>
      <c r="N36" s="93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91"/>
      <c r="H37" s="92"/>
      <c r="I37" s="92"/>
      <c r="J37" s="92"/>
      <c r="K37" s="92"/>
      <c r="L37" s="92"/>
      <c r="M37" s="92"/>
      <c r="N37" s="93"/>
    </row>
    <row r="38" spans="1:14" ht="15" customHeight="1">
      <c r="A38" s="7" t="s">
        <v>24</v>
      </c>
      <c r="B38" s="1"/>
      <c r="C38" s="44">
        <v>3400</v>
      </c>
      <c r="D38" s="40"/>
      <c r="E38" s="40"/>
      <c r="F38" s="42"/>
      <c r="G38" s="91"/>
      <c r="H38" s="92"/>
      <c r="I38" s="92"/>
      <c r="J38" s="92"/>
      <c r="K38" s="92"/>
      <c r="L38" s="92"/>
      <c r="M38" s="92"/>
      <c r="N38" s="93"/>
    </row>
    <row r="39" spans="1:14" ht="15.75" customHeight="1" thickBot="1">
      <c r="A39" s="94" t="s">
        <v>16</v>
      </c>
      <c r="B39" s="95"/>
      <c r="C39" s="43">
        <f>SUM(C37+C38)</f>
        <v>3400</v>
      </c>
      <c r="D39" s="40"/>
      <c r="E39" s="40"/>
      <c r="F39" s="42"/>
      <c r="G39" s="96"/>
      <c r="H39" s="97"/>
      <c r="I39" s="97"/>
      <c r="J39" s="97"/>
      <c r="K39" s="97"/>
      <c r="L39" s="97"/>
      <c r="M39" s="97"/>
      <c r="N39" s="98"/>
    </row>
  </sheetData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9"/>
  <sheetViews>
    <sheetView topLeftCell="C25" workbookViewId="0">
      <selection sqref="A1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187</v>
      </c>
      <c r="C3" s="79"/>
      <c r="D3" s="79"/>
      <c r="E3" s="79"/>
      <c r="F3" s="79"/>
      <c r="G3" s="80"/>
      <c r="H3" s="2"/>
      <c r="I3" s="1"/>
      <c r="J3" s="74"/>
      <c r="K3" s="81">
        <v>41039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7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188</v>
      </c>
      <c r="C6" s="10" t="s">
        <v>189</v>
      </c>
      <c r="D6" s="10">
        <v>41039</v>
      </c>
      <c r="E6" s="10">
        <v>41040</v>
      </c>
      <c r="F6" s="11">
        <v>41636</v>
      </c>
      <c r="G6" s="12">
        <v>17000</v>
      </c>
      <c r="H6" s="12"/>
      <c r="I6" s="12"/>
      <c r="J6" s="12"/>
      <c r="K6" s="12">
        <v>17000</v>
      </c>
      <c r="L6" s="12"/>
      <c r="M6" s="12"/>
      <c r="N6" s="13">
        <f>G6+I6</f>
        <v>17000</v>
      </c>
    </row>
    <row r="7" spans="1:14">
      <c r="A7" s="9"/>
      <c r="B7" s="10" t="s">
        <v>37</v>
      </c>
      <c r="C7" s="10"/>
      <c r="D7" s="10"/>
      <c r="E7" s="10"/>
      <c r="F7" s="11">
        <v>41637</v>
      </c>
      <c r="G7" s="12"/>
      <c r="H7" s="12" t="s">
        <v>38</v>
      </c>
      <c r="I7" s="12">
        <v>7000</v>
      </c>
      <c r="J7" s="12">
        <v>7000</v>
      </c>
      <c r="K7" s="12"/>
      <c r="L7" s="12"/>
      <c r="M7" s="12"/>
      <c r="N7" s="13">
        <f>G7+I7</f>
        <v>7000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24000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17000</v>
      </c>
      <c r="H32" s="30"/>
      <c r="I32" s="31">
        <f>SUM(I6:I31)</f>
        <v>7000</v>
      </c>
      <c r="J32" s="31">
        <f>SUM(J6:J31)</f>
        <v>7000</v>
      </c>
      <c r="K32" s="31">
        <f>SUM(K6:K31)</f>
        <v>17000</v>
      </c>
      <c r="L32" s="31">
        <f>SUM(L7:L31)</f>
        <v>0</v>
      </c>
      <c r="M32" s="31">
        <f>SUM(M6:M31)</f>
        <v>0</v>
      </c>
      <c r="N32" s="31">
        <f>SUM(N31)</f>
        <v>24000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4" t="s">
        <v>21</v>
      </c>
      <c r="F34" s="38"/>
      <c r="G34" s="86"/>
      <c r="H34" s="87"/>
      <c r="I34" s="87"/>
      <c r="J34" s="87"/>
      <c r="K34" s="87"/>
      <c r="L34" s="87"/>
      <c r="M34" s="87"/>
      <c r="N34" s="88"/>
    </row>
    <row r="35" spans="1:14" ht="15" customHeight="1">
      <c r="A35" s="7" t="s">
        <v>22</v>
      </c>
      <c r="B35" s="74"/>
      <c r="C35" s="39"/>
      <c r="D35" s="40"/>
      <c r="E35" s="89">
        <v>500</v>
      </c>
      <c r="F35" s="90"/>
      <c r="G35" s="91"/>
      <c r="H35" s="92"/>
      <c r="I35" s="92"/>
      <c r="J35" s="92"/>
      <c r="K35" s="92"/>
      <c r="L35" s="92"/>
      <c r="M35" s="92"/>
      <c r="N35" s="93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91"/>
      <c r="H36" s="92"/>
      <c r="I36" s="92"/>
      <c r="J36" s="92"/>
      <c r="K36" s="92"/>
      <c r="L36" s="92"/>
      <c r="M36" s="92"/>
      <c r="N36" s="93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91"/>
      <c r="H37" s="92"/>
      <c r="I37" s="92"/>
      <c r="J37" s="92"/>
      <c r="K37" s="92"/>
      <c r="L37" s="92"/>
      <c r="M37" s="92"/>
      <c r="N37" s="93"/>
    </row>
    <row r="38" spans="1:14" ht="15" customHeight="1">
      <c r="A38" s="7" t="s">
        <v>24</v>
      </c>
      <c r="B38" s="1"/>
      <c r="C38" s="44">
        <v>7000</v>
      </c>
      <c r="D38" s="40"/>
      <c r="E38" s="40"/>
      <c r="F38" s="42"/>
      <c r="G38" s="91"/>
      <c r="H38" s="92"/>
      <c r="I38" s="92"/>
      <c r="J38" s="92"/>
      <c r="K38" s="92"/>
      <c r="L38" s="92"/>
      <c r="M38" s="92"/>
      <c r="N38" s="93"/>
    </row>
    <row r="39" spans="1:14" ht="15.75" customHeight="1" thickBot="1">
      <c r="A39" s="94" t="s">
        <v>16</v>
      </c>
      <c r="B39" s="95"/>
      <c r="C39" s="43">
        <f>SUM(C37+C38)</f>
        <v>7000</v>
      </c>
      <c r="D39" s="40"/>
      <c r="E39" s="40"/>
      <c r="F39" s="42"/>
      <c r="G39" s="96"/>
      <c r="H39" s="97"/>
      <c r="I39" s="97"/>
      <c r="J39" s="97"/>
      <c r="K39" s="97"/>
      <c r="L39" s="97"/>
      <c r="M39" s="97"/>
      <c r="N39" s="98"/>
    </row>
  </sheetData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>
      <selection activeCell="G36" sqref="G36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182</v>
      </c>
      <c r="C3" s="79"/>
      <c r="D3" s="79"/>
      <c r="E3" s="79"/>
      <c r="F3" s="79"/>
      <c r="G3" s="80"/>
      <c r="H3" s="2"/>
      <c r="I3" s="1"/>
      <c r="J3" s="73"/>
      <c r="K3" s="81">
        <v>41039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84" t="s">
        <v>153</v>
      </c>
      <c r="I4" s="85"/>
      <c r="J4" s="1"/>
      <c r="K4" s="1"/>
      <c r="L4" s="1"/>
      <c r="M4" s="7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183</v>
      </c>
      <c r="B6" s="10" t="s">
        <v>184</v>
      </c>
      <c r="C6" s="10" t="s">
        <v>27</v>
      </c>
      <c r="D6" s="10">
        <v>41039</v>
      </c>
      <c r="E6" s="10">
        <v>41040</v>
      </c>
      <c r="F6" s="11">
        <v>41633</v>
      </c>
      <c r="G6" s="12">
        <v>89000</v>
      </c>
      <c r="H6" s="12"/>
      <c r="I6" s="12"/>
      <c r="J6" s="12"/>
      <c r="K6" s="12">
        <v>89000</v>
      </c>
      <c r="L6" s="12"/>
      <c r="M6" s="12"/>
      <c r="N6" s="13">
        <f>G6+I6</f>
        <v>89000</v>
      </c>
    </row>
    <row r="7" spans="1:14">
      <c r="A7" s="9" t="s">
        <v>163</v>
      </c>
      <c r="B7" s="10" t="s">
        <v>185</v>
      </c>
      <c r="C7" s="10" t="s">
        <v>186</v>
      </c>
      <c r="D7" s="10">
        <v>41038</v>
      </c>
      <c r="E7" s="10">
        <v>41039</v>
      </c>
      <c r="F7" s="11">
        <v>41634</v>
      </c>
      <c r="G7" s="12">
        <v>19500</v>
      </c>
      <c r="H7" s="12"/>
      <c r="I7" s="12"/>
      <c r="J7" s="12"/>
      <c r="K7" s="12">
        <v>19500</v>
      </c>
      <c r="L7" s="12"/>
      <c r="M7" s="12"/>
      <c r="N7" s="13">
        <f>G7+I7</f>
        <v>19500</v>
      </c>
    </row>
    <row r="8" spans="1:14">
      <c r="A8" s="9"/>
      <c r="B8" s="14" t="s">
        <v>118</v>
      </c>
      <c r="C8" s="10"/>
      <c r="D8" s="10"/>
      <c r="E8" s="10"/>
      <c r="F8" s="11">
        <v>41635</v>
      </c>
      <c r="G8" s="12"/>
      <c r="H8" s="12" t="s">
        <v>38</v>
      </c>
      <c r="I8" s="12">
        <v>9600</v>
      </c>
      <c r="J8" s="12">
        <v>9600</v>
      </c>
      <c r="K8" s="12"/>
      <c r="L8" s="12"/>
      <c r="M8" s="12"/>
      <c r="N8" s="13">
        <f t="shared" ref="N8:N10" si="0">G8+I8</f>
        <v>9600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118100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108500</v>
      </c>
      <c r="H32" s="30"/>
      <c r="I32" s="31">
        <f>SUM(I6:I31)</f>
        <v>9600</v>
      </c>
      <c r="J32" s="31">
        <f>SUM(J6:J31)</f>
        <v>9600</v>
      </c>
      <c r="K32" s="31">
        <f>SUM(K6:K31)</f>
        <v>108500</v>
      </c>
      <c r="L32" s="31">
        <f>SUM(L7:L31)</f>
        <v>0</v>
      </c>
      <c r="M32" s="31">
        <f>SUM(M6:M31)</f>
        <v>0</v>
      </c>
      <c r="N32" s="31">
        <f>SUM(N31)</f>
        <v>118100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3" t="s">
        <v>21</v>
      </c>
      <c r="F34" s="38"/>
      <c r="G34" s="86"/>
      <c r="H34" s="87"/>
      <c r="I34" s="87"/>
      <c r="J34" s="87"/>
      <c r="K34" s="87"/>
      <c r="L34" s="87"/>
      <c r="M34" s="87"/>
      <c r="N34" s="88"/>
    </row>
    <row r="35" spans="1:14" ht="15" customHeight="1">
      <c r="A35" s="7" t="s">
        <v>22</v>
      </c>
      <c r="B35" s="73"/>
      <c r="C35" s="39"/>
      <c r="D35" s="40"/>
      <c r="E35" s="89">
        <v>500</v>
      </c>
      <c r="F35" s="90"/>
      <c r="G35" s="91"/>
      <c r="H35" s="92"/>
      <c r="I35" s="92"/>
      <c r="J35" s="92"/>
      <c r="K35" s="92"/>
      <c r="L35" s="92"/>
      <c r="M35" s="92"/>
      <c r="N35" s="93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91"/>
      <c r="H36" s="92"/>
      <c r="I36" s="92"/>
      <c r="J36" s="92"/>
      <c r="K36" s="92"/>
      <c r="L36" s="92"/>
      <c r="M36" s="92"/>
      <c r="N36" s="93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91"/>
      <c r="H37" s="92"/>
      <c r="I37" s="92"/>
      <c r="J37" s="92"/>
      <c r="K37" s="92"/>
      <c r="L37" s="92"/>
      <c r="M37" s="92"/>
      <c r="N37" s="93"/>
    </row>
    <row r="38" spans="1:14" ht="15" customHeight="1">
      <c r="A38" s="7" t="s">
        <v>24</v>
      </c>
      <c r="B38" s="1"/>
      <c r="C38" s="44">
        <v>9600</v>
      </c>
      <c r="D38" s="40"/>
      <c r="E38" s="40"/>
      <c r="F38" s="42"/>
      <c r="G38" s="91"/>
      <c r="H38" s="92"/>
      <c r="I38" s="92"/>
      <c r="J38" s="92"/>
      <c r="K38" s="92"/>
      <c r="L38" s="92"/>
      <c r="M38" s="92"/>
      <c r="N38" s="93"/>
    </row>
    <row r="39" spans="1:14" ht="15.75" customHeight="1" thickBot="1">
      <c r="A39" s="94" t="s">
        <v>16</v>
      </c>
      <c r="B39" s="95"/>
      <c r="C39" s="43">
        <f>SUM(C37+C38)</f>
        <v>9600</v>
      </c>
      <c r="D39" s="40"/>
      <c r="E39" s="40"/>
      <c r="F39" s="42"/>
      <c r="G39" s="96"/>
      <c r="H39" s="97"/>
      <c r="I39" s="97"/>
      <c r="J39" s="97"/>
      <c r="K39" s="97"/>
      <c r="L39" s="97"/>
      <c r="M39" s="97"/>
      <c r="N39" s="98"/>
    </row>
  </sheetData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9"/>
  <sheetViews>
    <sheetView topLeftCell="A25" workbookViewId="0">
      <selection activeCell="G34" sqref="G34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127</v>
      </c>
      <c r="C3" s="190"/>
      <c r="D3" s="190"/>
      <c r="E3" s="190"/>
      <c r="F3" s="190"/>
      <c r="G3" s="191"/>
      <c r="H3" s="2"/>
      <c r="I3" s="1"/>
      <c r="J3" s="72"/>
      <c r="K3" s="192">
        <v>41038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72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174</v>
      </c>
      <c r="C6" s="10" t="s">
        <v>17</v>
      </c>
      <c r="D6" s="10">
        <v>41038</v>
      </c>
      <c r="E6" s="10">
        <v>41039</v>
      </c>
      <c r="F6" s="11">
        <v>41627</v>
      </c>
      <c r="G6" s="12">
        <v>29000</v>
      </c>
      <c r="H6" s="12"/>
      <c r="I6" s="12"/>
      <c r="J6" s="12"/>
      <c r="K6" s="12">
        <v>29000</v>
      </c>
      <c r="L6" s="12"/>
      <c r="M6" s="12"/>
      <c r="N6" s="13">
        <f>G6+I6</f>
        <v>29000</v>
      </c>
    </row>
    <row r="7" spans="1:14">
      <c r="A7" s="9"/>
      <c r="B7" s="10" t="s">
        <v>175</v>
      </c>
      <c r="C7" s="10" t="s">
        <v>176</v>
      </c>
      <c r="D7" s="10">
        <v>41038</v>
      </c>
      <c r="E7" s="10">
        <v>41039</v>
      </c>
      <c r="F7" s="11">
        <v>41628</v>
      </c>
      <c r="G7" s="12">
        <v>17000</v>
      </c>
      <c r="H7" s="12"/>
      <c r="I7" s="12"/>
      <c r="J7" s="12"/>
      <c r="K7" s="12">
        <v>17000</v>
      </c>
      <c r="L7" s="12"/>
      <c r="M7" s="12"/>
      <c r="N7" s="13">
        <f>G7+I7</f>
        <v>17000</v>
      </c>
    </row>
    <row r="8" spans="1:14">
      <c r="A8" s="9"/>
      <c r="B8" s="14" t="s">
        <v>177</v>
      </c>
      <c r="C8" s="10" t="s">
        <v>178</v>
      </c>
      <c r="D8" s="10">
        <v>41038</v>
      </c>
      <c r="E8" s="10">
        <v>41039</v>
      </c>
      <c r="F8" s="11">
        <v>41629</v>
      </c>
      <c r="G8" s="12">
        <v>19500</v>
      </c>
      <c r="H8" s="12"/>
      <c r="I8" s="12"/>
      <c r="J8" s="12"/>
      <c r="K8" s="12">
        <v>19500</v>
      </c>
      <c r="L8" s="12"/>
      <c r="M8" s="12"/>
      <c r="N8" s="13">
        <f t="shared" ref="N8:N10" si="0">G8+I8</f>
        <v>19500</v>
      </c>
    </row>
    <row r="9" spans="1:14">
      <c r="A9" s="9"/>
      <c r="B9" s="15" t="s">
        <v>179</v>
      </c>
      <c r="C9" s="15" t="s">
        <v>180</v>
      </c>
      <c r="D9" s="10">
        <v>41038</v>
      </c>
      <c r="E9" s="10">
        <v>41039</v>
      </c>
      <c r="F9" s="11">
        <v>41630</v>
      </c>
      <c r="G9" s="16">
        <v>26000</v>
      </c>
      <c r="H9" s="16"/>
      <c r="I9" s="17"/>
      <c r="J9" s="16">
        <v>26000</v>
      </c>
      <c r="K9" s="17"/>
      <c r="L9" s="16"/>
      <c r="M9" s="16"/>
      <c r="N9" s="13">
        <f t="shared" si="0"/>
        <v>26000</v>
      </c>
    </row>
    <row r="10" spans="1:14">
      <c r="A10" s="9"/>
      <c r="B10" s="15" t="s">
        <v>66</v>
      </c>
      <c r="C10" s="15" t="s">
        <v>181</v>
      </c>
      <c r="D10" s="10">
        <v>41038</v>
      </c>
      <c r="E10" s="10">
        <v>41039</v>
      </c>
      <c r="F10" s="11">
        <v>41631</v>
      </c>
      <c r="G10" s="16">
        <v>22000</v>
      </c>
      <c r="H10" s="16"/>
      <c r="I10" s="17"/>
      <c r="J10" s="16"/>
      <c r="K10" s="16">
        <v>22000</v>
      </c>
      <c r="L10" s="16"/>
      <c r="M10" s="16"/>
      <c r="N10" s="13">
        <f t="shared" si="0"/>
        <v>22000</v>
      </c>
    </row>
    <row r="11" spans="1:14">
      <c r="A11" s="9"/>
      <c r="B11" s="15" t="s">
        <v>118</v>
      </c>
      <c r="C11" s="15"/>
      <c r="D11" s="10"/>
      <c r="E11" s="10"/>
      <c r="F11" s="11">
        <v>41632</v>
      </c>
      <c r="G11" s="16"/>
      <c r="H11" s="16" t="s">
        <v>38</v>
      </c>
      <c r="I11" s="17">
        <v>6100</v>
      </c>
      <c r="J11" s="16">
        <v>6100</v>
      </c>
      <c r="K11" s="16"/>
      <c r="L11" s="16"/>
      <c r="M11" s="16"/>
      <c r="N11" s="13">
        <f>G11+I11</f>
        <v>6100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119600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113500</v>
      </c>
      <c r="H32" s="30"/>
      <c r="I32" s="31">
        <f>SUM(I6:I31)</f>
        <v>6100</v>
      </c>
      <c r="J32" s="31">
        <f>SUM(J6:J31)</f>
        <v>32100</v>
      </c>
      <c r="K32" s="31">
        <f>SUM(K6:K31)</f>
        <v>87500</v>
      </c>
      <c r="L32" s="31">
        <f>SUM(L7:L31)</f>
        <v>0</v>
      </c>
      <c r="M32" s="31">
        <f>SUM(M6:M31)</f>
        <v>0</v>
      </c>
      <c r="N32" s="31">
        <f>SUM(N31)</f>
        <v>119600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2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72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32100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32100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9"/>
  <sheetViews>
    <sheetView topLeftCell="A24" workbookViewId="0">
      <selection activeCell="G34" sqref="G34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171</v>
      </c>
      <c r="C3" s="190"/>
      <c r="D3" s="190"/>
      <c r="E3" s="190"/>
      <c r="F3" s="190"/>
      <c r="G3" s="191"/>
      <c r="H3" s="2"/>
      <c r="I3" s="1"/>
      <c r="J3" s="71"/>
      <c r="K3" s="192">
        <v>41038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7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172</v>
      </c>
      <c r="B6" s="10" t="s">
        <v>50</v>
      </c>
      <c r="C6" s="10" t="s">
        <v>29</v>
      </c>
      <c r="D6" s="10">
        <v>41036</v>
      </c>
      <c r="E6" s="10">
        <v>41038</v>
      </c>
      <c r="F6" s="11">
        <v>41624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 t="s">
        <v>133</v>
      </c>
      <c r="B7" s="10" t="s">
        <v>173</v>
      </c>
      <c r="C7" s="10" t="s">
        <v>17</v>
      </c>
      <c r="D7" s="10">
        <v>41038</v>
      </c>
      <c r="E7" s="10">
        <v>41040</v>
      </c>
      <c r="F7" s="11">
        <v>41625</v>
      </c>
      <c r="G7" s="12">
        <v>55000</v>
      </c>
      <c r="H7" s="12"/>
      <c r="I7" s="12"/>
      <c r="J7" s="12"/>
      <c r="K7" s="12">
        <v>55000</v>
      </c>
      <c r="L7" s="12"/>
      <c r="M7" s="12"/>
      <c r="N7" s="13">
        <f>G7+I7</f>
        <v>55000</v>
      </c>
    </row>
    <row r="8" spans="1:14">
      <c r="A8" s="9"/>
      <c r="B8" s="14" t="s">
        <v>37</v>
      </c>
      <c r="C8" s="10"/>
      <c r="D8" s="10"/>
      <c r="E8" s="10"/>
      <c r="F8" s="11">
        <v>41626</v>
      </c>
      <c r="G8" s="12"/>
      <c r="H8" s="12" t="s">
        <v>38</v>
      </c>
      <c r="I8" s="12">
        <v>2600</v>
      </c>
      <c r="J8" s="12">
        <v>2600</v>
      </c>
      <c r="K8" s="12"/>
      <c r="L8" s="12"/>
      <c r="M8" s="12"/>
      <c r="N8" s="13">
        <f t="shared" ref="N8:N10" si="0">G8+I8</f>
        <v>2600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91600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89000</v>
      </c>
      <c r="H32" s="30"/>
      <c r="I32" s="31">
        <f>SUM(I6:I31)</f>
        <v>2600</v>
      </c>
      <c r="J32" s="31">
        <f>SUM(J6:J31)</f>
        <v>2600</v>
      </c>
      <c r="K32" s="31">
        <f>SUM(K6:K31)</f>
        <v>89000</v>
      </c>
      <c r="L32" s="31">
        <f>SUM(L7:L31)</f>
        <v>0</v>
      </c>
      <c r="M32" s="31">
        <f>SUM(M6:M31)</f>
        <v>0</v>
      </c>
      <c r="N32" s="31">
        <f>SUM(N31)</f>
        <v>91600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1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71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2600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2600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9"/>
  <sheetViews>
    <sheetView topLeftCell="A16" workbookViewId="0">
      <selection activeCell="D38" sqref="D38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119</v>
      </c>
      <c r="C3" s="190"/>
      <c r="D3" s="190"/>
      <c r="E3" s="190"/>
      <c r="F3" s="190"/>
      <c r="G3" s="191"/>
      <c r="H3" s="2"/>
      <c r="I3" s="1"/>
      <c r="J3" s="70"/>
      <c r="K3" s="192">
        <v>41037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7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166</v>
      </c>
      <c r="C6" s="10" t="s">
        <v>17</v>
      </c>
      <c r="D6" s="10">
        <v>41037</v>
      </c>
      <c r="E6" s="10">
        <v>41038</v>
      </c>
      <c r="F6" s="11">
        <v>41620</v>
      </c>
      <c r="G6" s="12">
        <v>27000</v>
      </c>
      <c r="H6" s="12"/>
      <c r="I6" s="12"/>
      <c r="J6" s="12">
        <v>27000</v>
      </c>
      <c r="K6" s="12"/>
      <c r="L6" s="12"/>
      <c r="M6" s="12"/>
      <c r="N6" s="13">
        <f>G6+I6</f>
        <v>27000</v>
      </c>
    </row>
    <row r="7" spans="1:14">
      <c r="A7" s="9"/>
      <c r="B7" s="10" t="s">
        <v>167</v>
      </c>
      <c r="C7" s="10" t="s">
        <v>168</v>
      </c>
      <c r="D7" s="10">
        <v>41037</v>
      </c>
      <c r="E7" s="10">
        <v>41038</v>
      </c>
      <c r="F7" s="11">
        <v>41621</v>
      </c>
      <c r="G7" s="12">
        <v>26000</v>
      </c>
      <c r="H7" s="12"/>
      <c r="I7" s="12"/>
      <c r="J7" s="12">
        <v>26000</v>
      </c>
      <c r="K7" s="12"/>
      <c r="L7" s="12"/>
      <c r="M7" s="12"/>
      <c r="N7" s="13">
        <f>G7+I7</f>
        <v>26000</v>
      </c>
    </row>
    <row r="8" spans="1:14">
      <c r="A8" s="9"/>
      <c r="B8" s="14" t="s">
        <v>169</v>
      </c>
      <c r="C8" s="10" t="s">
        <v>17</v>
      </c>
      <c r="D8" s="10">
        <v>41037</v>
      </c>
      <c r="E8" s="10">
        <v>41038</v>
      </c>
      <c r="F8" s="11">
        <v>41622</v>
      </c>
      <c r="G8" s="12">
        <v>24000</v>
      </c>
      <c r="H8" s="12"/>
      <c r="I8" s="12"/>
      <c r="J8" s="12">
        <v>24000</v>
      </c>
      <c r="K8" s="12"/>
      <c r="L8" s="12"/>
      <c r="M8" s="12"/>
      <c r="N8" s="13">
        <f t="shared" ref="N8:N10" si="0">G8+I8</f>
        <v>24000</v>
      </c>
    </row>
    <row r="9" spans="1:14">
      <c r="A9" s="9"/>
      <c r="B9" s="15" t="s">
        <v>170</v>
      </c>
      <c r="C9" s="15" t="s">
        <v>38</v>
      </c>
      <c r="D9" s="10"/>
      <c r="E9" s="10"/>
      <c r="F9" s="11">
        <v>41623</v>
      </c>
      <c r="G9" s="16"/>
      <c r="H9" s="16"/>
      <c r="I9" s="17">
        <v>3000</v>
      </c>
      <c r="J9" s="16">
        <v>3000</v>
      </c>
      <c r="K9" s="17"/>
      <c r="L9" s="16"/>
      <c r="M9" s="16"/>
      <c r="N9" s="13">
        <f t="shared" si="0"/>
        <v>3000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80000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77000</v>
      </c>
      <c r="H32" s="30"/>
      <c r="I32" s="31">
        <f>SUM(I6:I31)</f>
        <v>3000</v>
      </c>
      <c r="J32" s="31">
        <f>SUM(J6:J31)</f>
        <v>80000</v>
      </c>
      <c r="K32" s="31">
        <f>SUM(K6:K31)</f>
        <v>0</v>
      </c>
      <c r="L32" s="31">
        <f>SUM(L7:L31)</f>
        <v>0</v>
      </c>
      <c r="M32" s="31">
        <f>SUM(M6:M31)</f>
        <v>0</v>
      </c>
      <c r="N32" s="31">
        <f>SUM(N31)</f>
        <v>80000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70" t="s">
        <v>21</v>
      </c>
      <c r="F34" s="38"/>
      <c r="G34" s="185" t="s">
        <v>162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70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110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55000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25000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80000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D39" sqref="D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156</v>
      </c>
      <c r="C3" s="190"/>
      <c r="D3" s="190"/>
      <c r="E3" s="190"/>
      <c r="F3" s="190"/>
      <c r="G3" s="191"/>
      <c r="H3" s="2"/>
      <c r="I3" s="1"/>
      <c r="J3" s="69"/>
      <c r="K3" s="192">
        <v>41037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6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163</v>
      </c>
      <c r="B6" s="10" t="s">
        <v>164</v>
      </c>
      <c r="C6" s="10" t="s">
        <v>165</v>
      </c>
      <c r="D6" s="10">
        <v>41030</v>
      </c>
      <c r="E6" s="10">
        <v>41031</v>
      </c>
      <c r="F6" s="11">
        <v>41618</v>
      </c>
      <c r="G6" s="12">
        <v>23000</v>
      </c>
      <c r="H6" s="12"/>
      <c r="I6" s="12"/>
      <c r="J6" s="12"/>
      <c r="K6" s="12"/>
      <c r="L6" s="12"/>
      <c r="M6" s="12">
        <v>23000</v>
      </c>
      <c r="N6" s="13">
        <f>G6+I6</f>
        <v>23000</v>
      </c>
    </row>
    <row r="7" spans="1:14">
      <c r="A7" s="9"/>
      <c r="B7" s="10" t="s">
        <v>37</v>
      </c>
      <c r="C7" s="10"/>
      <c r="D7" s="10"/>
      <c r="E7" s="10"/>
      <c r="F7" s="11">
        <v>41619</v>
      </c>
      <c r="G7" s="12"/>
      <c r="H7" s="12" t="s">
        <v>38</v>
      </c>
      <c r="I7" s="12">
        <v>1000</v>
      </c>
      <c r="J7" s="12">
        <v>1000</v>
      </c>
      <c r="K7" s="12"/>
      <c r="L7" s="12"/>
      <c r="M7" s="12"/>
      <c r="N7" s="13">
        <f>G7+I7</f>
        <v>1000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24000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23000</v>
      </c>
      <c r="H32" s="30"/>
      <c r="I32" s="31">
        <f>SUM(I6:I31)</f>
        <v>1000</v>
      </c>
      <c r="J32" s="31">
        <f>SUM(J6:J31)</f>
        <v>1000</v>
      </c>
      <c r="K32" s="31">
        <f>SUM(K6:K31)</f>
        <v>0</v>
      </c>
      <c r="L32" s="31">
        <f>SUM(L7:L31)</f>
        <v>0</v>
      </c>
      <c r="M32" s="31">
        <f>SUM(M6:M31)</f>
        <v>23000</v>
      </c>
      <c r="N32" s="31">
        <f>SUM(N31)</f>
        <v>24000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9" t="s">
        <v>21</v>
      </c>
      <c r="F34" s="38"/>
      <c r="G34" s="185" t="s">
        <v>162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9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39"/>
  <sheetViews>
    <sheetView topLeftCell="A4" workbookViewId="0">
      <selection activeCell="C39" sqref="C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156</v>
      </c>
      <c r="C3" s="190"/>
      <c r="D3" s="190"/>
      <c r="E3" s="190"/>
      <c r="F3" s="190"/>
      <c r="G3" s="191"/>
      <c r="H3" s="2"/>
      <c r="I3" s="1"/>
      <c r="J3" s="68"/>
      <c r="K3" s="192">
        <v>41036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6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158</v>
      </c>
      <c r="C6" s="10" t="s">
        <v>159</v>
      </c>
      <c r="D6" s="10">
        <v>41049</v>
      </c>
      <c r="E6" s="10">
        <v>41051</v>
      </c>
      <c r="F6" s="11">
        <v>41613</v>
      </c>
      <c r="G6" s="12">
        <v>399000</v>
      </c>
      <c r="H6" s="12"/>
      <c r="I6" s="12"/>
      <c r="J6" s="12"/>
      <c r="K6" s="12"/>
      <c r="L6" s="12"/>
      <c r="M6" s="12">
        <v>399000</v>
      </c>
      <c r="N6" s="13">
        <f>G6+I6</f>
        <v>399000</v>
      </c>
    </row>
    <row r="7" spans="1:14">
      <c r="A7" s="9" t="s">
        <v>137</v>
      </c>
      <c r="B7" s="10" t="s">
        <v>138</v>
      </c>
      <c r="C7" s="10" t="s">
        <v>17</v>
      </c>
      <c r="D7" s="10">
        <v>41036</v>
      </c>
      <c r="E7" s="10">
        <v>41037</v>
      </c>
      <c r="F7" s="11">
        <v>41614</v>
      </c>
      <c r="G7" s="12">
        <v>21500</v>
      </c>
      <c r="H7" s="12"/>
      <c r="I7" s="12"/>
      <c r="J7" s="12">
        <v>21500</v>
      </c>
      <c r="K7" s="12"/>
      <c r="L7" s="12"/>
      <c r="M7" s="12"/>
      <c r="N7" s="13">
        <f>G7+I7</f>
        <v>21500</v>
      </c>
    </row>
    <row r="8" spans="1:14">
      <c r="A8" s="9" t="s">
        <v>160</v>
      </c>
      <c r="B8" s="14" t="s">
        <v>161</v>
      </c>
      <c r="C8" s="10" t="s">
        <v>17</v>
      </c>
      <c r="D8" s="10">
        <v>41036</v>
      </c>
      <c r="E8" s="10">
        <v>41037</v>
      </c>
      <c r="F8" s="11">
        <v>41615</v>
      </c>
      <c r="G8" s="12">
        <v>30000</v>
      </c>
      <c r="H8" s="12"/>
      <c r="I8" s="12"/>
      <c r="J8" s="12"/>
      <c r="K8" s="12">
        <v>30000</v>
      </c>
      <c r="L8" s="12"/>
      <c r="M8" s="12"/>
      <c r="N8" s="13">
        <f t="shared" ref="N8:N10" si="0">G8+I8</f>
        <v>30000</v>
      </c>
    </row>
    <row r="9" spans="1:14">
      <c r="A9" s="9"/>
      <c r="B9" s="15" t="s">
        <v>37</v>
      </c>
      <c r="C9" s="15"/>
      <c r="D9" s="10"/>
      <c r="E9" s="10"/>
      <c r="F9" s="11">
        <v>41616</v>
      </c>
      <c r="G9" s="16"/>
      <c r="H9" s="16" t="s">
        <v>38</v>
      </c>
      <c r="I9" s="17">
        <v>5800</v>
      </c>
      <c r="J9" s="16">
        <v>5800</v>
      </c>
      <c r="K9" s="17"/>
      <c r="L9" s="16"/>
      <c r="M9" s="16"/>
      <c r="N9" s="13">
        <f t="shared" si="0"/>
        <v>5800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456300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450500</v>
      </c>
      <c r="H32" s="30"/>
      <c r="I32" s="31">
        <f>SUM(I6:I31)</f>
        <v>5800</v>
      </c>
      <c r="J32" s="31">
        <f>SUM(J6:J31)</f>
        <v>27300</v>
      </c>
      <c r="K32" s="31">
        <f>SUM(K6:K31)</f>
        <v>30000</v>
      </c>
      <c r="L32" s="31">
        <f>SUM(L7:L31)</f>
        <v>0</v>
      </c>
      <c r="M32" s="31">
        <f>SUM(M6:M31)</f>
        <v>399000</v>
      </c>
      <c r="N32" s="31">
        <f>SUM(N31)</f>
        <v>456300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8" t="s">
        <v>21</v>
      </c>
      <c r="F34" s="38"/>
      <c r="G34" s="185" t="s">
        <v>157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8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27300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27300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D37" sqref="D37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90</v>
      </c>
      <c r="C3" s="79"/>
      <c r="D3" s="79"/>
      <c r="E3" s="79"/>
      <c r="F3" s="79"/>
      <c r="G3" s="80"/>
      <c r="H3" s="2"/>
      <c r="I3" s="1"/>
      <c r="J3" s="141"/>
      <c r="K3" s="81">
        <v>41058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4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194</v>
      </c>
      <c r="B6" s="10" t="s">
        <v>428</v>
      </c>
      <c r="C6" s="10" t="s">
        <v>76</v>
      </c>
      <c r="D6" s="10">
        <v>41072</v>
      </c>
      <c r="E6" s="10">
        <v>41075</v>
      </c>
      <c r="F6" s="11">
        <v>41839</v>
      </c>
      <c r="G6" s="16">
        <v>69000</v>
      </c>
      <c r="H6" s="124"/>
      <c r="I6" s="12"/>
      <c r="J6" s="12"/>
      <c r="K6" s="12"/>
      <c r="L6" s="12"/>
      <c r="M6" s="12">
        <v>69000</v>
      </c>
      <c r="N6" s="13">
        <f>G6+I6</f>
        <v>69000</v>
      </c>
    </row>
    <row r="7" spans="1:14">
      <c r="A7" s="9" t="s">
        <v>280</v>
      </c>
      <c r="B7" s="10" t="s">
        <v>429</v>
      </c>
      <c r="C7" s="10" t="s">
        <v>430</v>
      </c>
      <c r="D7" s="10">
        <v>41059</v>
      </c>
      <c r="E7" s="10">
        <v>41062</v>
      </c>
      <c r="F7" s="11">
        <v>41840</v>
      </c>
      <c r="G7" s="16">
        <v>114000</v>
      </c>
      <c r="H7" s="10"/>
      <c r="I7" s="12"/>
      <c r="J7" s="12"/>
      <c r="K7" s="12"/>
      <c r="L7" s="12"/>
      <c r="M7" s="12">
        <v>114000</v>
      </c>
      <c r="N7" s="13">
        <f>G7+I7</f>
        <v>114000</v>
      </c>
    </row>
    <row r="8" spans="1:14">
      <c r="A8" s="9" t="s">
        <v>135</v>
      </c>
      <c r="B8" s="10" t="s">
        <v>431</v>
      </c>
      <c r="C8" s="10" t="s">
        <v>17</v>
      </c>
      <c r="D8" s="10">
        <v>41058</v>
      </c>
      <c r="E8" s="10">
        <v>41059</v>
      </c>
      <c r="F8" s="11">
        <v>41841</v>
      </c>
      <c r="G8" s="16">
        <v>21500</v>
      </c>
      <c r="H8" s="11"/>
      <c r="I8" s="12"/>
      <c r="J8" s="12"/>
      <c r="K8" s="12">
        <v>21500</v>
      </c>
      <c r="L8" s="12"/>
      <c r="M8" s="12"/>
      <c r="N8" s="13">
        <f t="shared" ref="N8:N9" si="0">G8+I8</f>
        <v>21500</v>
      </c>
    </row>
    <row r="9" spans="1:14">
      <c r="A9" s="9" t="s">
        <v>280</v>
      </c>
      <c r="B9" s="15" t="s">
        <v>432</v>
      </c>
      <c r="C9" s="15" t="s">
        <v>29</v>
      </c>
      <c r="D9" s="10">
        <v>41058</v>
      </c>
      <c r="E9" s="10">
        <v>41059</v>
      </c>
      <c r="F9" s="11">
        <v>41842</v>
      </c>
      <c r="G9" s="16">
        <v>17000</v>
      </c>
      <c r="H9" s="11"/>
      <c r="I9" s="17"/>
      <c r="J9" s="16"/>
      <c r="K9" s="16">
        <v>17000</v>
      </c>
      <c r="L9" s="16"/>
      <c r="M9" s="16"/>
      <c r="N9" s="13">
        <f t="shared" si="0"/>
        <v>17000</v>
      </c>
    </row>
    <row r="10" spans="1:14">
      <c r="A10" s="9" t="s">
        <v>269</v>
      </c>
      <c r="B10" s="15" t="s">
        <v>433</v>
      </c>
      <c r="C10" s="15" t="s">
        <v>29</v>
      </c>
      <c r="D10" s="10">
        <v>41058</v>
      </c>
      <c r="E10" s="10">
        <v>41059</v>
      </c>
      <c r="F10" s="11">
        <v>41843</v>
      </c>
      <c r="G10" s="16">
        <v>17000</v>
      </c>
      <c r="H10" s="11"/>
      <c r="I10" s="17"/>
      <c r="J10" s="16"/>
      <c r="K10" s="16">
        <v>17000</v>
      </c>
      <c r="L10" s="16"/>
      <c r="M10" s="16"/>
      <c r="N10" s="13">
        <f>G10+I10</f>
        <v>17000</v>
      </c>
    </row>
    <row r="11" spans="1:14">
      <c r="A11" s="9"/>
      <c r="B11" s="15" t="s">
        <v>37</v>
      </c>
      <c r="C11" s="15"/>
      <c r="D11" s="10"/>
      <c r="E11" s="10"/>
      <c r="F11" s="11">
        <v>41844</v>
      </c>
      <c r="G11" s="16"/>
      <c r="H11" s="11" t="s">
        <v>38</v>
      </c>
      <c r="I11" s="17">
        <v>5000</v>
      </c>
      <c r="J11" s="16">
        <v>5000</v>
      </c>
      <c r="K11" s="16"/>
      <c r="L11" s="16"/>
      <c r="M11" s="16"/>
      <c r="N11" s="13">
        <f>+G11+I11</f>
        <v>5000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243500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238500</v>
      </c>
      <c r="H31" s="30"/>
      <c r="I31" s="31">
        <f>SUM(I6:I30)</f>
        <v>5000</v>
      </c>
      <c r="J31" s="31">
        <f>SUM(J6:J30)</f>
        <v>5000</v>
      </c>
      <c r="K31" s="31">
        <f>SUM(K6:K30)</f>
        <v>55500</v>
      </c>
      <c r="L31" s="31">
        <f>SUM(L6:L30)</f>
        <v>0</v>
      </c>
      <c r="M31" s="31">
        <f>SUM(M6:M30)</f>
        <v>183000</v>
      </c>
      <c r="N31" s="31">
        <f>SUM(N30)</f>
        <v>243500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41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41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5000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5000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39"/>
  <sheetViews>
    <sheetView topLeftCell="B1" workbookViewId="0">
      <selection activeCell="D23" sqref="D23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155</v>
      </c>
      <c r="C3" s="190"/>
      <c r="D3" s="190"/>
      <c r="E3" s="190"/>
      <c r="F3" s="190"/>
      <c r="G3" s="191"/>
      <c r="H3" s="2"/>
      <c r="I3" s="1"/>
      <c r="J3" s="67"/>
      <c r="K3" s="192">
        <v>41036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6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/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3">
        <f>G6+I6</f>
        <v>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0</v>
      </c>
      <c r="H32" s="30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SUM(L7:L31)</f>
        <v>0</v>
      </c>
      <c r="M32" s="31">
        <f>SUM(M6:M31)</f>
        <v>0</v>
      </c>
      <c r="N32" s="31">
        <f>SUM(N31)</f>
        <v>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7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7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C35" sqref="C35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11.28515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151</v>
      </c>
      <c r="C3" s="190"/>
      <c r="D3" s="190"/>
      <c r="E3" s="190"/>
      <c r="F3" s="190"/>
      <c r="G3" s="191"/>
      <c r="H3" s="2"/>
      <c r="I3" s="1"/>
      <c r="J3" s="64"/>
      <c r="K3" s="192">
        <v>41035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3" t="s">
        <v>153</v>
      </c>
      <c r="I4" s="193"/>
      <c r="J4" s="1"/>
      <c r="K4" s="1"/>
      <c r="L4" s="1"/>
      <c r="M4" s="64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" t="s">
        <v>152</v>
      </c>
      <c r="C6" s="10" t="s">
        <v>17</v>
      </c>
      <c r="D6" s="10"/>
      <c r="E6" s="10"/>
      <c r="F6" s="11">
        <v>41610</v>
      </c>
      <c r="G6" s="12"/>
      <c r="H6" s="12">
        <v>5148</v>
      </c>
      <c r="I6" s="12">
        <v>85000</v>
      </c>
      <c r="J6" s="12">
        <v>85000</v>
      </c>
      <c r="K6" s="12"/>
      <c r="L6" s="12"/>
      <c r="M6" s="12"/>
      <c r="N6" s="13">
        <f>G6+I6</f>
        <v>85000</v>
      </c>
    </row>
    <row r="7" spans="1:14">
      <c r="A7" s="9"/>
      <c r="B7" s="10" t="s">
        <v>118</v>
      </c>
      <c r="C7" s="10"/>
      <c r="D7" s="10"/>
      <c r="E7" s="10"/>
      <c r="F7" s="11">
        <v>41611</v>
      </c>
      <c r="G7" s="12"/>
      <c r="H7" s="12" t="s">
        <v>38</v>
      </c>
      <c r="I7" s="12">
        <v>4800</v>
      </c>
      <c r="J7" s="12">
        <v>4800</v>
      </c>
      <c r="K7" s="12"/>
      <c r="L7" s="12"/>
      <c r="M7" s="12"/>
      <c r="N7" s="13">
        <f>G7+I7</f>
        <v>4800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89800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0</v>
      </c>
      <c r="H32" s="30"/>
      <c r="I32" s="31">
        <f>SUM(I6:I31)</f>
        <v>89800</v>
      </c>
      <c r="J32" s="31">
        <f>SUM(J6:J31)</f>
        <v>89800</v>
      </c>
      <c r="K32" s="31">
        <f>SUM(K6:K31)</f>
        <v>0</v>
      </c>
      <c r="L32" s="31">
        <f>SUM(L7:L31)</f>
        <v>0</v>
      </c>
      <c r="M32" s="31">
        <f>SUM(M6:M31)</f>
        <v>0</v>
      </c>
      <c r="N32" s="31">
        <f>SUM(N31)</f>
        <v>89800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4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4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160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80000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9800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89800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5.42578125" customWidth="1"/>
    <col min="3" max="3" width="24.140625" customWidth="1"/>
    <col min="4" max="4" width="9.5703125" customWidth="1"/>
    <col min="5" max="5" width="12.7109375" customWidth="1"/>
    <col min="6" max="6" width="9.85546875" customWidth="1"/>
    <col min="8" max="8" width="9.14062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141</v>
      </c>
      <c r="C3" s="190"/>
      <c r="D3" s="190"/>
      <c r="E3" s="190"/>
      <c r="F3" s="190"/>
      <c r="G3" s="191"/>
      <c r="H3" s="2"/>
      <c r="I3" s="1"/>
      <c r="J3" s="63"/>
      <c r="K3" s="192">
        <v>41035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143</v>
      </c>
      <c r="B6" s="10" t="s">
        <v>142</v>
      </c>
      <c r="C6" s="10" t="s">
        <v>17</v>
      </c>
      <c r="D6" s="10">
        <v>41033</v>
      </c>
      <c r="E6" s="10">
        <v>41035</v>
      </c>
      <c r="F6" s="11">
        <v>41605</v>
      </c>
      <c r="G6" s="12">
        <v>106000</v>
      </c>
      <c r="H6" s="12"/>
      <c r="I6" s="12"/>
      <c r="J6" s="12">
        <v>106000</v>
      </c>
      <c r="K6" s="12"/>
      <c r="L6" s="12"/>
      <c r="M6" s="12"/>
      <c r="N6" s="13">
        <f>G6+I6</f>
        <v>106000</v>
      </c>
    </row>
    <row r="7" spans="1:14">
      <c r="A7" s="9" t="s">
        <v>144</v>
      </c>
      <c r="B7" s="10" t="s">
        <v>145</v>
      </c>
      <c r="C7" s="10" t="s">
        <v>146</v>
      </c>
      <c r="D7" s="10">
        <v>41034</v>
      </c>
      <c r="E7" s="10">
        <v>41035</v>
      </c>
      <c r="F7" s="11">
        <v>41606</v>
      </c>
      <c r="G7" s="12">
        <v>34500</v>
      </c>
      <c r="H7" s="12"/>
      <c r="I7" s="12"/>
      <c r="J7" s="12"/>
      <c r="K7" s="12">
        <v>34500</v>
      </c>
      <c r="L7" s="12"/>
      <c r="M7" s="12"/>
      <c r="N7" s="13">
        <f>G7+I7</f>
        <v>34500</v>
      </c>
    </row>
    <row r="8" spans="1:14">
      <c r="A8" s="9" t="s">
        <v>147</v>
      </c>
      <c r="B8" s="14" t="s">
        <v>148</v>
      </c>
      <c r="C8" s="10" t="s">
        <v>146</v>
      </c>
      <c r="D8" s="10">
        <v>41034</v>
      </c>
      <c r="E8" s="10">
        <v>41035</v>
      </c>
      <c r="F8" s="11">
        <v>41607</v>
      </c>
      <c r="G8" s="12">
        <v>24500</v>
      </c>
      <c r="H8" s="12"/>
      <c r="I8" s="12"/>
      <c r="J8" s="12"/>
      <c r="K8" s="12">
        <v>24500</v>
      </c>
      <c r="L8" s="12"/>
      <c r="M8" s="12"/>
      <c r="N8" s="13">
        <f t="shared" ref="N8:N10" si="0">G8+I8</f>
        <v>24500</v>
      </c>
    </row>
    <row r="9" spans="1:14">
      <c r="A9" s="9" t="s">
        <v>48</v>
      </c>
      <c r="B9" s="15" t="s">
        <v>149</v>
      </c>
      <c r="C9" s="15" t="s">
        <v>146</v>
      </c>
      <c r="D9" s="10">
        <v>41034</v>
      </c>
      <c r="E9" s="10">
        <v>41035</v>
      </c>
      <c r="F9" s="11">
        <v>41608</v>
      </c>
      <c r="G9" s="16">
        <v>24500</v>
      </c>
      <c r="H9" s="16"/>
      <c r="I9" s="17"/>
      <c r="J9" s="16"/>
      <c r="K9" s="17">
        <v>24500</v>
      </c>
      <c r="L9" s="16"/>
      <c r="M9" s="16"/>
      <c r="N9" s="13">
        <f t="shared" si="0"/>
        <v>24500</v>
      </c>
    </row>
    <row r="10" spans="1:14">
      <c r="A10" s="9"/>
      <c r="B10" s="15" t="s">
        <v>150</v>
      </c>
      <c r="C10" s="15"/>
      <c r="D10" s="10"/>
      <c r="E10" s="10"/>
      <c r="F10" s="11">
        <v>41609</v>
      </c>
      <c r="G10" s="16"/>
      <c r="H10" s="16" t="s">
        <v>38</v>
      </c>
      <c r="I10" s="17">
        <v>4000</v>
      </c>
      <c r="J10" s="16">
        <v>4000</v>
      </c>
      <c r="K10" s="16"/>
      <c r="L10" s="16"/>
      <c r="M10" s="16"/>
      <c r="N10" s="13">
        <f t="shared" si="0"/>
        <v>4000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193500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189500</v>
      </c>
      <c r="H32" s="30"/>
      <c r="I32" s="31">
        <f>SUM(I6:I31)</f>
        <v>4000</v>
      </c>
      <c r="J32" s="31">
        <f>SUM(J6:J31)</f>
        <v>110000</v>
      </c>
      <c r="K32" s="31">
        <f>SUM(K6:K31)</f>
        <v>83500</v>
      </c>
      <c r="L32" s="31">
        <f>SUM(L7:L31)</f>
        <v>0</v>
      </c>
      <c r="M32" s="31">
        <f>SUM(M6:M31)</f>
        <v>0</v>
      </c>
      <c r="N32" s="31">
        <f>SUM(N31)</f>
        <v>193500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3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3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210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105000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5000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110000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sqref="A1:N39"/>
    </sheetView>
  </sheetViews>
  <sheetFormatPr baseColWidth="10" defaultRowHeight="15"/>
  <cols>
    <col min="1" max="1" width="8" customWidth="1"/>
    <col min="2" max="2" width="25.42578125" customWidth="1"/>
    <col min="3" max="3" width="27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6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127</v>
      </c>
      <c r="C3" s="190"/>
      <c r="D3" s="190"/>
      <c r="E3" s="190"/>
      <c r="F3" s="190"/>
      <c r="G3" s="191"/>
      <c r="H3" s="2"/>
      <c r="I3" s="1"/>
      <c r="J3" s="61"/>
      <c r="K3" s="192">
        <v>41034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6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128</v>
      </c>
      <c r="B6" s="10" t="s">
        <v>129</v>
      </c>
      <c r="C6" s="10" t="s">
        <v>17</v>
      </c>
      <c r="D6" s="10">
        <v>41034</v>
      </c>
      <c r="E6" s="10">
        <v>41035</v>
      </c>
      <c r="F6" s="11">
        <v>41597</v>
      </c>
      <c r="G6" s="12">
        <v>25000</v>
      </c>
      <c r="H6" s="12"/>
      <c r="I6" s="12"/>
      <c r="J6" s="12">
        <v>25000</v>
      </c>
      <c r="K6" s="12"/>
      <c r="L6" s="12"/>
      <c r="M6" s="12"/>
      <c r="N6" s="13">
        <f>G6+I6</f>
        <v>25000</v>
      </c>
    </row>
    <row r="7" spans="1:14">
      <c r="A7" s="9" t="s">
        <v>130</v>
      </c>
      <c r="B7" s="10" t="s">
        <v>131</v>
      </c>
      <c r="C7" s="10" t="s">
        <v>17</v>
      </c>
      <c r="D7" s="10">
        <v>41034</v>
      </c>
      <c r="E7" s="10">
        <v>41035</v>
      </c>
      <c r="F7" s="11">
        <v>41598</v>
      </c>
      <c r="G7" s="12">
        <v>21500</v>
      </c>
      <c r="H7" s="12"/>
      <c r="I7" s="12"/>
      <c r="J7" s="12">
        <v>21500</v>
      </c>
      <c r="K7" s="12"/>
      <c r="L7" s="12"/>
      <c r="M7" s="12"/>
      <c r="N7" s="13">
        <f>G7+I7</f>
        <v>21500</v>
      </c>
    </row>
    <row r="8" spans="1:14">
      <c r="A8" s="9" t="s">
        <v>85</v>
      </c>
      <c r="B8" s="14" t="s">
        <v>132</v>
      </c>
      <c r="C8" s="10" t="s">
        <v>17</v>
      </c>
      <c r="D8" s="10">
        <v>41034</v>
      </c>
      <c r="E8" s="10">
        <v>41035</v>
      </c>
      <c r="F8" s="11">
        <v>41599</v>
      </c>
      <c r="G8" s="12">
        <v>21500</v>
      </c>
      <c r="H8" s="12"/>
      <c r="I8" s="12"/>
      <c r="J8" s="12"/>
      <c r="K8" s="12">
        <v>21500</v>
      </c>
      <c r="L8" s="12"/>
      <c r="M8" s="12"/>
      <c r="N8" s="13">
        <f t="shared" ref="N8:N10" si="0">G8+I8</f>
        <v>21500</v>
      </c>
    </row>
    <row r="9" spans="1:14">
      <c r="A9" s="9" t="s">
        <v>133</v>
      </c>
      <c r="B9" s="15" t="s">
        <v>134</v>
      </c>
      <c r="C9" s="15" t="s">
        <v>17</v>
      </c>
      <c r="D9" s="10">
        <v>41034</v>
      </c>
      <c r="E9" s="10">
        <v>41035</v>
      </c>
      <c r="F9" s="11">
        <v>41600</v>
      </c>
      <c r="G9" s="16">
        <v>14000</v>
      </c>
      <c r="H9" s="16"/>
      <c r="I9" s="17"/>
      <c r="J9" s="16">
        <v>14000</v>
      </c>
      <c r="K9" s="17"/>
      <c r="L9" s="16"/>
      <c r="M9" s="16"/>
      <c r="N9" s="13">
        <f t="shared" si="0"/>
        <v>14000</v>
      </c>
    </row>
    <row r="10" spans="1:14">
      <c r="A10" s="9" t="s">
        <v>135</v>
      </c>
      <c r="B10" s="15" t="s">
        <v>136</v>
      </c>
      <c r="C10" s="15" t="s">
        <v>17</v>
      </c>
      <c r="D10" s="10">
        <v>41034</v>
      </c>
      <c r="E10" s="10">
        <v>41036</v>
      </c>
      <c r="F10" s="11">
        <v>41601</v>
      </c>
      <c r="G10" s="16">
        <v>43000</v>
      </c>
      <c r="H10" s="16"/>
      <c r="I10" s="17"/>
      <c r="J10" s="16"/>
      <c r="K10" s="16">
        <v>43000</v>
      </c>
      <c r="L10" s="16"/>
      <c r="M10" s="16"/>
      <c r="N10" s="13">
        <f t="shared" si="0"/>
        <v>43000</v>
      </c>
    </row>
    <row r="11" spans="1:14">
      <c r="A11" s="9" t="s">
        <v>137</v>
      </c>
      <c r="B11" s="15" t="s">
        <v>138</v>
      </c>
      <c r="C11" s="15" t="s">
        <v>17</v>
      </c>
      <c r="D11" s="10">
        <v>41034</v>
      </c>
      <c r="E11" s="10">
        <v>41036</v>
      </c>
      <c r="F11" s="11">
        <v>41602</v>
      </c>
      <c r="G11" s="16">
        <v>43000</v>
      </c>
      <c r="H11" s="16"/>
      <c r="I11" s="17"/>
      <c r="J11" s="16"/>
      <c r="K11" s="16">
        <v>43000</v>
      </c>
      <c r="L11" s="16"/>
      <c r="M11" s="16"/>
      <c r="N11" s="13">
        <f>G11+I11</f>
        <v>43000</v>
      </c>
    </row>
    <row r="12" spans="1:14">
      <c r="A12" s="9" t="s">
        <v>139</v>
      </c>
      <c r="B12" s="15" t="s">
        <v>140</v>
      </c>
      <c r="C12" s="15" t="s">
        <v>17</v>
      </c>
      <c r="D12" s="10">
        <v>41034</v>
      </c>
      <c r="E12" s="10">
        <v>41035</v>
      </c>
      <c r="F12" s="11">
        <v>41603</v>
      </c>
      <c r="G12" s="16">
        <v>20000</v>
      </c>
      <c r="H12" s="16"/>
      <c r="I12" s="17"/>
      <c r="J12" s="16">
        <v>20000</v>
      </c>
      <c r="K12" s="16"/>
      <c r="L12" s="16"/>
      <c r="M12" s="16"/>
      <c r="N12" s="13">
        <f>+G12+I12</f>
        <v>20000</v>
      </c>
    </row>
    <row r="13" spans="1:14">
      <c r="A13" s="9"/>
      <c r="B13" s="15" t="s">
        <v>118</v>
      </c>
      <c r="C13" s="15" t="s">
        <v>38</v>
      </c>
      <c r="D13" s="10"/>
      <c r="E13" s="10"/>
      <c r="F13" s="11">
        <v>41604</v>
      </c>
      <c r="G13" s="16"/>
      <c r="H13" s="16" t="s">
        <v>38</v>
      </c>
      <c r="I13" s="17">
        <v>3800</v>
      </c>
      <c r="J13" s="17">
        <v>3800</v>
      </c>
      <c r="K13" s="16"/>
      <c r="L13" s="16"/>
      <c r="M13" s="16"/>
      <c r="N13" s="13">
        <f t="shared" ref="N13:N28" si="1">+G13+I13</f>
        <v>3800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191800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188000</v>
      </c>
      <c r="H32" s="30"/>
      <c r="I32" s="31">
        <f>SUM(I6:I31)</f>
        <v>3800</v>
      </c>
      <c r="J32" s="31">
        <f>SUM(J6:J31)</f>
        <v>84300</v>
      </c>
      <c r="K32" s="31">
        <f>SUM(K6:K31)</f>
        <v>107500</v>
      </c>
      <c r="L32" s="31">
        <f>SUM(L7:L31)</f>
        <v>0</v>
      </c>
      <c r="M32" s="31">
        <f>SUM(M6:M31)</f>
        <v>0</v>
      </c>
      <c r="N32" s="31">
        <f>SUM(N31)</f>
        <v>191800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61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61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90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45000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39300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84300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8"/>
  <dimension ref="A1:N39"/>
  <sheetViews>
    <sheetView topLeftCell="A16" workbookViewId="0">
      <selection activeCell="D38" sqref="D38"/>
    </sheetView>
  </sheetViews>
  <sheetFormatPr baseColWidth="10" defaultRowHeight="15"/>
  <cols>
    <col min="1" max="1" width="8" customWidth="1"/>
    <col min="2" max="2" width="20.28515625" customWidth="1"/>
    <col min="3" max="3" width="27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6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119</v>
      </c>
      <c r="C3" s="190"/>
      <c r="D3" s="190"/>
      <c r="E3" s="190"/>
      <c r="F3" s="190"/>
      <c r="G3" s="191"/>
      <c r="H3" s="2"/>
      <c r="I3" s="1"/>
      <c r="J3" s="59"/>
      <c r="K3" s="192">
        <v>41034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120</v>
      </c>
      <c r="C6" s="10" t="s">
        <v>17</v>
      </c>
      <c r="D6" s="10"/>
      <c r="E6" s="10"/>
      <c r="F6" s="11">
        <v>41591</v>
      </c>
      <c r="G6" s="12"/>
      <c r="H6" s="12" t="s">
        <v>121</v>
      </c>
      <c r="I6" s="12">
        <v>90000</v>
      </c>
      <c r="J6" s="12">
        <v>90000</v>
      </c>
      <c r="K6" s="12"/>
      <c r="L6" s="12"/>
      <c r="M6" s="12"/>
      <c r="N6" s="13">
        <f>G6+I6</f>
        <v>90000</v>
      </c>
    </row>
    <row r="7" spans="1:14">
      <c r="A7" s="9"/>
      <c r="B7" s="10" t="s">
        <v>122</v>
      </c>
      <c r="C7" s="10" t="s">
        <v>17</v>
      </c>
      <c r="D7" s="10">
        <v>41034</v>
      </c>
      <c r="E7" s="10">
        <v>41035</v>
      </c>
      <c r="F7" s="11">
        <v>41592</v>
      </c>
      <c r="G7" s="12">
        <v>36000</v>
      </c>
      <c r="H7" s="12"/>
      <c r="I7" s="12"/>
      <c r="J7" s="12">
        <v>36000</v>
      </c>
      <c r="K7" s="12"/>
      <c r="L7" s="12"/>
      <c r="M7" s="12"/>
      <c r="N7" s="13">
        <f>G7+I7</f>
        <v>36000</v>
      </c>
    </row>
    <row r="8" spans="1:14">
      <c r="A8" s="9"/>
      <c r="B8" s="14" t="s">
        <v>123</v>
      </c>
      <c r="C8" s="10"/>
      <c r="D8" s="10">
        <v>41032</v>
      </c>
      <c r="E8" s="10">
        <v>41034</v>
      </c>
      <c r="F8" s="11">
        <v>41593</v>
      </c>
      <c r="G8" s="12">
        <v>34000</v>
      </c>
      <c r="H8" s="12"/>
      <c r="I8" s="12"/>
      <c r="J8" s="12"/>
      <c r="K8" s="12">
        <v>34000</v>
      </c>
      <c r="L8" s="12"/>
      <c r="M8" s="12"/>
      <c r="N8" s="13">
        <f t="shared" ref="N8:N10" si="0">G8+I8</f>
        <v>34000</v>
      </c>
    </row>
    <row r="9" spans="1:14">
      <c r="A9" s="9"/>
      <c r="B9" s="15" t="s">
        <v>124</v>
      </c>
      <c r="C9" s="15" t="s">
        <v>17</v>
      </c>
      <c r="D9" s="10">
        <v>41034</v>
      </c>
      <c r="E9" s="10">
        <v>41035</v>
      </c>
      <c r="F9" s="11">
        <v>41594</v>
      </c>
      <c r="G9" s="16">
        <v>49500</v>
      </c>
      <c r="H9" s="16"/>
      <c r="I9" s="17"/>
      <c r="J9" s="16"/>
      <c r="K9" s="17">
        <v>49500</v>
      </c>
      <c r="L9" s="16"/>
      <c r="M9" s="16"/>
      <c r="N9" s="13">
        <f t="shared" si="0"/>
        <v>49500</v>
      </c>
    </row>
    <row r="10" spans="1:14">
      <c r="A10" s="9"/>
      <c r="B10" s="15" t="s">
        <v>125</v>
      </c>
      <c r="C10" s="15" t="s">
        <v>17</v>
      </c>
      <c r="D10" s="10">
        <v>41034</v>
      </c>
      <c r="E10" s="10">
        <v>41035</v>
      </c>
      <c r="F10" s="11">
        <v>41595</v>
      </c>
      <c r="G10" s="16">
        <v>21500</v>
      </c>
      <c r="H10" s="16"/>
      <c r="I10" s="17"/>
      <c r="J10" s="16"/>
      <c r="K10" s="16">
        <v>21500</v>
      </c>
      <c r="L10" s="16"/>
      <c r="M10" s="16"/>
      <c r="N10" s="13">
        <f t="shared" si="0"/>
        <v>21500</v>
      </c>
    </row>
    <row r="11" spans="1:14">
      <c r="A11" s="9"/>
      <c r="B11" s="15" t="s">
        <v>126</v>
      </c>
      <c r="C11" s="15" t="s">
        <v>17</v>
      </c>
      <c r="D11" s="10">
        <v>41034</v>
      </c>
      <c r="E11" s="10">
        <v>41035</v>
      </c>
      <c r="F11" s="11">
        <v>41596</v>
      </c>
      <c r="G11" s="16">
        <v>23000</v>
      </c>
      <c r="H11" s="16"/>
      <c r="I11" s="17"/>
      <c r="J11" s="16">
        <v>23000</v>
      </c>
      <c r="K11" s="16"/>
      <c r="L11" s="16"/>
      <c r="M11" s="16"/>
      <c r="N11" s="13">
        <f>G11+I11</f>
        <v>23000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254000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164000</v>
      </c>
      <c r="H32" s="30"/>
      <c r="I32" s="31">
        <f>SUM(I6:I31)</f>
        <v>90000</v>
      </c>
      <c r="J32" s="31">
        <f>SUM(J6:J31)</f>
        <v>149000</v>
      </c>
      <c r="K32" s="31">
        <f>SUM(K6:K31)</f>
        <v>105000</v>
      </c>
      <c r="L32" s="31">
        <f>SUM(L7:L31)</f>
        <v>0</v>
      </c>
      <c r="M32" s="31">
        <f>SUM(M6:M31)</f>
        <v>0</v>
      </c>
      <c r="N32" s="31">
        <f>SUM(N31)</f>
        <v>254000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9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59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200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100000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49000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149000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1"/>
  <dimension ref="A1:N39"/>
  <sheetViews>
    <sheetView topLeftCell="A28" workbookViewId="0">
      <selection activeCell="C36" sqref="C36"/>
    </sheetView>
  </sheetViews>
  <sheetFormatPr baseColWidth="10" defaultRowHeight="15"/>
  <cols>
    <col min="1" max="1" width="8" customWidth="1"/>
    <col min="2" max="2" width="20.28515625" customWidth="1"/>
    <col min="3" max="3" width="27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5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115</v>
      </c>
      <c r="C3" s="190"/>
      <c r="D3" s="190"/>
      <c r="E3" s="190"/>
      <c r="F3" s="190"/>
      <c r="G3" s="191"/>
      <c r="H3" s="2"/>
      <c r="I3" s="1"/>
      <c r="J3" s="57"/>
      <c r="K3" s="192">
        <v>41033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116</v>
      </c>
      <c r="B6" s="10" t="s">
        <v>117</v>
      </c>
      <c r="C6" s="10" t="s">
        <v>17</v>
      </c>
      <c r="D6" s="10">
        <v>41033</v>
      </c>
      <c r="E6" s="10">
        <v>41035</v>
      </c>
      <c r="F6" s="11">
        <v>41589</v>
      </c>
      <c r="G6" s="12">
        <v>62000</v>
      </c>
      <c r="H6" s="12"/>
      <c r="I6" s="12"/>
      <c r="J6" s="12"/>
      <c r="K6" s="12">
        <v>62000</v>
      </c>
      <c r="L6" s="12"/>
      <c r="M6" s="12"/>
      <c r="N6" s="13">
        <f>G6+I6</f>
        <v>62000</v>
      </c>
    </row>
    <row r="7" spans="1:14">
      <c r="A7" s="9"/>
      <c r="B7" s="10" t="s">
        <v>17</v>
      </c>
      <c r="C7" s="10" t="s">
        <v>118</v>
      </c>
      <c r="D7" s="10"/>
      <c r="E7" s="10"/>
      <c r="F7" s="11">
        <v>41590</v>
      </c>
      <c r="G7" s="12"/>
      <c r="H7" s="12" t="s">
        <v>38</v>
      </c>
      <c r="I7" s="12">
        <v>3800</v>
      </c>
      <c r="J7" s="12">
        <v>3800</v>
      </c>
      <c r="K7" s="12"/>
      <c r="L7" s="12"/>
      <c r="M7" s="12"/>
      <c r="N7" s="13">
        <f>G7+I7</f>
        <v>3800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3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3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65800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62000</v>
      </c>
      <c r="H32" s="30"/>
      <c r="I32" s="31">
        <f>SUM(I6:I31)</f>
        <v>3800</v>
      </c>
      <c r="J32" s="31">
        <f>SUM(J6:J31)</f>
        <v>3800</v>
      </c>
      <c r="K32" s="31">
        <f>SUM(K6:K31)</f>
        <v>62000</v>
      </c>
      <c r="L32" s="31">
        <f>SUM(L7:L31)</f>
        <v>0</v>
      </c>
      <c r="M32" s="31">
        <f>SUM(M6:M31)</f>
        <v>0</v>
      </c>
      <c r="N32" s="31">
        <f>SUM(N31)</f>
        <v>65800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7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57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3800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3800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2"/>
  <dimension ref="A1:N39"/>
  <sheetViews>
    <sheetView topLeftCell="A16" workbookViewId="0">
      <selection activeCell="D38" sqref="D38"/>
    </sheetView>
  </sheetViews>
  <sheetFormatPr baseColWidth="10" defaultRowHeight="15"/>
  <cols>
    <col min="1" max="1" width="8" customWidth="1"/>
    <col min="2" max="2" width="20.28515625" customWidth="1"/>
    <col min="3" max="3" width="27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5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90</v>
      </c>
      <c r="C3" s="190"/>
      <c r="D3" s="190"/>
      <c r="E3" s="190"/>
      <c r="F3" s="190"/>
      <c r="G3" s="191"/>
      <c r="H3" s="2"/>
      <c r="I3" s="1"/>
      <c r="J3" s="55"/>
      <c r="K3" s="192">
        <v>41033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5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91</v>
      </c>
      <c r="C6" s="10" t="s">
        <v>92</v>
      </c>
      <c r="D6" s="10">
        <v>41006</v>
      </c>
      <c r="E6" s="10">
        <v>41008</v>
      </c>
      <c r="F6" s="11">
        <v>41574</v>
      </c>
      <c r="G6" s="12">
        <v>56000</v>
      </c>
      <c r="H6" s="12"/>
      <c r="I6" s="12"/>
      <c r="J6" s="12"/>
      <c r="K6" s="12"/>
      <c r="L6" s="12">
        <v>56000</v>
      </c>
      <c r="M6" s="12"/>
      <c r="N6" s="13">
        <f>G6+I6</f>
        <v>56000</v>
      </c>
    </row>
    <row r="7" spans="1:14">
      <c r="A7" s="9"/>
      <c r="B7" s="10" t="s">
        <v>93</v>
      </c>
      <c r="C7" s="10" t="s">
        <v>92</v>
      </c>
      <c r="D7" s="10">
        <v>41018</v>
      </c>
      <c r="E7" s="10">
        <v>41020</v>
      </c>
      <c r="F7" s="11">
        <v>41575</v>
      </c>
      <c r="G7" s="12">
        <v>64000</v>
      </c>
      <c r="H7" s="12"/>
      <c r="I7" s="12"/>
      <c r="J7" s="12"/>
      <c r="K7" s="12"/>
      <c r="L7" s="12">
        <v>64000</v>
      </c>
      <c r="M7" s="12"/>
      <c r="N7" s="13">
        <f>G7+I7</f>
        <v>64000</v>
      </c>
    </row>
    <row r="8" spans="1:14">
      <c r="A8" s="9"/>
      <c r="B8" s="14" t="s">
        <v>94</v>
      </c>
      <c r="C8" s="10" t="s">
        <v>95</v>
      </c>
      <c r="D8" s="10">
        <v>41018</v>
      </c>
      <c r="E8" s="10">
        <v>41020</v>
      </c>
      <c r="F8" s="11">
        <v>41576</v>
      </c>
      <c r="G8" s="12">
        <v>382000</v>
      </c>
      <c r="H8" s="12"/>
      <c r="I8" s="12"/>
      <c r="J8" s="12"/>
      <c r="K8" s="12"/>
      <c r="L8" s="12">
        <v>382000</v>
      </c>
      <c r="M8" s="12"/>
      <c r="N8" s="13">
        <f t="shared" ref="N8:N10" si="0">G8+I8</f>
        <v>382000</v>
      </c>
    </row>
    <row r="9" spans="1:14">
      <c r="A9" s="9"/>
      <c r="B9" s="15" t="s">
        <v>96</v>
      </c>
      <c r="C9" s="15" t="s">
        <v>95</v>
      </c>
      <c r="D9" s="10">
        <v>41026</v>
      </c>
      <c r="E9" s="10">
        <v>41028</v>
      </c>
      <c r="F9" s="11">
        <v>41577</v>
      </c>
      <c r="G9" s="16">
        <v>56000</v>
      </c>
      <c r="H9" s="16"/>
      <c r="I9" s="17"/>
      <c r="J9" s="16"/>
      <c r="K9" s="17"/>
      <c r="L9" s="16">
        <v>56000</v>
      </c>
      <c r="M9" s="16"/>
      <c r="N9" s="13">
        <f t="shared" si="0"/>
        <v>56000</v>
      </c>
    </row>
    <row r="10" spans="1:14">
      <c r="A10" s="9" t="s">
        <v>26</v>
      </c>
      <c r="B10" s="15" t="s">
        <v>97</v>
      </c>
      <c r="C10" s="15"/>
      <c r="D10" s="10"/>
      <c r="E10" s="10"/>
      <c r="F10" s="11">
        <v>41578</v>
      </c>
      <c r="G10" s="16"/>
      <c r="H10" s="16" t="s">
        <v>98</v>
      </c>
      <c r="I10" s="17">
        <v>49000</v>
      </c>
      <c r="J10" s="16"/>
      <c r="K10" s="16">
        <v>49000</v>
      </c>
      <c r="L10" s="16"/>
      <c r="M10" s="16"/>
      <c r="N10" s="13">
        <f t="shared" si="0"/>
        <v>49000</v>
      </c>
    </row>
    <row r="11" spans="1:14">
      <c r="A11" s="9"/>
      <c r="B11" s="15" t="s">
        <v>99</v>
      </c>
      <c r="C11" s="15" t="s">
        <v>100</v>
      </c>
      <c r="D11" s="10">
        <v>41023</v>
      </c>
      <c r="E11" s="10">
        <v>41025</v>
      </c>
      <c r="F11" s="11">
        <v>41579</v>
      </c>
      <c r="G11" s="16">
        <v>484000</v>
      </c>
      <c r="H11" s="16"/>
      <c r="I11" s="17"/>
      <c r="J11" s="16"/>
      <c r="K11" s="16"/>
      <c r="L11" s="16">
        <v>484000</v>
      </c>
      <c r="M11" s="16"/>
      <c r="N11" s="13">
        <f>G11+I11</f>
        <v>484000</v>
      </c>
    </row>
    <row r="12" spans="1:14">
      <c r="A12" s="9"/>
      <c r="B12" s="15" t="s">
        <v>101</v>
      </c>
      <c r="C12" s="15" t="s">
        <v>102</v>
      </c>
      <c r="D12" s="10">
        <v>41027</v>
      </c>
      <c r="E12" s="10">
        <v>41028</v>
      </c>
      <c r="F12" s="11">
        <v>41580</v>
      </c>
      <c r="G12" s="16">
        <v>21500</v>
      </c>
      <c r="H12" s="16"/>
      <c r="I12" s="17"/>
      <c r="J12" s="16"/>
      <c r="K12" s="16"/>
      <c r="L12" s="16">
        <v>21500</v>
      </c>
      <c r="M12" s="16"/>
      <c r="N12" s="13">
        <f>+G12+I12</f>
        <v>21500</v>
      </c>
    </row>
    <row r="13" spans="1:14">
      <c r="A13" s="9"/>
      <c r="B13" s="15" t="s">
        <v>103</v>
      </c>
      <c r="C13" s="15" t="s">
        <v>29</v>
      </c>
      <c r="D13" s="10">
        <v>41031</v>
      </c>
      <c r="E13" s="10">
        <v>41033</v>
      </c>
      <c r="F13" s="11">
        <v>41581</v>
      </c>
      <c r="G13" s="16">
        <v>32000</v>
      </c>
      <c r="H13" s="16"/>
      <c r="I13" s="17"/>
      <c r="J13" s="17">
        <v>32000</v>
      </c>
      <c r="K13" s="16"/>
      <c r="L13" s="16"/>
      <c r="M13" s="16"/>
      <c r="N13" s="13">
        <f t="shared" ref="N13:N28" si="1">+G13+I13</f>
        <v>32000</v>
      </c>
    </row>
    <row r="14" spans="1:14">
      <c r="A14" s="9"/>
      <c r="B14" s="15" t="s">
        <v>104</v>
      </c>
      <c r="C14" s="15" t="s">
        <v>105</v>
      </c>
      <c r="D14" s="10">
        <v>41019</v>
      </c>
      <c r="E14" s="10">
        <v>41021</v>
      </c>
      <c r="F14" s="11">
        <v>41582</v>
      </c>
      <c r="G14" s="16">
        <v>168000</v>
      </c>
      <c r="H14" s="16"/>
      <c r="I14" s="17"/>
      <c r="J14" s="17"/>
      <c r="K14" s="16"/>
      <c r="L14" s="16">
        <v>168000</v>
      </c>
      <c r="M14" s="18"/>
      <c r="N14" s="13">
        <f t="shared" si="1"/>
        <v>168000</v>
      </c>
    </row>
    <row r="15" spans="1:14">
      <c r="A15" s="9" t="s">
        <v>106</v>
      </c>
      <c r="B15" s="15" t="s">
        <v>107</v>
      </c>
      <c r="C15" s="15" t="s">
        <v>17</v>
      </c>
      <c r="D15" s="10">
        <v>41032</v>
      </c>
      <c r="E15" s="10">
        <v>41033</v>
      </c>
      <c r="F15" s="11">
        <v>41583</v>
      </c>
      <c r="G15" s="16">
        <v>30000</v>
      </c>
      <c r="H15" s="16"/>
      <c r="I15" s="17"/>
      <c r="J15" s="16">
        <v>30000</v>
      </c>
      <c r="K15" s="16"/>
      <c r="L15" s="16"/>
      <c r="M15" s="18"/>
      <c r="N15" s="13">
        <f t="shared" si="1"/>
        <v>30000</v>
      </c>
    </row>
    <row r="16" spans="1:14">
      <c r="A16" s="9"/>
      <c r="B16" s="15" t="s">
        <v>108</v>
      </c>
      <c r="C16" s="15" t="s">
        <v>109</v>
      </c>
      <c r="D16" s="10">
        <v>41020</v>
      </c>
      <c r="E16" s="10">
        <v>41022</v>
      </c>
      <c r="F16" s="11">
        <v>41584</v>
      </c>
      <c r="G16" s="16">
        <v>46000</v>
      </c>
      <c r="H16" s="16"/>
      <c r="I16" s="17"/>
      <c r="J16" s="16"/>
      <c r="K16" s="16"/>
      <c r="L16" s="16">
        <v>46000</v>
      </c>
      <c r="M16" s="18"/>
      <c r="N16" s="13">
        <f t="shared" si="1"/>
        <v>46000</v>
      </c>
    </row>
    <row r="17" spans="1:14">
      <c r="A17" s="19"/>
      <c r="B17" s="15" t="s">
        <v>110</v>
      </c>
      <c r="C17" s="15" t="s">
        <v>29</v>
      </c>
      <c r="D17" s="10">
        <v>41031</v>
      </c>
      <c r="E17" s="10">
        <v>41033</v>
      </c>
      <c r="F17" s="20">
        <v>41585</v>
      </c>
      <c r="G17" s="16">
        <v>39000</v>
      </c>
      <c r="H17" s="21"/>
      <c r="I17" s="22"/>
      <c r="J17" s="16"/>
      <c r="K17" s="23">
        <v>39000</v>
      </c>
      <c r="L17" s="16"/>
      <c r="M17" s="18"/>
      <c r="N17" s="13">
        <f t="shared" si="1"/>
        <v>39000</v>
      </c>
    </row>
    <row r="18" spans="1:14">
      <c r="A18" s="19"/>
      <c r="B18" s="15" t="s">
        <v>111</v>
      </c>
      <c r="C18" s="15"/>
      <c r="D18" s="10"/>
      <c r="E18" s="10"/>
      <c r="F18" s="20">
        <v>41586</v>
      </c>
      <c r="G18" s="16"/>
      <c r="H18" s="23" t="s">
        <v>112</v>
      </c>
      <c r="I18" s="22">
        <v>84000</v>
      </c>
      <c r="J18" s="16"/>
      <c r="K18" s="23">
        <v>84000</v>
      </c>
      <c r="L18" s="16"/>
      <c r="M18" s="18"/>
      <c r="N18" s="13">
        <f t="shared" si="1"/>
        <v>84000</v>
      </c>
    </row>
    <row r="19" spans="1:14">
      <c r="A19" s="19" t="s">
        <v>113</v>
      </c>
      <c r="B19" s="15" t="s">
        <v>114</v>
      </c>
      <c r="C19" s="15" t="s">
        <v>17</v>
      </c>
      <c r="D19" s="10">
        <v>41033</v>
      </c>
      <c r="E19" s="10">
        <v>41036</v>
      </c>
      <c r="F19" s="20">
        <v>41587</v>
      </c>
      <c r="G19" s="16">
        <v>64500</v>
      </c>
      <c r="H19" s="21"/>
      <c r="I19" s="22"/>
      <c r="J19" s="16">
        <v>64500</v>
      </c>
      <c r="K19" s="23"/>
      <c r="L19" s="16"/>
      <c r="M19" s="18"/>
      <c r="N19" s="13">
        <f t="shared" si="1"/>
        <v>64500</v>
      </c>
    </row>
    <row r="20" spans="1:14">
      <c r="A20" s="19"/>
      <c r="B20" s="15" t="s">
        <v>37</v>
      </c>
      <c r="C20" s="15"/>
      <c r="D20" s="10"/>
      <c r="E20" s="10"/>
      <c r="F20" s="20">
        <v>41588</v>
      </c>
      <c r="G20" s="16"/>
      <c r="H20" s="23" t="s">
        <v>38</v>
      </c>
      <c r="I20" s="22">
        <v>1200</v>
      </c>
      <c r="J20" s="16">
        <v>1200</v>
      </c>
      <c r="K20" s="23"/>
      <c r="L20" s="16"/>
      <c r="M20" s="18"/>
      <c r="N20" s="13">
        <f t="shared" si="1"/>
        <v>1200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1577200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1443000</v>
      </c>
      <c r="H32" s="30"/>
      <c r="I32" s="31">
        <f>SUM(I6:I31)</f>
        <v>134200</v>
      </c>
      <c r="J32" s="31">
        <f>SUM(J6:J31)</f>
        <v>127700</v>
      </c>
      <c r="K32" s="31">
        <f>SUM(K6:K31)</f>
        <v>172000</v>
      </c>
      <c r="L32" s="31">
        <f>SUM(L7:L31)</f>
        <v>1221500</v>
      </c>
      <c r="M32" s="31">
        <f>SUM(M6:M31)</f>
        <v>0</v>
      </c>
      <c r="N32" s="31">
        <f>SUM(N31)</f>
        <v>1577200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5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55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127700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127700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3"/>
  <dimension ref="A1:N39"/>
  <sheetViews>
    <sheetView workbookViewId="0">
      <selection activeCell="C18" sqref="C18"/>
    </sheetView>
  </sheetViews>
  <sheetFormatPr baseColWidth="10" defaultRowHeight="15"/>
  <cols>
    <col min="1" max="1" width="8" customWidth="1"/>
    <col min="2" max="2" width="19" customWidth="1"/>
    <col min="3" max="3" width="28.57031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5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90</v>
      </c>
      <c r="C3" s="190"/>
      <c r="D3" s="190"/>
      <c r="E3" s="190"/>
      <c r="F3" s="190"/>
      <c r="G3" s="191"/>
      <c r="H3" s="2"/>
      <c r="I3" s="1"/>
      <c r="J3" s="53"/>
      <c r="K3" s="192">
        <v>41032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3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78</v>
      </c>
      <c r="B6" s="10" t="s">
        <v>77</v>
      </c>
      <c r="C6" s="10" t="s">
        <v>76</v>
      </c>
      <c r="D6" s="10">
        <v>41073</v>
      </c>
      <c r="E6" s="10">
        <v>41075</v>
      </c>
      <c r="F6" s="11">
        <v>41563</v>
      </c>
      <c r="G6" s="12">
        <v>46000</v>
      </c>
      <c r="H6" s="12"/>
      <c r="I6" s="12"/>
      <c r="J6" s="12"/>
      <c r="K6" s="12"/>
      <c r="L6" s="12"/>
      <c r="M6" s="12">
        <v>46000</v>
      </c>
      <c r="N6" s="13">
        <f>G6+I6</f>
        <v>46000</v>
      </c>
    </row>
    <row r="7" spans="1:14">
      <c r="A7" s="9" t="s">
        <v>79</v>
      </c>
      <c r="B7" s="10" t="s">
        <v>80</v>
      </c>
      <c r="C7" s="10" t="s">
        <v>76</v>
      </c>
      <c r="D7" s="10">
        <v>41063</v>
      </c>
      <c r="E7" s="10">
        <v>41065</v>
      </c>
      <c r="F7" s="11">
        <v>41563</v>
      </c>
      <c r="G7" s="12">
        <v>46000</v>
      </c>
      <c r="H7" s="12"/>
      <c r="I7" s="12"/>
      <c r="J7" s="12"/>
      <c r="K7" s="12"/>
      <c r="L7" s="12"/>
      <c r="M7" s="12">
        <v>46000</v>
      </c>
      <c r="N7" s="13">
        <f>G7+I7</f>
        <v>46000</v>
      </c>
    </row>
    <row r="8" spans="1:14">
      <c r="A8" s="9" t="s">
        <v>41</v>
      </c>
      <c r="B8" s="14" t="s">
        <v>81</v>
      </c>
      <c r="C8" s="10" t="s">
        <v>82</v>
      </c>
      <c r="D8" s="10">
        <v>41033</v>
      </c>
      <c r="E8" s="10">
        <v>41037</v>
      </c>
      <c r="F8" s="11">
        <v>41564</v>
      </c>
      <c r="G8" s="12">
        <v>106000</v>
      </c>
      <c r="H8" s="12"/>
      <c r="I8" s="12"/>
      <c r="J8" s="12"/>
      <c r="K8" s="12"/>
      <c r="L8" s="12"/>
      <c r="M8" s="12">
        <v>106000</v>
      </c>
      <c r="N8" s="13">
        <f t="shared" ref="N8:N10" si="0">G8+I8</f>
        <v>106000</v>
      </c>
    </row>
    <row r="9" spans="1:14">
      <c r="A9" s="9" t="s">
        <v>83</v>
      </c>
      <c r="B9" s="15" t="s">
        <v>84</v>
      </c>
      <c r="C9" s="15" t="s">
        <v>17</v>
      </c>
      <c r="D9" s="10">
        <v>41032</v>
      </c>
      <c r="E9" s="10">
        <v>41034</v>
      </c>
      <c r="F9" s="11">
        <v>41565</v>
      </c>
      <c r="G9" s="16">
        <v>43000</v>
      </c>
      <c r="H9" s="16"/>
      <c r="I9" s="17"/>
      <c r="J9" s="16">
        <v>43000</v>
      </c>
      <c r="K9" s="17"/>
      <c r="L9" s="16"/>
      <c r="M9" s="16"/>
      <c r="N9" s="13">
        <f t="shared" si="0"/>
        <v>43000</v>
      </c>
    </row>
    <row r="10" spans="1:14">
      <c r="A10" s="9" t="s">
        <v>85</v>
      </c>
      <c r="B10" s="15" t="s">
        <v>86</v>
      </c>
      <c r="C10" s="15" t="s">
        <v>29</v>
      </c>
      <c r="D10" s="10">
        <v>41032</v>
      </c>
      <c r="E10" s="10">
        <v>41033</v>
      </c>
      <c r="F10" s="11">
        <v>41566</v>
      </c>
      <c r="G10" s="16">
        <v>17000</v>
      </c>
      <c r="H10" s="16"/>
      <c r="I10" s="17"/>
      <c r="J10" s="16">
        <v>17000</v>
      </c>
      <c r="K10" s="16"/>
      <c r="L10" s="16"/>
      <c r="M10" s="16"/>
      <c r="N10" s="13">
        <f t="shared" si="0"/>
        <v>17000</v>
      </c>
    </row>
    <row r="11" spans="1:14">
      <c r="A11" s="9" t="s">
        <v>78</v>
      </c>
      <c r="B11" s="15" t="s">
        <v>87</v>
      </c>
      <c r="C11" s="15" t="s">
        <v>29</v>
      </c>
      <c r="D11" s="10">
        <v>41032</v>
      </c>
      <c r="E11" s="10">
        <v>41033</v>
      </c>
      <c r="F11" s="11">
        <v>41569</v>
      </c>
      <c r="G11" s="16">
        <v>23000</v>
      </c>
      <c r="H11" s="16"/>
      <c r="I11" s="17"/>
      <c r="J11" s="16">
        <v>23000</v>
      </c>
      <c r="K11" s="16"/>
      <c r="L11" s="16"/>
      <c r="M11" s="16"/>
      <c r="N11" s="13">
        <f>G11+I11</f>
        <v>23000</v>
      </c>
    </row>
    <row r="12" spans="1:14">
      <c r="A12" s="9"/>
      <c r="B12" s="15" t="s">
        <v>88</v>
      </c>
      <c r="C12" s="15" t="s">
        <v>29</v>
      </c>
      <c r="D12" s="10">
        <v>41032</v>
      </c>
      <c r="E12" s="10">
        <v>41033</v>
      </c>
      <c r="F12" s="11">
        <v>41571</v>
      </c>
      <c r="G12" s="16">
        <v>23000</v>
      </c>
      <c r="H12" s="16"/>
      <c r="I12" s="17"/>
      <c r="J12" s="16">
        <v>23000</v>
      </c>
      <c r="K12" s="16"/>
      <c r="L12" s="16"/>
      <c r="M12" s="16"/>
      <c r="N12" s="13">
        <f>+G12+I12</f>
        <v>23000</v>
      </c>
    </row>
    <row r="13" spans="1:14">
      <c r="A13" s="9"/>
      <c r="B13" s="15" t="s">
        <v>89</v>
      </c>
      <c r="C13" s="15" t="s">
        <v>29</v>
      </c>
      <c r="D13" s="10">
        <v>41032</v>
      </c>
      <c r="E13" s="10">
        <v>41000</v>
      </c>
      <c r="F13" s="11">
        <v>41572</v>
      </c>
      <c r="G13" s="16">
        <v>23000</v>
      </c>
      <c r="H13" s="16"/>
      <c r="I13" s="17"/>
      <c r="J13" s="17"/>
      <c r="K13" s="16">
        <v>23000</v>
      </c>
      <c r="L13" s="16"/>
      <c r="M13" s="16"/>
      <c r="N13" s="13">
        <f t="shared" ref="N13:N28" si="1">+G13+I13</f>
        <v>23000</v>
      </c>
    </row>
    <row r="14" spans="1:14">
      <c r="A14" s="9"/>
      <c r="B14" s="15" t="s">
        <v>37</v>
      </c>
      <c r="C14" s="15"/>
      <c r="D14" s="10"/>
      <c r="E14" s="10"/>
      <c r="F14" s="11">
        <v>41573</v>
      </c>
      <c r="G14" s="16"/>
      <c r="H14" s="16" t="s">
        <v>38</v>
      </c>
      <c r="I14" s="17">
        <v>1000</v>
      </c>
      <c r="J14" s="17">
        <v>1000</v>
      </c>
      <c r="K14" s="16"/>
      <c r="L14" s="16"/>
      <c r="M14" s="18"/>
      <c r="N14" s="13">
        <f t="shared" si="1"/>
        <v>1000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328000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327000</v>
      </c>
      <c r="H32" s="30"/>
      <c r="I32" s="31">
        <f>SUM(I6:I31)</f>
        <v>1000</v>
      </c>
      <c r="J32" s="31">
        <f>SUM(J6:J31)</f>
        <v>107000</v>
      </c>
      <c r="K32" s="31">
        <f>SUM(K6:K31)</f>
        <v>23000</v>
      </c>
      <c r="L32" s="31">
        <f>SUM(L7:L31)</f>
        <v>0</v>
      </c>
      <c r="M32" s="31">
        <f>SUM(M6:M31)</f>
        <v>198000</v>
      </c>
      <c r="N32" s="31">
        <f>SUM(N31)</f>
        <v>328000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3" t="s">
        <v>21</v>
      </c>
      <c r="F34" s="38"/>
      <c r="G34" s="185" t="s">
        <v>75</v>
      </c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53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120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60000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47000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107000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4"/>
  <dimension ref="A1:N39"/>
  <sheetViews>
    <sheetView topLeftCell="A22" workbookViewId="0">
      <selection activeCell="C44" sqref="C44"/>
    </sheetView>
  </sheetViews>
  <sheetFormatPr baseColWidth="10" defaultRowHeight="15"/>
  <cols>
    <col min="1" max="1" width="8" customWidth="1"/>
    <col min="2" max="2" width="19" customWidth="1"/>
    <col min="3" max="3" width="28.57031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5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51</v>
      </c>
      <c r="C3" s="190"/>
      <c r="D3" s="190"/>
      <c r="E3" s="190"/>
      <c r="F3" s="190"/>
      <c r="G3" s="191"/>
      <c r="H3" s="2"/>
      <c r="I3" s="1"/>
      <c r="J3" s="51"/>
      <c r="K3" s="192">
        <v>41032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51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62</v>
      </c>
      <c r="C6" s="10" t="s">
        <v>63</v>
      </c>
      <c r="D6" s="10">
        <v>41029</v>
      </c>
      <c r="E6" s="10">
        <v>41032</v>
      </c>
      <c r="F6" s="11">
        <v>41555</v>
      </c>
      <c r="G6" s="12">
        <v>51000</v>
      </c>
      <c r="H6" s="12"/>
      <c r="I6" s="12"/>
      <c r="J6" s="12"/>
      <c r="K6" s="12">
        <v>51000</v>
      </c>
      <c r="L6" s="12"/>
      <c r="M6" s="12"/>
      <c r="N6" s="13">
        <f>G6+I6</f>
        <v>51000</v>
      </c>
    </row>
    <row r="7" spans="1:14">
      <c r="A7" s="9"/>
      <c r="B7" s="10" t="s">
        <v>64</v>
      </c>
      <c r="C7" s="10"/>
      <c r="D7" s="10"/>
      <c r="E7" s="10"/>
      <c r="F7" s="11">
        <v>41556</v>
      </c>
      <c r="G7" s="12"/>
      <c r="H7" s="12" t="s">
        <v>65</v>
      </c>
      <c r="I7" s="12">
        <v>10000</v>
      </c>
      <c r="J7" s="12">
        <v>10000</v>
      </c>
      <c r="K7" s="12"/>
      <c r="L7" s="12"/>
      <c r="M7" s="12"/>
      <c r="N7" s="13">
        <f>G7+I7</f>
        <v>10000</v>
      </c>
    </row>
    <row r="8" spans="1:14">
      <c r="A8" s="9"/>
      <c r="B8" s="14" t="s">
        <v>66</v>
      </c>
      <c r="C8" s="10" t="s">
        <v>67</v>
      </c>
      <c r="D8" s="10">
        <v>41031</v>
      </c>
      <c r="E8" s="10">
        <v>41032</v>
      </c>
      <c r="F8" s="11">
        <v>41557</v>
      </c>
      <c r="G8" s="12">
        <v>19500</v>
      </c>
      <c r="H8" s="12"/>
      <c r="I8" s="12"/>
      <c r="J8" s="12"/>
      <c r="K8" s="12">
        <v>19500</v>
      </c>
      <c r="L8" s="12"/>
      <c r="M8" s="12"/>
      <c r="N8" s="13">
        <f t="shared" ref="N8:N10" si="0">G8+I8</f>
        <v>19500</v>
      </c>
    </row>
    <row r="9" spans="1:14">
      <c r="A9" s="9"/>
      <c r="B9" s="15" t="s">
        <v>68</v>
      </c>
      <c r="C9" s="15" t="s">
        <v>69</v>
      </c>
      <c r="D9" s="10">
        <v>41031</v>
      </c>
      <c r="E9" s="10">
        <v>41032</v>
      </c>
      <c r="F9" s="11">
        <v>41558</v>
      </c>
      <c r="G9" s="16">
        <v>19500</v>
      </c>
      <c r="H9" s="16"/>
      <c r="I9" s="17"/>
      <c r="J9" s="16"/>
      <c r="K9" s="17">
        <v>19500</v>
      </c>
      <c r="L9" s="16"/>
      <c r="M9" s="16"/>
      <c r="N9" s="13">
        <f t="shared" si="0"/>
        <v>19500</v>
      </c>
    </row>
    <row r="10" spans="1:14">
      <c r="A10" s="9"/>
      <c r="B10" s="15" t="s">
        <v>70</v>
      </c>
      <c r="C10" s="15" t="s">
        <v>69</v>
      </c>
      <c r="D10" s="10">
        <v>41031</v>
      </c>
      <c r="E10" s="10">
        <v>41032</v>
      </c>
      <c r="F10" s="11">
        <v>41559</v>
      </c>
      <c r="G10" s="16">
        <v>19500</v>
      </c>
      <c r="H10" s="16"/>
      <c r="I10" s="17"/>
      <c r="J10" s="16"/>
      <c r="K10" s="16">
        <v>19500</v>
      </c>
      <c r="L10" s="16"/>
      <c r="M10" s="16"/>
      <c r="N10" s="13">
        <f t="shared" si="0"/>
        <v>19500</v>
      </c>
    </row>
    <row r="11" spans="1:14">
      <c r="A11" s="9"/>
      <c r="B11" s="15" t="s">
        <v>71</v>
      </c>
      <c r="C11" s="15" t="s">
        <v>72</v>
      </c>
      <c r="D11" s="10">
        <v>41032</v>
      </c>
      <c r="E11" s="10">
        <v>41034</v>
      </c>
      <c r="F11" s="11">
        <v>41560</v>
      </c>
      <c r="G11" s="16">
        <v>66000</v>
      </c>
      <c r="H11" s="16"/>
      <c r="I11" s="17"/>
      <c r="J11" s="16"/>
      <c r="K11" s="16">
        <v>66000</v>
      </c>
      <c r="L11" s="16"/>
      <c r="M11" s="16"/>
      <c r="N11" s="13">
        <f>G11+I11</f>
        <v>66000</v>
      </c>
    </row>
    <row r="12" spans="1:14">
      <c r="A12" s="9"/>
      <c r="B12" s="15" t="s">
        <v>73</v>
      </c>
      <c r="C12" s="15" t="s">
        <v>17</v>
      </c>
      <c r="D12" s="10">
        <v>41032</v>
      </c>
      <c r="E12" s="10">
        <v>41033</v>
      </c>
      <c r="F12" s="11">
        <v>41561</v>
      </c>
      <c r="G12" s="16">
        <v>33000</v>
      </c>
      <c r="H12" s="16"/>
      <c r="I12" s="17"/>
      <c r="J12" s="16"/>
      <c r="K12" s="16">
        <v>33000</v>
      </c>
      <c r="L12" s="16"/>
      <c r="M12" s="16"/>
      <c r="N12" s="13">
        <f>+G12+I12</f>
        <v>33000</v>
      </c>
    </row>
    <row r="13" spans="1:14">
      <c r="A13" s="9"/>
      <c r="B13" s="15" t="s">
        <v>74</v>
      </c>
      <c r="C13" s="15"/>
      <c r="D13" s="10"/>
      <c r="E13" s="10"/>
      <c r="F13" s="11">
        <v>41562</v>
      </c>
      <c r="G13" s="16"/>
      <c r="H13" s="16" t="s">
        <v>38</v>
      </c>
      <c r="I13" s="17">
        <v>6400</v>
      </c>
      <c r="J13" s="17">
        <v>6400</v>
      </c>
      <c r="K13" s="16"/>
      <c r="L13" s="16"/>
      <c r="M13" s="16"/>
      <c r="N13" s="13">
        <f t="shared" ref="N13:N28" si="1">+G13+I13</f>
        <v>6400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224900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208500</v>
      </c>
      <c r="H32" s="30"/>
      <c r="I32" s="31">
        <f>SUM(I6:I31)</f>
        <v>16400</v>
      </c>
      <c r="J32" s="31">
        <f>SUM(J6:J31)</f>
        <v>16400</v>
      </c>
      <c r="K32" s="31">
        <f>SUM(K6:K31)</f>
        <v>208500</v>
      </c>
      <c r="L32" s="31">
        <f>SUM(L7:L31)</f>
        <v>0</v>
      </c>
      <c r="M32" s="31">
        <f>SUM(M6:M31)</f>
        <v>0</v>
      </c>
      <c r="N32" s="31">
        <f>SUM(N31)</f>
        <v>224900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51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51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16400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16400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5"/>
  <dimension ref="A1:N39"/>
  <sheetViews>
    <sheetView topLeftCell="A7" workbookViewId="0">
      <selection sqref="A1:N39"/>
    </sheetView>
  </sheetViews>
  <sheetFormatPr baseColWidth="10" defaultRowHeight="15"/>
  <cols>
    <col min="1" max="1" width="8" customWidth="1"/>
    <col min="2" max="2" width="19" customWidth="1"/>
    <col min="3" max="3" width="28.57031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5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51</v>
      </c>
      <c r="C3" s="190"/>
      <c r="D3" s="190"/>
      <c r="E3" s="190"/>
      <c r="F3" s="190"/>
      <c r="G3" s="191"/>
      <c r="H3" s="2"/>
      <c r="I3" s="1"/>
      <c r="J3" s="49"/>
      <c r="K3" s="192">
        <v>41031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4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57</v>
      </c>
      <c r="C6" s="10" t="s">
        <v>58</v>
      </c>
      <c r="D6" s="10">
        <v>41031</v>
      </c>
      <c r="E6" s="10">
        <v>41032</v>
      </c>
      <c r="F6" s="11">
        <v>41549</v>
      </c>
      <c r="G6" s="12">
        <v>19500</v>
      </c>
      <c r="H6" s="12"/>
      <c r="I6" s="12"/>
      <c r="J6" s="12">
        <v>19500</v>
      </c>
      <c r="K6" s="12"/>
      <c r="L6" s="12"/>
      <c r="M6" s="12"/>
      <c r="N6" s="13">
        <f>G6+I6</f>
        <v>19500</v>
      </c>
    </row>
    <row r="7" spans="1:14">
      <c r="A7" s="9"/>
      <c r="B7" s="10" t="s">
        <v>59</v>
      </c>
      <c r="C7" s="10" t="s">
        <v>52</v>
      </c>
      <c r="D7" s="10">
        <v>41031</v>
      </c>
      <c r="E7" s="10">
        <v>41032</v>
      </c>
      <c r="F7" s="11">
        <v>41550</v>
      </c>
      <c r="G7" s="12">
        <v>43000</v>
      </c>
      <c r="H7" s="12"/>
      <c r="I7" s="12"/>
      <c r="J7" s="12">
        <v>21500</v>
      </c>
      <c r="K7" s="12">
        <v>21500</v>
      </c>
      <c r="L7" s="12"/>
      <c r="M7" s="12"/>
      <c r="N7" s="13">
        <f>G7+I7</f>
        <v>43000</v>
      </c>
    </row>
    <row r="8" spans="1:14">
      <c r="A8" s="9"/>
      <c r="B8" s="14" t="s">
        <v>53</v>
      </c>
      <c r="C8" s="10" t="s">
        <v>54</v>
      </c>
      <c r="D8" s="10">
        <v>41031</v>
      </c>
      <c r="E8" s="10">
        <v>41033</v>
      </c>
      <c r="F8" s="11">
        <v>41551</v>
      </c>
      <c r="G8" s="12">
        <v>56000</v>
      </c>
      <c r="H8" s="12"/>
      <c r="I8" s="12"/>
      <c r="J8" s="12"/>
      <c r="K8" s="12"/>
      <c r="L8" s="12"/>
      <c r="M8" s="12">
        <v>56000</v>
      </c>
      <c r="N8" s="13">
        <f t="shared" ref="N8:N10" si="0">G8+I8</f>
        <v>56000</v>
      </c>
    </row>
    <row r="9" spans="1:14">
      <c r="A9" s="9"/>
      <c r="B9" s="15" t="s">
        <v>60</v>
      </c>
      <c r="C9" s="15" t="s">
        <v>17</v>
      </c>
      <c r="D9" s="10">
        <v>41031</v>
      </c>
      <c r="E9" s="10">
        <v>41032</v>
      </c>
      <c r="F9" s="11">
        <v>41552</v>
      </c>
      <c r="G9" s="16">
        <v>30000</v>
      </c>
      <c r="H9" s="16"/>
      <c r="I9" s="17"/>
      <c r="J9" s="16"/>
      <c r="K9" s="17">
        <v>30000</v>
      </c>
      <c r="L9" s="16"/>
      <c r="M9" s="16"/>
      <c r="N9" s="13">
        <f t="shared" si="0"/>
        <v>30000</v>
      </c>
    </row>
    <row r="10" spans="1:14">
      <c r="A10" s="9"/>
      <c r="B10" s="15" t="s">
        <v>55</v>
      </c>
      <c r="C10" s="15" t="s">
        <v>56</v>
      </c>
      <c r="D10" s="10"/>
      <c r="E10" s="10"/>
      <c r="F10" s="11">
        <v>41553</v>
      </c>
      <c r="G10" s="16">
        <v>109000</v>
      </c>
      <c r="H10" s="16"/>
      <c r="I10" s="17"/>
      <c r="J10" s="16"/>
      <c r="K10" s="16"/>
      <c r="L10" s="16"/>
      <c r="M10" s="16">
        <v>109000</v>
      </c>
      <c r="N10" s="13">
        <f t="shared" si="0"/>
        <v>109000</v>
      </c>
    </row>
    <row r="11" spans="1:14">
      <c r="A11" s="9"/>
      <c r="B11" s="15" t="s">
        <v>61</v>
      </c>
      <c r="C11" s="15" t="s">
        <v>38</v>
      </c>
      <c r="D11" s="10"/>
      <c r="E11" s="10"/>
      <c r="F11" s="11">
        <v>41554</v>
      </c>
      <c r="G11" s="16"/>
      <c r="H11" s="16"/>
      <c r="I11" s="17">
        <v>3100</v>
      </c>
      <c r="J11" s="16">
        <v>3100</v>
      </c>
      <c r="K11" s="16"/>
      <c r="L11" s="16"/>
      <c r="M11" s="16"/>
      <c r="N11" s="13">
        <f>G11+I11</f>
        <v>3100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260600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257500</v>
      </c>
      <c r="H32" s="30"/>
      <c r="I32" s="31">
        <f>SUM(I6:I31)</f>
        <v>3100</v>
      </c>
      <c r="J32" s="31">
        <f>SUM(J6:J31)</f>
        <v>44100</v>
      </c>
      <c r="K32" s="31">
        <f>SUM(K6:K31)</f>
        <v>51500</v>
      </c>
      <c r="L32" s="31">
        <f>SUM(L7:L31)</f>
        <v>0</v>
      </c>
      <c r="M32" s="31">
        <f>SUM(M6:M31)</f>
        <v>165000</v>
      </c>
      <c r="N32" s="31">
        <f>SUM(N31)</f>
        <v>260600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9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49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44100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44100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F11" sqref="F11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257</v>
      </c>
      <c r="C3" s="79"/>
      <c r="D3" s="79"/>
      <c r="E3" s="79"/>
      <c r="F3" s="79"/>
      <c r="G3" s="80"/>
      <c r="H3" s="2"/>
      <c r="I3" s="1"/>
      <c r="J3" s="140"/>
      <c r="K3" s="81">
        <v>41058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40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422</v>
      </c>
      <c r="B6" s="10" t="s">
        <v>421</v>
      </c>
      <c r="C6" s="10" t="s">
        <v>17</v>
      </c>
      <c r="D6" s="10">
        <v>41058</v>
      </c>
      <c r="E6" s="10">
        <v>41059</v>
      </c>
      <c r="F6" s="11">
        <v>41833</v>
      </c>
      <c r="G6" s="16">
        <v>45000</v>
      </c>
      <c r="H6" s="124"/>
      <c r="I6" s="12"/>
      <c r="J6" s="12">
        <v>45000</v>
      </c>
      <c r="K6" s="12"/>
      <c r="L6" s="12"/>
      <c r="M6" s="12"/>
      <c r="N6" s="13">
        <f>G6+I6</f>
        <v>45000</v>
      </c>
    </row>
    <row r="7" spans="1:14">
      <c r="A7" s="9"/>
      <c r="B7" s="10" t="s">
        <v>421</v>
      </c>
      <c r="C7" s="10"/>
      <c r="D7" s="10"/>
      <c r="E7" s="10"/>
      <c r="F7" s="11">
        <v>41834</v>
      </c>
      <c r="G7" s="16"/>
      <c r="H7" s="10" t="s">
        <v>423</v>
      </c>
      <c r="I7" s="12">
        <v>66500</v>
      </c>
      <c r="J7" s="12">
        <v>66500</v>
      </c>
      <c r="K7" s="12"/>
      <c r="L7" s="12"/>
      <c r="M7" s="12"/>
      <c r="N7" s="13">
        <f>G7+I7</f>
        <v>66500</v>
      </c>
    </row>
    <row r="8" spans="1:14">
      <c r="A8" s="9"/>
      <c r="B8" s="10" t="s">
        <v>421</v>
      </c>
      <c r="C8" s="10"/>
      <c r="D8" s="10"/>
      <c r="E8" s="10"/>
      <c r="F8" s="11">
        <v>41835</v>
      </c>
      <c r="G8" s="16"/>
      <c r="H8" s="11" t="s">
        <v>424</v>
      </c>
      <c r="I8" s="12">
        <v>50000</v>
      </c>
      <c r="J8" s="12">
        <v>50000</v>
      </c>
      <c r="K8" s="12"/>
      <c r="L8" s="12"/>
      <c r="M8" s="12"/>
      <c r="N8" s="13">
        <f t="shared" ref="N8:N9" si="0">G8+I8</f>
        <v>50000</v>
      </c>
    </row>
    <row r="9" spans="1:14">
      <c r="A9" s="9"/>
      <c r="B9" s="15" t="s">
        <v>415</v>
      </c>
      <c r="C9" s="15" t="s">
        <v>17</v>
      </c>
      <c r="D9" s="10">
        <v>41058</v>
      </c>
      <c r="E9" s="10">
        <v>41059</v>
      </c>
      <c r="F9" s="11">
        <v>41836</v>
      </c>
      <c r="G9" s="16">
        <v>19000</v>
      </c>
      <c r="H9" s="11"/>
      <c r="I9" s="17"/>
      <c r="J9" s="16"/>
      <c r="K9" s="16">
        <v>19000</v>
      </c>
      <c r="L9" s="16"/>
      <c r="M9" s="16"/>
      <c r="N9" s="13">
        <f t="shared" si="0"/>
        <v>19000</v>
      </c>
    </row>
    <row r="10" spans="1:14">
      <c r="A10" s="9"/>
      <c r="B10" s="15" t="s">
        <v>425</v>
      </c>
      <c r="C10" s="15" t="s">
        <v>426</v>
      </c>
      <c r="D10" s="10">
        <v>41056</v>
      </c>
      <c r="E10" s="10">
        <v>41064</v>
      </c>
      <c r="F10" s="11">
        <v>41837</v>
      </c>
      <c r="G10" s="16">
        <v>232000</v>
      </c>
      <c r="H10" s="11"/>
      <c r="I10" s="17"/>
      <c r="J10" s="16"/>
      <c r="K10" s="16">
        <v>232000</v>
      </c>
      <c r="L10" s="16"/>
      <c r="M10" s="16"/>
      <c r="N10" s="13">
        <f>G10+I10</f>
        <v>232000</v>
      </c>
    </row>
    <row r="11" spans="1:14">
      <c r="A11" s="9"/>
      <c r="B11" s="15" t="s">
        <v>427</v>
      </c>
      <c r="C11" s="15"/>
      <c r="D11" s="10"/>
      <c r="E11" s="10"/>
      <c r="F11" s="11">
        <v>41838</v>
      </c>
      <c r="G11" s="16"/>
      <c r="H11" s="11" t="s">
        <v>38</v>
      </c>
      <c r="I11" s="17">
        <v>3200</v>
      </c>
      <c r="J11" s="16">
        <v>3200</v>
      </c>
      <c r="K11" s="16"/>
      <c r="L11" s="16"/>
      <c r="M11" s="16"/>
      <c r="N11" s="13">
        <f>+G11+I11</f>
        <v>3200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415700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296000</v>
      </c>
      <c r="H31" s="30"/>
      <c r="I31" s="31">
        <f>SUM(I6:I30)</f>
        <v>119700</v>
      </c>
      <c r="J31" s="31">
        <f>SUM(J6:J30)</f>
        <v>164700</v>
      </c>
      <c r="K31" s="31">
        <f>SUM(K6:K30)</f>
        <v>251000</v>
      </c>
      <c r="L31" s="31">
        <f>SUM(L6:L30)</f>
        <v>0</v>
      </c>
      <c r="M31" s="31">
        <f>SUM(M6:M30)</f>
        <v>0</v>
      </c>
      <c r="N31" s="31">
        <f>SUM(N30)</f>
        <v>415700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40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40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121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f>C35*E34</f>
        <v>60500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104200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164700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6"/>
  <dimension ref="A1:N39"/>
  <sheetViews>
    <sheetView topLeftCell="A25" workbookViewId="0">
      <selection activeCell="C36" sqref="C36:C39"/>
    </sheetView>
  </sheetViews>
  <sheetFormatPr baseColWidth="10" defaultRowHeight="15"/>
  <cols>
    <col min="1" max="1" width="8" customWidth="1"/>
    <col min="2" max="2" width="19" customWidth="1"/>
    <col min="3" max="3" width="28.57031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47</v>
      </c>
      <c r="C3" s="190"/>
      <c r="D3" s="190"/>
      <c r="E3" s="190"/>
      <c r="F3" s="190"/>
      <c r="G3" s="191"/>
      <c r="H3" s="2"/>
      <c r="I3" s="1"/>
      <c r="J3" s="48"/>
      <c r="K3" s="192">
        <v>41031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4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48</v>
      </c>
      <c r="B6" s="10" t="s">
        <v>49</v>
      </c>
      <c r="C6" s="10" t="s">
        <v>50</v>
      </c>
      <c r="D6" s="10">
        <v>41029</v>
      </c>
      <c r="E6" s="10">
        <v>41031</v>
      </c>
      <c r="F6" s="11">
        <v>41548</v>
      </c>
      <c r="G6" s="12">
        <v>34000</v>
      </c>
      <c r="H6" s="12"/>
      <c r="I6" s="12"/>
      <c r="J6" s="12"/>
      <c r="K6" s="12">
        <v>34000</v>
      </c>
      <c r="L6" s="12"/>
      <c r="M6" s="12"/>
      <c r="N6" s="13">
        <f>G6+I6</f>
        <v>34000</v>
      </c>
    </row>
    <row r="7" spans="1:14">
      <c r="A7" s="9"/>
      <c r="B7" s="10"/>
      <c r="C7" s="10"/>
      <c r="D7" s="10"/>
      <c r="E7" s="10"/>
      <c r="F7" s="11"/>
      <c r="G7" s="12"/>
      <c r="H7" s="12"/>
      <c r="I7" s="12"/>
      <c r="J7" s="12"/>
      <c r="K7" s="12"/>
      <c r="L7" s="12"/>
      <c r="M7" s="12"/>
      <c r="N7" s="13">
        <f>G7+I7</f>
        <v>0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34000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34000</v>
      </c>
      <c r="H32" s="30"/>
      <c r="I32" s="31">
        <f>SUM(I6:I31)</f>
        <v>0</v>
      </c>
      <c r="J32" s="31">
        <f>SUM(J6:J31)</f>
        <v>0</v>
      </c>
      <c r="K32" s="31">
        <f>SUM(K6:K31)</f>
        <v>34000</v>
      </c>
      <c r="L32" s="31">
        <f>SUM(L7:L31)</f>
        <v>0</v>
      </c>
      <c r="M32" s="31">
        <f>SUM(M6:M31)</f>
        <v>0</v>
      </c>
      <c r="N32" s="31">
        <f>SUM(N31)</f>
        <v>34000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8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48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7"/>
  <dimension ref="A1:N39"/>
  <sheetViews>
    <sheetView workbookViewId="0">
      <selection activeCell="B6" sqref="B6"/>
    </sheetView>
  </sheetViews>
  <sheetFormatPr baseColWidth="10" defaultRowHeight="15"/>
  <cols>
    <col min="1" max="1" width="8" customWidth="1"/>
    <col min="2" max="2" width="19" customWidth="1"/>
    <col min="3" max="3" width="28.57031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39</v>
      </c>
      <c r="C3" s="190"/>
      <c r="D3" s="190"/>
      <c r="E3" s="190"/>
      <c r="F3" s="190"/>
      <c r="G3" s="191"/>
      <c r="H3" s="2"/>
      <c r="I3" s="1"/>
      <c r="J3" s="46"/>
      <c r="K3" s="192">
        <v>41030</v>
      </c>
      <c r="L3" s="192"/>
      <c r="M3" s="192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46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44</v>
      </c>
      <c r="B6" s="10" t="s">
        <v>45</v>
      </c>
      <c r="C6" s="10" t="s">
        <v>46</v>
      </c>
      <c r="D6" s="10">
        <v>41024</v>
      </c>
      <c r="E6" s="10">
        <v>41025</v>
      </c>
      <c r="F6" s="11">
        <v>41546</v>
      </c>
      <c r="G6" s="12">
        <v>28000</v>
      </c>
      <c r="H6" s="12"/>
      <c r="I6" s="12"/>
      <c r="J6" s="12"/>
      <c r="K6" s="12"/>
      <c r="L6" s="12"/>
      <c r="M6" s="12">
        <v>28000</v>
      </c>
      <c r="N6" s="13">
        <f>G6+I6</f>
        <v>28000</v>
      </c>
    </row>
    <row r="7" spans="1:14">
      <c r="A7" s="9" t="s">
        <v>41</v>
      </c>
      <c r="B7" s="10" t="s">
        <v>42</v>
      </c>
      <c r="C7" s="10" t="s">
        <v>43</v>
      </c>
      <c r="D7" s="10">
        <v>41020</v>
      </c>
      <c r="E7" s="10">
        <v>41022</v>
      </c>
      <c r="F7" s="11">
        <v>41547</v>
      </c>
      <c r="G7" s="12">
        <v>67575</v>
      </c>
      <c r="H7" s="12"/>
      <c r="I7" s="12"/>
      <c r="J7" s="12"/>
      <c r="K7" s="12"/>
      <c r="L7" s="12"/>
      <c r="M7" s="12">
        <v>67575</v>
      </c>
      <c r="N7" s="13">
        <f>G7+I7</f>
        <v>67575</v>
      </c>
    </row>
    <row r="8" spans="1:14">
      <c r="A8" s="9"/>
      <c r="B8" s="14"/>
      <c r="C8" s="10"/>
      <c r="D8" s="10"/>
      <c r="E8" s="10"/>
      <c r="F8" s="11"/>
      <c r="G8" s="12"/>
      <c r="H8" s="12"/>
      <c r="I8" s="12"/>
      <c r="J8" s="12"/>
      <c r="K8" s="12"/>
      <c r="L8" s="12"/>
      <c r="M8" s="12"/>
      <c r="N8" s="13">
        <f t="shared" ref="N8:N10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6"/>
      <c r="I9" s="17"/>
      <c r="J9" s="16"/>
      <c r="K9" s="17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6"/>
      <c r="I10" s="17"/>
      <c r="J10" s="16"/>
      <c r="K10" s="16"/>
      <c r="L10" s="16"/>
      <c r="M10" s="16"/>
      <c r="N10" s="13">
        <f t="shared" si="0"/>
        <v>0</v>
      </c>
    </row>
    <row r="11" spans="1:14">
      <c r="A11" s="9"/>
      <c r="B11" s="15"/>
      <c r="C11" s="15"/>
      <c r="D11" s="10"/>
      <c r="E11" s="10"/>
      <c r="F11" s="11"/>
      <c r="G11" s="16"/>
      <c r="H11" s="16"/>
      <c r="I11" s="17"/>
      <c r="J11" s="16"/>
      <c r="K11" s="16"/>
      <c r="L11" s="16"/>
      <c r="M11" s="16"/>
      <c r="N11" s="13">
        <f>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95575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95575</v>
      </c>
      <c r="H32" s="30"/>
      <c r="I32" s="31">
        <f>SUM(I6:I31)</f>
        <v>0</v>
      </c>
      <c r="J32" s="31">
        <f>SUM(J6:J31)</f>
        <v>0</v>
      </c>
      <c r="K32" s="31">
        <f>SUM(K6:K31)</f>
        <v>0</v>
      </c>
      <c r="L32" s="31">
        <f>SUM(L7:L31)</f>
        <v>0</v>
      </c>
      <c r="M32" s="31">
        <f>SUM(M6:M31)</f>
        <v>95575</v>
      </c>
      <c r="N32" s="31">
        <f>SUM(N31)</f>
        <v>95575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46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46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C1:F1"/>
    <mergeCell ref="B3:G3"/>
    <mergeCell ref="K3:M3"/>
    <mergeCell ref="H4:I4"/>
    <mergeCell ref="G34:N39"/>
    <mergeCell ref="E35:F35"/>
    <mergeCell ref="A39:B39"/>
  </mergeCells>
  <pageMargins left="0.7" right="0.7" top="0.75" bottom="0.75" header="0.3" footer="0.3"/>
  <pageSetup paperSize="9" scale="70" orientation="landscape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Hoja47"/>
  <dimension ref="A1:N39"/>
  <sheetViews>
    <sheetView workbookViewId="0">
      <selection activeCell="K11" sqref="K11"/>
    </sheetView>
  </sheetViews>
  <sheetFormatPr baseColWidth="10" defaultRowHeight="15"/>
  <cols>
    <col min="1" max="1" width="8" customWidth="1"/>
    <col min="2" max="2" width="20" customWidth="1"/>
    <col min="3" max="3" width="24.28515625" customWidth="1"/>
    <col min="4" max="4" width="9.5703125" customWidth="1"/>
    <col min="5" max="5" width="12.7109375" customWidth="1"/>
    <col min="6" max="6" width="9.85546875" customWidth="1"/>
    <col min="8" max="8" width="11.42578125" customWidth="1"/>
    <col min="11" max="11" width="10.28515625" customWidth="1"/>
    <col min="13" max="13" width="10.7109375" customWidth="1"/>
    <col min="14" max="14" width="11" customWidth="1"/>
  </cols>
  <sheetData>
    <row r="1" spans="1:14">
      <c r="A1" s="1"/>
      <c r="B1" s="1" t="s">
        <v>0</v>
      </c>
      <c r="C1" s="186" t="s">
        <v>1</v>
      </c>
      <c r="D1" s="187"/>
      <c r="E1" s="187"/>
      <c r="F1" s="188"/>
      <c r="G1" s="1"/>
      <c r="H1" s="2"/>
      <c r="I1" s="1"/>
      <c r="J1" s="3" t="s">
        <v>2</v>
      </c>
      <c r="K1" s="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189" t="s">
        <v>30</v>
      </c>
      <c r="C3" s="190"/>
      <c r="D3" s="190"/>
      <c r="E3" s="190"/>
      <c r="F3" s="190"/>
      <c r="G3" s="191"/>
      <c r="H3" s="2"/>
      <c r="I3" s="1"/>
      <c r="J3" s="8"/>
      <c r="K3" s="192">
        <v>41030</v>
      </c>
      <c r="L3" s="192"/>
      <c r="M3" s="192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97"/>
      <c r="I4" s="197"/>
      <c r="J4" s="1"/>
      <c r="K4" s="1"/>
      <c r="L4" s="1"/>
      <c r="M4" s="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26</v>
      </c>
      <c r="B6" s="10" t="s">
        <v>27</v>
      </c>
      <c r="C6" s="10" t="s">
        <v>29</v>
      </c>
      <c r="D6" s="10">
        <v>41029</v>
      </c>
      <c r="E6" s="10">
        <v>41030</v>
      </c>
      <c r="F6" s="11">
        <v>41540</v>
      </c>
      <c r="G6" s="12">
        <v>19500</v>
      </c>
      <c r="H6" s="12"/>
      <c r="I6" s="12"/>
      <c r="J6" s="12">
        <v>19500</v>
      </c>
      <c r="K6" s="12"/>
      <c r="L6" s="12"/>
      <c r="M6" s="12"/>
      <c r="N6" s="13">
        <f>G6+I6</f>
        <v>19500</v>
      </c>
    </row>
    <row r="7" spans="1:14">
      <c r="A7" s="9" t="s">
        <v>31</v>
      </c>
      <c r="B7" s="10" t="s">
        <v>32</v>
      </c>
      <c r="C7" s="10" t="s">
        <v>17</v>
      </c>
      <c r="D7" s="10">
        <v>41027</v>
      </c>
      <c r="E7" s="10">
        <v>41030</v>
      </c>
      <c r="F7" s="11">
        <v>41541</v>
      </c>
      <c r="G7" s="12">
        <v>187500</v>
      </c>
      <c r="H7" s="12"/>
      <c r="I7" s="12"/>
      <c r="J7" s="12">
        <v>187500</v>
      </c>
      <c r="K7" s="12"/>
      <c r="L7" s="12"/>
      <c r="M7" s="12"/>
      <c r="N7" s="13">
        <f>G7+I7</f>
        <v>187500</v>
      </c>
    </row>
    <row r="8" spans="1:14">
      <c r="A8" s="9" t="s">
        <v>28</v>
      </c>
      <c r="B8" s="14" t="s">
        <v>33</v>
      </c>
      <c r="C8" s="10" t="s">
        <v>17</v>
      </c>
      <c r="D8" s="10">
        <v>41030</v>
      </c>
      <c r="E8" s="10">
        <v>41031</v>
      </c>
      <c r="F8" s="11">
        <v>41542</v>
      </c>
      <c r="G8" s="12">
        <v>33000</v>
      </c>
      <c r="H8" s="12"/>
      <c r="I8" s="12"/>
      <c r="J8" s="12">
        <v>33000</v>
      </c>
      <c r="K8" s="12"/>
      <c r="L8" s="12"/>
      <c r="M8" s="12"/>
      <c r="N8" s="13">
        <f t="shared" ref="N8:N10" si="0">G8+I8</f>
        <v>33000</v>
      </c>
    </row>
    <row r="9" spans="1:14">
      <c r="A9" s="9"/>
      <c r="B9" s="15" t="s">
        <v>34</v>
      </c>
      <c r="C9" s="15" t="s">
        <v>17</v>
      </c>
      <c r="D9" s="10">
        <v>41029</v>
      </c>
      <c r="E9" s="10">
        <v>41030</v>
      </c>
      <c r="F9" s="11">
        <v>41543</v>
      </c>
      <c r="G9" s="16">
        <v>34500</v>
      </c>
      <c r="H9" s="16"/>
      <c r="I9" s="17"/>
      <c r="J9" s="16"/>
      <c r="K9" s="17">
        <v>34500</v>
      </c>
      <c r="L9" s="16"/>
      <c r="M9" s="16"/>
      <c r="N9" s="13">
        <f t="shared" si="0"/>
        <v>34500</v>
      </c>
    </row>
    <row r="10" spans="1:14">
      <c r="A10" s="9" t="s">
        <v>35</v>
      </c>
      <c r="B10" s="15" t="s">
        <v>36</v>
      </c>
      <c r="C10" s="15" t="s">
        <v>17</v>
      </c>
      <c r="D10" s="10">
        <v>41028</v>
      </c>
      <c r="E10" s="10">
        <v>41000</v>
      </c>
      <c r="F10" s="11">
        <v>41544</v>
      </c>
      <c r="G10" s="16">
        <v>106000</v>
      </c>
      <c r="H10" s="16"/>
      <c r="I10" s="17"/>
      <c r="J10" s="16"/>
      <c r="K10" s="16">
        <v>106000</v>
      </c>
      <c r="L10" s="16"/>
      <c r="M10" s="16"/>
      <c r="N10" s="13">
        <f t="shared" si="0"/>
        <v>106000</v>
      </c>
    </row>
    <row r="11" spans="1:14">
      <c r="A11" s="9"/>
      <c r="B11" s="15" t="s">
        <v>37</v>
      </c>
      <c r="C11" s="15"/>
      <c r="D11" s="10"/>
      <c r="E11" s="10"/>
      <c r="F11" s="11">
        <v>41545</v>
      </c>
      <c r="G11" s="16"/>
      <c r="H11" s="16" t="s">
        <v>38</v>
      </c>
      <c r="I11" s="17">
        <v>4400</v>
      </c>
      <c r="J11" s="16">
        <v>4400</v>
      </c>
      <c r="K11" s="16"/>
      <c r="L11" s="16"/>
      <c r="M11" s="16"/>
      <c r="N11" s="13">
        <f>G11+I11</f>
        <v>4400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6"/>
      <c r="K12" s="16"/>
      <c r="L12" s="16"/>
      <c r="M12" s="16"/>
      <c r="N12" s="13">
        <f>+G12+I12</f>
        <v>0</v>
      </c>
    </row>
    <row r="13" spans="1:14">
      <c r="A13" s="9"/>
      <c r="B13" s="15"/>
      <c r="C13" s="15"/>
      <c r="D13" s="10"/>
      <c r="E13" s="10"/>
      <c r="F13" s="11"/>
      <c r="G13" s="16"/>
      <c r="H13" s="16"/>
      <c r="I13" s="17"/>
      <c r="J13" s="17"/>
      <c r="K13" s="16"/>
      <c r="L13" s="16"/>
      <c r="M13" s="16"/>
      <c r="N13" s="13">
        <f t="shared" ref="N13:N28" si="1">+G13+I13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7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9"/>
      <c r="B16" s="15"/>
      <c r="C16" s="15"/>
      <c r="D16" s="10"/>
      <c r="E16" s="10"/>
      <c r="F16" s="11"/>
      <c r="G16" s="16"/>
      <c r="H16" s="16"/>
      <c r="I16" s="17"/>
      <c r="J16" s="16"/>
      <c r="K16" s="16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1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1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 t="shared" si="1"/>
        <v>0</v>
      </c>
    </row>
    <row r="25" spans="1:14">
      <c r="A25" s="19"/>
      <c r="B25" s="15"/>
      <c r="C25" s="15"/>
      <c r="D25" s="10"/>
      <c r="E25" s="10"/>
      <c r="F25" s="20"/>
      <c r="G25" s="16"/>
      <c r="H25" s="21"/>
      <c r="I25" s="22"/>
      <c r="J25" s="16"/>
      <c r="K25" s="23"/>
      <c r="L25" s="16"/>
      <c r="M25" s="18"/>
      <c r="N25" s="13"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16"/>
      <c r="K28" s="23"/>
      <c r="L28" s="16"/>
      <c r="M28" s="18"/>
      <c r="N28" s="13">
        <f t="shared" si="1"/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22"/>
      <c r="K29" s="23"/>
      <c r="L29" s="16"/>
      <c r="M29" s="18"/>
      <c r="N29" s="13">
        <f>+G29+I29</f>
        <v>0</v>
      </c>
    </row>
    <row r="30" spans="1:14">
      <c r="A30" s="19"/>
      <c r="B30" s="15"/>
      <c r="C30" s="15"/>
      <c r="D30" s="10"/>
      <c r="E30" s="10"/>
      <c r="F30" s="20"/>
      <c r="G30" s="16"/>
      <c r="H30" s="21"/>
      <c r="I30" s="22"/>
      <c r="J30" s="16"/>
      <c r="K30" s="23"/>
      <c r="L30" s="16"/>
      <c r="M30" s="18"/>
      <c r="N30" s="13">
        <f>G30+I30</f>
        <v>0</v>
      </c>
    </row>
    <row r="31" spans="1:14">
      <c r="A31" s="19"/>
      <c r="B31" s="15"/>
      <c r="C31" s="15"/>
      <c r="D31" s="10"/>
      <c r="E31" s="10"/>
      <c r="F31" s="24"/>
      <c r="G31" s="16"/>
      <c r="H31" s="21"/>
      <c r="I31" s="22"/>
      <c r="J31" s="16"/>
      <c r="K31" s="23"/>
      <c r="L31" s="16"/>
      <c r="M31" s="18"/>
      <c r="N31" s="25">
        <f>SUM(N6:N30)</f>
        <v>384900</v>
      </c>
    </row>
    <row r="32" spans="1:14">
      <c r="A32" s="26" t="s">
        <v>18</v>
      </c>
      <c r="B32" s="7"/>
      <c r="C32" s="27"/>
      <c r="D32" s="28"/>
      <c r="E32" s="28"/>
      <c r="F32" s="29"/>
      <c r="G32" s="16">
        <f>SUM(G6:G31)</f>
        <v>380500</v>
      </c>
      <c r="H32" s="30"/>
      <c r="I32" s="31">
        <f>SUM(I6:I31)</f>
        <v>4400</v>
      </c>
      <c r="J32" s="31">
        <f>SUM(J6:J31)</f>
        <v>244400</v>
      </c>
      <c r="K32" s="31">
        <f>SUM(K6:K31)</f>
        <v>140500</v>
      </c>
      <c r="L32" s="31">
        <f>SUM(L7:L31)</f>
        <v>0</v>
      </c>
      <c r="M32" s="31">
        <f>SUM(M6:M31)</f>
        <v>0</v>
      </c>
      <c r="N32" s="31">
        <f>SUM(N31)</f>
        <v>384900</v>
      </c>
    </row>
    <row r="33" spans="1:14" ht="15.75" thickBot="1">
      <c r="A33" s="1"/>
      <c r="B33" s="1"/>
      <c r="C33" s="1"/>
      <c r="D33" s="32"/>
      <c r="E33" s="1"/>
      <c r="F33" s="1"/>
      <c r="G33" s="33"/>
      <c r="H33" s="34" t="s">
        <v>19</v>
      </c>
      <c r="I33" s="35"/>
      <c r="J33" s="36"/>
      <c r="K33" s="37"/>
      <c r="L33" s="36"/>
      <c r="M33" s="36"/>
      <c r="N33" s="33"/>
    </row>
    <row r="34" spans="1:14" ht="17.25" customHeight="1">
      <c r="A34" s="7" t="s">
        <v>20</v>
      </c>
      <c r="B34" s="7"/>
      <c r="C34" s="1"/>
      <c r="D34" s="32"/>
      <c r="E34" s="8" t="s">
        <v>21</v>
      </c>
      <c r="F34" s="38"/>
      <c r="G34" s="185"/>
      <c r="H34" s="177"/>
      <c r="I34" s="177"/>
      <c r="J34" s="177"/>
      <c r="K34" s="177"/>
      <c r="L34" s="177"/>
      <c r="M34" s="177"/>
      <c r="N34" s="178"/>
    </row>
    <row r="35" spans="1:14" ht="15" customHeight="1">
      <c r="A35" s="7" t="s">
        <v>22</v>
      </c>
      <c r="B35" s="8"/>
      <c r="C35" s="39"/>
      <c r="D35" s="40"/>
      <c r="E35" s="194">
        <v>500</v>
      </c>
      <c r="F35" s="195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7" t="s">
        <v>23</v>
      </c>
      <c r="B36" s="1"/>
      <c r="C36" s="41">
        <v>464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1"/>
      <c r="B37" s="1"/>
      <c r="C37" s="43">
        <f>C36*E35</f>
        <v>232000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" customHeight="1">
      <c r="A38" s="7" t="s">
        <v>24</v>
      </c>
      <c r="B38" s="1"/>
      <c r="C38" s="44">
        <v>12400</v>
      </c>
      <c r="D38" s="40"/>
      <c r="E38" s="40"/>
      <c r="F38" s="42"/>
      <c r="G38" s="179"/>
      <c r="H38" s="180"/>
      <c r="I38" s="180"/>
      <c r="J38" s="180"/>
      <c r="K38" s="180"/>
      <c r="L38" s="180"/>
      <c r="M38" s="180"/>
      <c r="N38" s="181"/>
    </row>
    <row r="39" spans="1:14" ht="15.75" customHeight="1" thickBot="1">
      <c r="A39" s="196" t="s">
        <v>16</v>
      </c>
      <c r="B39" s="196"/>
      <c r="C39" s="43">
        <f>SUM(C37+C38)</f>
        <v>244400</v>
      </c>
      <c r="D39" s="40"/>
      <c r="E39" s="40"/>
      <c r="F39" s="42"/>
      <c r="G39" s="182"/>
      <c r="H39" s="183"/>
      <c r="I39" s="183"/>
      <c r="J39" s="183"/>
      <c r="K39" s="183"/>
      <c r="L39" s="183"/>
      <c r="M39" s="183"/>
      <c r="N39" s="184"/>
    </row>
  </sheetData>
  <mergeCells count="7">
    <mergeCell ref="A39:B39"/>
    <mergeCell ref="B3:G3"/>
    <mergeCell ref="C1:F1"/>
    <mergeCell ref="K3:M3"/>
    <mergeCell ref="H4:I4"/>
    <mergeCell ref="G34:N39"/>
    <mergeCell ref="E35:F35"/>
  </mergeCells>
  <pageMargins left="0.7" right="0.7" top="0.75" bottom="0.75" header="0.3" footer="0.3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15" workbookViewId="0">
      <selection sqref="A1:N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416</v>
      </c>
      <c r="C3" s="79"/>
      <c r="D3" s="79"/>
      <c r="E3" s="79"/>
      <c r="F3" s="79"/>
      <c r="G3" s="80"/>
      <c r="H3" s="2"/>
      <c r="I3" s="1"/>
      <c r="J3" s="139"/>
      <c r="K3" s="81">
        <v>41057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9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 t="s">
        <v>135</v>
      </c>
      <c r="B6" s="10" t="s">
        <v>417</v>
      </c>
      <c r="C6" s="10" t="s">
        <v>17</v>
      </c>
      <c r="D6" s="10">
        <v>41057</v>
      </c>
      <c r="E6" s="10">
        <v>41058</v>
      </c>
      <c r="F6" s="11">
        <v>41829</v>
      </c>
      <c r="G6" s="16">
        <v>21500</v>
      </c>
      <c r="H6" s="124"/>
      <c r="I6" s="12"/>
      <c r="J6" s="12">
        <v>21500</v>
      </c>
      <c r="K6" s="12"/>
      <c r="L6" s="12"/>
      <c r="M6" s="12"/>
      <c r="N6" s="13">
        <f>G6+I6</f>
        <v>21500</v>
      </c>
    </row>
    <row r="7" spans="1:14">
      <c r="A7" s="9" t="s">
        <v>137</v>
      </c>
      <c r="B7" s="10" t="s">
        <v>418</v>
      </c>
      <c r="C7" s="10"/>
      <c r="D7" s="10"/>
      <c r="E7" s="10"/>
      <c r="F7" s="11">
        <v>41830</v>
      </c>
      <c r="G7" s="16"/>
      <c r="H7" s="10">
        <v>5208</v>
      </c>
      <c r="I7" s="12">
        <v>15500</v>
      </c>
      <c r="J7" s="12">
        <v>15500</v>
      </c>
      <c r="K7" s="12"/>
      <c r="L7" s="12"/>
      <c r="M7" s="12"/>
      <c r="N7" s="13">
        <f>G7+I7</f>
        <v>15500</v>
      </c>
    </row>
    <row r="8" spans="1:14">
      <c r="A8" s="9" t="s">
        <v>419</v>
      </c>
      <c r="B8" s="10" t="s">
        <v>420</v>
      </c>
      <c r="C8" s="10" t="s">
        <v>17</v>
      </c>
      <c r="D8" s="10">
        <v>41057</v>
      </c>
      <c r="E8" s="10">
        <v>41058</v>
      </c>
      <c r="F8" s="11">
        <v>41831</v>
      </c>
      <c r="G8" s="16">
        <v>33000</v>
      </c>
      <c r="H8" s="11"/>
      <c r="I8" s="12"/>
      <c r="J8" s="12"/>
      <c r="K8" s="12">
        <v>33000</v>
      </c>
      <c r="L8" s="12"/>
      <c r="M8" s="12"/>
      <c r="N8" s="13">
        <f t="shared" ref="N8:N9" si="0">G8+I8</f>
        <v>33000</v>
      </c>
    </row>
    <row r="9" spans="1:14">
      <c r="A9" s="9"/>
      <c r="B9" s="15" t="s">
        <v>37</v>
      </c>
      <c r="C9" s="15"/>
      <c r="D9" s="10"/>
      <c r="E9" s="10"/>
      <c r="F9" s="11">
        <v>41832</v>
      </c>
      <c r="G9" s="16"/>
      <c r="H9" s="11" t="s">
        <v>38</v>
      </c>
      <c r="I9" s="17">
        <v>4300</v>
      </c>
      <c r="J9" s="16">
        <v>4300</v>
      </c>
      <c r="K9" s="16"/>
      <c r="L9" s="16"/>
      <c r="M9" s="16"/>
      <c r="N9" s="13">
        <f t="shared" si="0"/>
        <v>4300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74300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54500</v>
      </c>
      <c r="H31" s="30"/>
      <c r="I31" s="31">
        <f>SUM(I6:I30)</f>
        <v>19800</v>
      </c>
      <c r="J31" s="31">
        <f>SUM(J6:J30)</f>
        <v>41300</v>
      </c>
      <c r="K31" s="31">
        <f>SUM(K6:K30)</f>
        <v>33000</v>
      </c>
      <c r="L31" s="31">
        <f>SUM(L6:L30)</f>
        <v>0</v>
      </c>
      <c r="M31" s="31">
        <f>SUM(M6:M30)</f>
        <v>0</v>
      </c>
      <c r="N31" s="31">
        <f>SUM(N30)</f>
        <v>74300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9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9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41300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41300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34" sqref="C34:F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257</v>
      </c>
      <c r="C3" s="79"/>
      <c r="D3" s="79"/>
      <c r="E3" s="79"/>
      <c r="F3" s="79"/>
      <c r="G3" s="80"/>
      <c r="H3" s="2"/>
      <c r="I3" s="1"/>
      <c r="J3" s="138"/>
      <c r="K3" s="81">
        <v>41057</v>
      </c>
      <c r="L3" s="82"/>
      <c r="M3" s="83"/>
      <c r="N3" s="7" t="s">
        <v>25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8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415</v>
      </c>
      <c r="C6" s="10"/>
      <c r="D6" s="10"/>
      <c r="E6" s="10"/>
      <c r="F6" s="11">
        <v>41827</v>
      </c>
      <c r="G6" s="16"/>
      <c r="H6" s="124">
        <v>5207</v>
      </c>
      <c r="I6" s="12">
        <v>42500</v>
      </c>
      <c r="J6" s="12"/>
      <c r="K6" s="12">
        <v>42500</v>
      </c>
      <c r="L6" s="12"/>
      <c r="M6" s="12"/>
      <c r="N6" s="13">
        <f>G6+I6</f>
        <v>42500</v>
      </c>
    </row>
    <row r="7" spans="1:14">
      <c r="A7" s="9"/>
      <c r="B7" s="10" t="s">
        <v>150</v>
      </c>
      <c r="C7" s="10"/>
      <c r="D7" s="10"/>
      <c r="E7" s="10"/>
      <c r="F7" s="11">
        <v>41828</v>
      </c>
      <c r="G7" s="16"/>
      <c r="H7" s="10" t="s">
        <v>38</v>
      </c>
      <c r="I7" s="12">
        <v>1600</v>
      </c>
      <c r="J7" s="12">
        <v>1600</v>
      </c>
      <c r="K7" s="12"/>
      <c r="L7" s="12"/>
      <c r="M7" s="12"/>
      <c r="N7" s="13">
        <f>G7+I7</f>
        <v>1600</v>
      </c>
    </row>
    <row r="8" spans="1:14">
      <c r="A8" s="9"/>
      <c r="B8" s="10"/>
      <c r="C8" s="10"/>
      <c r="D8" s="10"/>
      <c r="E8" s="10"/>
      <c r="F8" s="11"/>
      <c r="G8" s="16"/>
      <c r="H8" s="11"/>
      <c r="I8" s="12"/>
      <c r="J8" s="12"/>
      <c r="K8" s="12"/>
      <c r="L8" s="12"/>
      <c r="M8" s="12"/>
      <c r="N8" s="13">
        <f t="shared" ref="N8:N9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1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44100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0</v>
      </c>
      <c r="H31" s="30"/>
      <c r="I31" s="31">
        <f>SUM(I6:I30)</f>
        <v>44100</v>
      </c>
      <c r="J31" s="31">
        <f>SUM(J6:J30)</f>
        <v>1600</v>
      </c>
      <c r="K31" s="31">
        <f>SUM(K6:K30)</f>
        <v>42500</v>
      </c>
      <c r="L31" s="31">
        <f>SUM(L6:L30)</f>
        <v>0</v>
      </c>
      <c r="M31" s="31">
        <f>SUM(M6:M30)</f>
        <v>0</v>
      </c>
      <c r="N31" s="31">
        <f>SUM(N30)</f>
        <v>44100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8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8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1600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1600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.85546875" customWidth="1"/>
    <col min="2" max="2" width="25.28515625" customWidth="1"/>
    <col min="3" max="3" width="26.28515625" customWidth="1"/>
    <col min="4" max="4" width="9.5703125" customWidth="1"/>
    <col min="5" max="5" width="12.7109375" customWidth="1"/>
    <col min="6" max="6" width="9.85546875" customWidth="1"/>
    <col min="8" max="8" width="9.85546875" customWidth="1"/>
    <col min="11" max="11" width="10.28515625" customWidth="1"/>
    <col min="12" max="12" width="10.85546875" customWidth="1"/>
    <col min="13" max="13" width="9.7109375" customWidth="1"/>
    <col min="14" max="14" width="11" customWidth="1"/>
  </cols>
  <sheetData>
    <row r="1" spans="1:14">
      <c r="A1" s="1"/>
      <c r="B1" s="1" t="s">
        <v>0</v>
      </c>
      <c r="C1" s="75" t="s">
        <v>1</v>
      </c>
      <c r="D1" s="76"/>
      <c r="E1" s="76"/>
      <c r="F1" s="77"/>
      <c r="G1" s="1"/>
      <c r="H1" s="2"/>
      <c r="I1" s="65"/>
      <c r="J1" s="66" t="s">
        <v>2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5"/>
      <c r="J2" s="1"/>
      <c r="K2" s="1"/>
      <c r="L2" s="1"/>
      <c r="M2" s="1"/>
      <c r="N2" s="1"/>
    </row>
    <row r="3" spans="1:14">
      <c r="A3" s="6"/>
      <c r="B3" s="78" t="s">
        <v>257</v>
      </c>
      <c r="C3" s="79"/>
      <c r="D3" s="79"/>
      <c r="E3" s="79"/>
      <c r="F3" s="79"/>
      <c r="G3" s="80"/>
      <c r="H3" s="2"/>
      <c r="I3" s="1"/>
      <c r="J3" s="137"/>
      <c r="K3" s="81">
        <v>41056</v>
      </c>
      <c r="L3" s="82"/>
      <c r="M3" s="83"/>
      <c r="N3" s="7" t="s">
        <v>40</v>
      </c>
    </row>
    <row r="4" spans="1:14">
      <c r="A4" s="1"/>
      <c r="B4" s="1"/>
      <c r="C4" s="1"/>
      <c r="D4" s="1"/>
      <c r="E4" s="1"/>
      <c r="F4" s="1"/>
      <c r="G4" s="1"/>
      <c r="H4" s="165" t="s">
        <v>153</v>
      </c>
      <c r="I4" s="166"/>
      <c r="J4" s="1"/>
      <c r="K4" s="1"/>
      <c r="L4" s="1"/>
      <c r="M4" s="137"/>
      <c r="N4" s="1"/>
    </row>
    <row r="5" spans="1:14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154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4">
      <c r="A6" s="9"/>
      <c r="B6" s="10" t="s">
        <v>413</v>
      </c>
      <c r="C6" s="10" t="s">
        <v>17</v>
      </c>
      <c r="D6" s="10">
        <v>41056</v>
      </c>
      <c r="E6" s="10">
        <v>41058</v>
      </c>
      <c r="F6" s="11">
        <v>41825</v>
      </c>
      <c r="G6" s="16">
        <v>38000</v>
      </c>
      <c r="H6" s="124"/>
      <c r="I6" s="12"/>
      <c r="J6" s="12"/>
      <c r="K6" s="12">
        <v>38000</v>
      </c>
      <c r="L6" s="12"/>
      <c r="M6" s="12"/>
      <c r="N6" s="13">
        <f>G6+I6</f>
        <v>38000</v>
      </c>
    </row>
    <row r="7" spans="1:14">
      <c r="A7" s="9"/>
      <c r="B7" s="10" t="s">
        <v>414</v>
      </c>
      <c r="C7" s="10" t="s">
        <v>17</v>
      </c>
      <c r="D7" s="10">
        <v>41056</v>
      </c>
      <c r="E7" s="10">
        <v>41058</v>
      </c>
      <c r="F7" s="11">
        <v>41826</v>
      </c>
      <c r="G7" s="16">
        <v>75000</v>
      </c>
      <c r="H7" s="10"/>
      <c r="I7" s="12"/>
      <c r="J7" s="12"/>
      <c r="K7" s="12">
        <v>75000</v>
      </c>
      <c r="L7" s="12"/>
      <c r="M7" s="12"/>
      <c r="N7" s="13">
        <f>G7+I7</f>
        <v>75000</v>
      </c>
    </row>
    <row r="8" spans="1:14">
      <c r="A8" s="9"/>
      <c r="B8" s="10"/>
      <c r="C8" s="10"/>
      <c r="D8" s="10"/>
      <c r="E8" s="10"/>
      <c r="F8" s="11"/>
      <c r="G8" s="16"/>
      <c r="H8" s="11"/>
      <c r="I8" s="12"/>
      <c r="J8" s="12"/>
      <c r="K8" s="12"/>
      <c r="L8" s="12"/>
      <c r="M8" s="12"/>
      <c r="N8" s="13">
        <f t="shared" ref="N8:N9" si="0">G8+I8</f>
        <v>0</v>
      </c>
    </row>
    <row r="9" spans="1:14">
      <c r="A9" s="9"/>
      <c r="B9" s="15"/>
      <c r="C9" s="15"/>
      <c r="D9" s="10"/>
      <c r="E9" s="10"/>
      <c r="F9" s="11"/>
      <c r="G9" s="16"/>
      <c r="H9" s="11"/>
      <c r="I9" s="17"/>
      <c r="J9" s="16"/>
      <c r="K9" s="16"/>
      <c r="L9" s="16"/>
      <c r="M9" s="16"/>
      <c r="N9" s="13">
        <f t="shared" si="0"/>
        <v>0</v>
      </c>
    </row>
    <row r="10" spans="1:14">
      <c r="A10" s="9"/>
      <c r="B10" s="15"/>
      <c r="C10" s="15"/>
      <c r="D10" s="10"/>
      <c r="E10" s="10"/>
      <c r="F10" s="11"/>
      <c r="G10" s="16"/>
      <c r="H10" s="11"/>
      <c r="I10" s="17"/>
      <c r="J10" s="16"/>
      <c r="K10" s="16"/>
      <c r="L10" s="16"/>
      <c r="M10" s="16"/>
      <c r="N10" s="13">
        <f>G10+I10</f>
        <v>0</v>
      </c>
    </row>
    <row r="11" spans="1:14">
      <c r="A11" s="9"/>
      <c r="B11" s="15"/>
      <c r="C11" s="15"/>
      <c r="D11" s="10"/>
      <c r="E11" s="10"/>
      <c r="F11" s="11"/>
      <c r="G11" s="16"/>
      <c r="H11" s="11"/>
      <c r="I11" s="17"/>
      <c r="J11" s="16"/>
      <c r="K11" s="16"/>
      <c r="L11" s="16"/>
      <c r="M11" s="16"/>
      <c r="N11" s="13">
        <f>+G11+I11</f>
        <v>0</v>
      </c>
    </row>
    <row r="12" spans="1:14">
      <c r="A12" s="9"/>
      <c r="B12" s="15"/>
      <c r="C12" s="15"/>
      <c r="D12" s="10"/>
      <c r="E12" s="10"/>
      <c r="F12" s="11"/>
      <c r="G12" s="16"/>
      <c r="H12" s="16"/>
      <c r="I12" s="17"/>
      <c r="J12" s="17"/>
      <c r="K12" s="16"/>
      <c r="L12" s="16"/>
      <c r="M12" s="16"/>
      <c r="N12" s="13">
        <f t="shared" ref="N12:N27" si="1">+G12+I12</f>
        <v>0</v>
      </c>
    </row>
    <row r="13" spans="1:14">
      <c r="A13" s="9"/>
      <c r="B13" s="14"/>
      <c r="C13" s="14"/>
      <c r="D13" s="10"/>
      <c r="E13" s="10"/>
      <c r="F13" s="11"/>
      <c r="G13" s="12"/>
      <c r="H13" s="12"/>
      <c r="I13" s="12"/>
      <c r="J13" s="12"/>
      <c r="K13" s="12"/>
      <c r="L13" s="12"/>
      <c r="M13" s="16"/>
      <c r="N13" s="13">
        <f t="shared" ref="N13" si="2">G13+I13</f>
        <v>0</v>
      </c>
    </row>
    <row r="14" spans="1:14">
      <c r="A14" s="9"/>
      <c r="B14" s="15"/>
      <c r="C14" s="15"/>
      <c r="D14" s="10"/>
      <c r="E14" s="10"/>
      <c r="F14" s="11"/>
      <c r="G14" s="16"/>
      <c r="H14" s="16"/>
      <c r="I14" s="17"/>
      <c r="J14" s="16"/>
      <c r="K14" s="16"/>
      <c r="L14" s="16"/>
      <c r="M14" s="18"/>
      <c r="N14" s="13">
        <f t="shared" si="1"/>
        <v>0</v>
      </c>
    </row>
    <row r="15" spans="1:14">
      <c r="A15" s="9"/>
      <c r="B15" s="15"/>
      <c r="C15" s="15"/>
      <c r="D15" s="10"/>
      <c r="E15" s="10"/>
      <c r="F15" s="11"/>
      <c r="G15" s="16"/>
      <c r="H15" s="16"/>
      <c r="I15" s="17"/>
      <c r="J15" s="16"/>
      <c r="K15" s="16"/>
      <c r="L15" s="16"/>
      <c r="M15" s="18"/>
      <c r="N15" s="13">
        <f t="shared" si="1"/>
        <v>0</v>
      </c>
    </row>
    <row r="16" spans="1:14">
      <c r="A16" s="19"/>
      <c r="B16" s="15"/>
      <c r="C16" s="15"/>
      <c r="D16" s="10"/>
      <c r="E16" s="10"/>
      <c r="F16" s="20"/>
      <c r="G16" s="16"/>
      <c r="H16" s="21"/>
      <c r="I16" s="22"/>
      <c r="J16" s="16"/>
      <c r="K16" s="23"/>
      <c r="L16" s="16"/>
      <c r="M16" s="18"/>
      <c r="N16" s="13">
        <f t="shared" si="1"/>
        <v>0</v>
      </c>
    </row>
    <row r="17" spans="1:14">
      <c r="A17" s="19"/>
      <c r="B17" s="15"/>
      <c r="C17" s="15"/>
      <c r="D17" s="10"/>
      <c r="E17" s="10"/>
      <c r="F17" s="20"/>
      <c r="G17" s="16"/>
      <c r="H17" s="23"/>
      <c r="I17" s="22"/>
      <c r="J17" s="16"/>
      <c r="K17" s="23"/>
      <c r="L17" s="16"/>
      <c r="M17" s="18"/>
      <c r="N17" s="13">
        <f t="shared" si="1"/>
        <v>0</v>
      </c>
    </row>
    <row r="18" spans="1:14">
      <c r="A18" s="19"/>
      <c r="B18" s="15"/>
      <c r="C18" s="15"/>
      <c r="D18" s="10"/>
      <c r="E18" s="10"/>
      <c r="F18" s="20"/>
      <c r="G18" s="16"/>
      <c r="H18" s="21"/>
      <c r="I18" s="22"/>
      <c r="J18" s="16"/>
      <c r="K18" s="23"/>
      <c r="L18" s="16"/>
      <c r="M18" s="18"/>
      <c r="N18" s="13">
        <f t="shared" si="1"/>
        <v>0</v>
      </c>
    </row>
    <row r="19" spans="1:14">
      <c r="A19" s="19"/>
      <c r="B19" s="15"/>
      <c r="C19" s="15"/>
      <c r="D19" s="10"/>
      <c r="E19" s="10"/>
      <c r="F19" s="20"/>
      <c r="G19" s="16"/>
      <c r="H19" s="23"/>
      <c r="I19" s="22"/>
      <c r="J19" s="16"/>
      <c r="K19" s="23"/>
      <c r="L19" s="16"/>
      <c r="M19" s="18"/>
      <c r="N19" s="13">
        <f t="shared" si="1"/>
        <v>0</v>
      </c>
    </row>
    <row r="20" spans="1:14">
      <c r="A20" s="19"/>
      <c r="B20" s="15"/>
      <c r="C20" s="15"/>
      <c r="D20" s="10"/>
      <c r="E20" s="10"/>
      <c r="F20" s="20"/>
      <c r="G20" s="16"/>
      <c r="H20" s="21"/>
      <c r="I20" s="22"/>
      <c r="J20" s="16"/>
      <c r="K20" s="23"/>
      <c r="L20" s="16"/>
      <c r="M20" s="18"/>
      <c r="N20" s="13">
        <f t="shared" si="1"/>
        <v>0</v>
      </c>
    </row>
    <row r="21" spans="1:14">
      <c r="A21" s="19"/>
      <c r="B21" s="15"/>
      <c r="C21" s="15"/>
      <c r="D21" s="10"/>
      <c r="E21" s="10"/>
      <c r="F21" s="20"/>
      <c r="G21" s="16"/>
      <c r="H21" s="21"/>
      <c r="I21" s="22"/>
      <c r="J21" s="16"/>
      <c r="K21" s="23"/>
      <c r="L21" s="16"/>
      <c r="M21" s="18"/>
      <c r="N21" s="13">
        <f t="shared" si="1"/>
        <v>0</v>
      </c>
    </row>
    <row r="22" spans="1:14">
      <c r="A22" s="19"/>
      <c r="B22" s="15"/>
      <c r="C22" s="15"/>
      <c r="D22" s="10"/>
      <c r="E22" s="10"/>
      <c r="F22" s="20"/>
      <c r="G22" s="16"/>
      <c r="H22" s="21"/>
      <c r="I22" s="22"/>
      <c r="J22" s="16"/>
      <c r="K22" s="23"/>
      <c r="L22" s="16"/>
      <c r="M22" s="18"/>
      <c r="N22" s="13">
        <f t="shared" si="1"/>
        <v>0</v>
      </c>
    </row>
    <row r="23" spans="1:14">
      <c r="A23" s="19"/>
      <c r="B23" s="15"/>
      <c r="C23" s="15"/>
      <c r="D23" s="10"/>
      <c r="E23" s="10"/>
      <c r="F23" s="20"/>
      <c r="G23" s="16"/>
      <c r="H23" s="21"/>
      <c r="I23" s="22"/>
      <c r="J23" s="16"/>
      <c r="K23" s="23"/>
      <c r="L23" s="16"/>
      <c r="M23" s="18"/>
      <c r="N23" s="13">
        <f t="shared" si="1"/>
        <v>0</v>
      </c>
    </row>
    <row r="24" spans="1:14">
      <c r="A24" s="19"/>
      <c r="B24" s="15"/>
      <c r="C24" s="15"/>
      <c r="D24" s="10"/>
      <c r="E24" s="10"/>
      <c r="F24" s="20"/>
      <c r="G24" s="16"/>
      <c r="H24" s="21"/>
      <c r="I24" s="22"/>
      <c r="J24" s="16"/>
      <c r="K24" s="23"/>
      <c r="L24" s="16"/>
      <c r="M24" s="18"/>
      <c r="N24" s="13">
        <f>G24</f>
        <v>0</v>
      </c>
    </row>
    <row r="25" spans="1:14">
      <c r="A25" s="19"/>
      <c r="B25" s="15"/>
      <c r="C25" s="15"/>
      <c r="D25" s="10"/>
      <c r="E25" s="10"/>
      <c r="F25" s="20"/>
      <c r="G25" s="16"/>
      <c r="H25" s="23"/>
      <c r="I25" s="22"/>
      <c r="J25" s="16"/>
      <c r="K25" s="23"/>
      <c r="L25" s="16"/>
      <c r="M25" s="18"/>
      <c r="N25" s="13">
        <f>I25</f>
        <v>0</v>
      </c>
    </row>
    <row r="26" spans="1:14">
      <c r="A26" s="19"/>
      <c r="B26" s="15"/>
      <c r="C26" s="15"/>
      <c r="D26" s="10"/>
      <c r="E26" s="10"/>
      <c r="F26" s="20"/>
      <c r="G26" s="16"/>
      <c r="H26" s="21"/>
      <c r="I26" s="22"/>
      <c r="J26" s="16"/>
      <c r="K26" s="23"/>
      <c r="L26" s="16"/>
      <c r="M26" s="18"/>
      <c r="N26" s="13">
        <v>0</v>
      </c>
    </row>
    <row r="27" spans="1:14">
      <c r="A27" s="19"/>
      <c r="B27" s="15"/>
      <c r="C27" s="15"/>
      <c r="D27" s="10"/>
      <c r="E27" s="10"/>
      <c r="F27" s="20"/>
      <c r="G27" s="16"/>
      <c r="H27" s="21"/>
      <c r="I27" s="22"/>
      <c r="J27" s="16"/>
      <c r="K27" s="23"/>
      <c r="L27" s="16"/>
      <c r="M27" s="18"/>
      <c r="N27" s="13">
        <f t="shared" si="1"/>
        <v>0</v>
      </c>
    </row>
    <row r="28" spans="1:14">
      <c r="A28" s="19"/>
      <c r="B28" s="15"/>
      <c r="C28" s="15"/>
      <c r="D28" s="10"/>
      <c r="E28" s="10"/>
      <c r="F28" s="20"/>
      <c r="G28" s="16"/>
      <c r="H28" s="21"/>
      <c r="I28" s="22"/>
      <c r="J28" s="22"/>
      <c r="K28" s="23"/>
      <c r="L28" s="16"/>
      <c r="M28" s="18"/>
      <c r="N28" s="13">
        <f>+G28+I28</f>
        <v>0</v>
      </c>
    </row>
    <row r="29" spans="1:14">
      <c r="A29" s="19"/>
      <c r="B29" s="15"/>
      <c r="C29" s="15"/>
      <c r="D29" s="10"/>
      <c r="E29" s="10"/>
      <c r="F29" s="20"/>
      <c r="G29" s="16"/>
      <c r="H29" s="21"/>
      <c r="I29" s="22"/>
      <c r="J29" s="16"/>
      <c r="K29" s="23"/>
      <c r="L29" s="16"/>
      <c r="M29" s="18"/>
      <c r="N29" s="13">
        <f>G29+I29</f>
        <v>0</v>
      </c>
    </row>
    <row r="30" spans="1:14">
      <c r="A30" s="19"/>
      <c r="B30" s="15"/>
      <c r="C30" s="15"/>
      <c r="D30" s="10"/>
      <c r="E30" s="10"/>
      <c r="F30" s="24"/>
      <c r="G30" s="16"/>
      <c r="H30" s="21"/>
      <c r="I30" s="22"/>
      <c r="J30" s="16"/>
      <c r="K30" s="23"/>
      <c r="L30" s="16"/>
      <c r="M30" s="18"/>
      <c r="N30" s="25">
        <f>SUM(N6:N29)</f>
        <v>113000</v>
      </c>
    </row>
    <row r="31" spans="1:14">
      <c r="A31" s="26" t="s">
        <v>18</v>
      </c>
      <c r="B31" s="7"/>
      <c r="C31" s="27"/>
      <c r="D31" s="28"/>
      <c r="E31" s="28"/>
      <c r="F31" s="29"/>
      <c r="G31" s="16">
        <f>SUM(G6:G30)</f>
        <v>113000</v>
      </c>
      <c r="H31" s="30"/>
      <c r="I31" s="31">
        <f>SUM(I6:I30)</f>
        <v>0</v>
      </c>
      <c r="J31" s="31">
        <f>SUM(J6:J30)</f>
        <v>0</v>
      </c>
      <c r="K31" s="31">
        <f>SUM(K6:K30)</f>
        <v>113000</v>
      </c>
      <c r="L31" s="31">
        <f>SUM(L6:L30)</f>
        <v>0</v>
      </c>
      <c r="M31" s="31">
        <f>SUM(M6:M30)</f>
        <v>0</v>
      </c>
      <c r="N31" s="31">
        <f>SUM(N30)</f>
        <v>113000</v>
      </c>
    </row>
    <row r="32" spans="1:14" ht="15.75" thickBot="1">
      <c r="A32" s="1"/>
      <c r="B32" s="1"/>
      <c r="C32" s="1"/>
      <c r="D32" s="32"/>
      <c r="E32" s="1"/>
      <c r="F32" s="1"/>
      <c r="G32" s="33"/>
      <c r="H32" s="34" t="s">
        <v>19</v>
      </c>
      <c r="I32" s="35"/>
      <c r="J32" s="36"/>
      <c r="K32" s="37"/>
      <c r="L32" s="36"/>
      <c r="M32" s="36"/>
      <c r="N32" s="33"/>
    </row>
    <row r="33" spans="1:14" ht="17.25" customHeight="1">
      <c r="A33" s="7" t="s">
        <v>20</v>
      </c>
      <c r="B33" s="7"/>
      <c r="C33" s="1"/>
      <c r="D33" s="32"/>
      <c r="E33" s="137" t="s">
        <v>21</v>
      </c>
      <c r="F33" s="38"/>
      <c r="G33" s="176"/>
      <c r="H33" s="177"/>
      <c r="I33" s="177"/>
      <c r="J33" s="177"/>
      <c r="K33" s="177"/>
      <c r="L33" s="177"/>
      <c r="M33" s="177"/>
      <c r="N33" s="178"/>
    </row>
    <row r="34" spans="1:14" ht="15" customHeight="1">
      <c r="A34" s="7" t="s">
        <v>22</v>
      </c>
      <c r="B34" s="137"/>
      <c r="C34" s="39"/>
      <c r="D34" s="40"/>
      <c r="E34" s="89">
        <v>500</v>
      </c>
      <c r="F34" s="105"/>
      <c r="G34" s="179"/>
      <c r="H34" s="180"/>
      <c r="I34" s="180"/>
      <c r="J34" s="180"/>
      <c r="K34" s="180"/>
      <c r="L34" s="180"/>
      <c r="M34" s="180"/>
      <c r="N34" s="181"/>
    </row>
    <row r="35" spans="1:14" ht="15" customHeight="1">
      <c r="A35" s="7" t="s">
        <v>23</v>
      </c>
      <c r="B35" s="1"/>
      <c r="C35" s="41">
        <v>0</v>
      </c>
      <c r="D35" s="40"/>
      <c r="E35" s="40"/>
      <c r="F35" s="42"/>
      <c r="G35" s="179"/>
      <c r="H35" s="180"/>
      <c r="I35" s="180"/>
      <c r="J35" s="180"/>
      <c r="K35" s="180"/>
      <c r="L35" s="180"/>
      <c r="M35" s="180"/>
      <c r="N35" s="181"/>
    </row>
    <row r="36" spans="1:14" ht="15" customHeight="1">
      <c r="A36" s="1"/>
      <c r="B36" s="1"/>
      <c r="C36" s="43">
        <v>0</v>
      </c>
      <c r="D36" s="40"/>
      <c r="E36" s="40"/>
      <c r="F36" s="42"/>
      <c r="G36" s="179"/>
      <c r="H36" s="180"/>
      <c r="I36" s="180"/>
      <c r="J36" s="180"/>
      <c r="K36" s="180"/>
      <c r="L36" s="180"/>
      <c r="M36" s="180"/>
      <c r="N36" s="181"/>
    </row>
    <row r="37" spans="1:14" ht="15" customHeight="1">
      <c r="A37" s="7" t="s">
        <v>24</v>
      </c>
      <c r="B37" s="1"/>
      <c r="C37" s="44">
        <v>0</v>
      </c>
      <c r="D37" s="40"/>
      <c r="E37" s="40"/>
      <c r="F37" s="42"/>
      <c r="G37" s="179"/>
      <c r="H37" s="180"/>
      <c r="I37" s="180"/>
      <c r="J37" s="180"/>
      <c r="K37" s="180"/>
      <c r="L37" s="180"/>
      <c r="M37" s="180"/>
      <c r="N37" s="181"/>
    </row>
    <row r="38" spans="1:14" ht="15.75" customHeight="1" thickBot="1">
      <c r="A38" s="94" t="s">
        <v>16</v>
      </c>
      <c r="B38" s="95"/>
      <c r="C38" s="43">
        <f>SUM(C36+C37)</f>
        <v>0</v>
      </c>
      <c r="D38" s="40"/>
      <c r="E38" s="40"/>
      <c r="F38" s="42"/>
      <c r="G38" s="182"/>
      <c r="H38" s="183"/>
      <c r="I38" s="183"/>
      <c r="J38" s="183"/>
      <c r="K38" s="183"/>
      <c r="L38" s="183"/>
      <c r="M38" s="183"/>
      <c r="N38" s="184"/>
    </row>
  </sheetData>
  <mergeCells count="2">
    <mergeCell ref="H4:I4"/>
    <mergeCell ref="G33:N38"/>
  </mergeCells>
  <pageMargins left="0.7" right="0.7" top="0.75" bottom="0.75" header="0.3" footer="0.3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62</vt:i4>
      </vt:variant>
    </vt:vector>
  </HeadingPairs>
  <TitlesOfParts>
    <vt:vector size="124" baseType="lpstr">
      <vt:lpstr>MAYO 31 PM </vt:lpstr>
      <vt:lpstr>MAYO 31 AM</vt:lpstr>
      <vt:lpstr>MAYO 30 PM</vt:lpstr>
      <vt:lpstr>MAYO 30 AM</vt:lpstr>
      <vt:lpstr>MAYO 29 PM</vt:lpstr>
      <vt:lpstr>MAYO 29 AM</vt:lpstr>
      <vt:lpstr>MAYO 28 PM</vt:lpstr>
      <vt:lpstr>MAYO 28 AM</vt:lpstr>
      <vt:lpstr>MAYO 27 PM</vt:lpstr>
      <vt:lpstr>MAYO 27 AM</vt:lpstr>
      <vt:lpstr>MAYO 26 PM</vt:lpstr>
      <vt:lpstr>MAYO 26 AM</vt:lpstr>
      <vt:lpstr>MAYO 25 PM</vt:lpstr>
      <vt:lpstr>MAYO 25 AM</vt:lpstr>
      <vt:lpstr>MAYO 24 PM</vt:lpstr>
      <vt:lpstr>mayo 24 am</vt:lpstr>
      <vt:lpstr>MAYO 23 PM </vt:lpstr>
      <vt:lpstr>MAYO 23 AM</vt:lpstr>
      <vt:lpstr>MAYO 22 PM</vt:lpstr>
      <vt:lpstr>MAYO 22 AM </vt:lpstr>
      <vt:lpstr>MAYO 21 PM</vt:lpstr>
      <vt:lpstr>MAYO 21 AM</vt:lpstr>
      <vt:lpstr>MAYO 20 PM</vt:lpstr>
      <vt:lpstr>MAYO 20 AM</vt:lpstr>
      <vt:lpstr>MAYO 19 PM </vt:lpstr>
      <vt:lpstr>MAYO 19 AM</vt:lpstr>
      <vt:lpstr>MAYO 18 PM</vt:lpstr>
      <vt:lpstr>MAYO 18 AM </vt:lpstr>
      <vt:lpstr>MAYO 17 PM</vt:lpstr>
      <vt:lpstr>MAYO 17 AM</vt:lpstr>
      <vt:lpstr>MAYO 16 PM</vt:lpstr>
      <vt:lpstr>MAYO 16 AM </vt:lpstr>
      <vt:lpstr>MAYO 15 PM </vt:lpstr>
      <vt:lpstr>MAYO 15 AM</vt:lpstr>
      <vt:lpstr>MAYO 14 PM</vt:lpstr>
      <vt:lpstr>MAYO 14 AM</vt:lpstr>
      <vt:lpstr>MAYO 13  PM</vt:lpstr>
      <vt:lpstr>MAYO 13 AM</vt:lpstr>
      <vt:lpstr>MAYO 12 PM</vt:lpstr>
      <vt:lpstr>MAYO 12 AM</vt:lpstr>
      <vt:lpstr>MAYO 11 PM</vt:lpstr>
      <vt:lpstr>MAYO 11 AM </vt:lpstr>
      <vt:lpstr>MAYO 10 PM</vt:lpstr>
      <vt:lpstr>MAYO 10 AM</vt:lpstr>
      <vt:lpstr>MAYO 9 PM</vt:lpstr>
      <vt:lpstr>MAYO 9 AM</vt:lpstr>
      <vt:lpstr>MAYO 8 PM</vt:lpstr>
      <vt:lpstr>MAYO 8 AM</vt:lpstr>
      <vt:lpstr>MAYO 7 PM</vt:lpstr>
      <vt:lpstr>MAYO 7 AM</vt:lpstr>
      <vt:lpstr>MAYO 06 PM</vt:lpstr>
      <vt:lpstr>MAYO 06 AM</vt:lpstr>
      <vt:lpstr>MAYO 05 PM</vt:lpstr>
      <vt:lpstr>MAYO 05 AM</vt:lpstr>
      <vt:lpstr>MAYO 04 PM</vt:lpstr>
      <vt:lpstr>MAYO 04 AM</vt:lpstr>
      <vt:lpstr>MAYO 03 PM</vt:lpstr>
      <vt:lpstr>MAYO 03 AM </vt:lpstr>
      <vt:lpstr>MAYO 02 PM</vt:lpstr>
      <vt:lpstr>MAYO 02 AM</vt:lpstr>
      <vt:lpstr>MAYO 01 PM</vt:lpstr>
      <vt:lpstr>MAYO 1 AM</vt:lpstr>
      <vt:lpstr>'MAYO 01 PM'!Área_de_impresión</vt:lpstr>
      <vt:lpstr>'MAYO 02 AM'!Área_de_impresión</vt:lpstr>
      <vt:lpstr>'MAYO 02 PM'!Área_de_impresión</vt:lpstr>
      <vt:lpstr>'MAYO 03 AM '!Área_de_impresión</vt:lpstr>
      <vt:lpstr>'MAYO 03 PM'!Área_de_impresión</vt:lpstr>
      <vt:lpstr>'MAYO 04 AM'!Área_de_impresión</vt:lpstr>
      <vt:lpstr>'MAYO 04 PM'!Área_de_impresión</vt:lpstr>
      <vt:lpstr>'MAYO 05 AM'!Área_de_impresión</vt:lpstr>
      <vt:lpstr>'MAYO 05 PM'!Área_de_impresión</vt:lpstr>
      <vt:lpstr>'MAYO 06 AM'!Área_de_impresión</vt:lpstr>
      <vt:lpstr>'MAYO 06 PM'!Área_de_impresión</vt:lpstr>
      <vt:lpstr>'MAYO 1 AM'!Área_de_impresión</vt:lpstr>
      <vt:lpstr>'MAYO 10 AM'!Área_de_impresión</vt:lpstr>
      <vt:lpstr>'MAYO 10 PM'!Área_de_impresión</vt:lpstr>
      <vt:lpstr>'MAYO 11 AM '!Área_de_impresión</vt:lpstr>
      <vt:lpstr>'MAYO 11 PM'!Área_de_impresión</vt:lpstr>
      <vt:lpstr>'MAYO 12 AM'!Área_de_impresión</vt:lpstr>
      <vt:lpstr>'MAYO 12 PM'!Área_de_impresión</vt:lpstr>
      <vt:lpstr>'MAYO 13  PM'!Área_de_impresión</vt:lpstr>
      <vt:lpstr>'MAYO 13 AM'!Área_de_impresión</vt:lpstr>
      <vt:lpstr>'MAYO 14 AM'!Área_de_impresión</vt:lpstr>
      <vt:lpstr>'MAYO 14 PM'!Área_de_impresión</vt:lpstr>
      <vt:lpstr>'MAYO 15 AM'!Área_de_impresión</vt:lpstr>
      <vt:lpstr>'MAYO 15 PM '!Área_de_impresión</vt:lpstr>
      <vt:lpstr>'MAYO 16 AM '!Área_de_impresión</vt:lpstr>
      <vt:lpstr>'MAYO 16 PM'!Área_de_impresión</vt:lpstr>
      <vt:lpstr>'MAYO 17 AM'!Área_de_impresión</vt:lpstr>
      <vt:lpstr>'MAYO 17 PM'!Área_de_impresión</vt:lpstr>
      <vt:lpstr>'MAYO 18 AM '!Área_de_impresión</vt:lpstr>
      <vt:lpstr>'MAYO 18 PM'!Área_de_impresión</vt:lpstr>
      <vt:lpstr>'MAYO 19 AM'!Área_de_impresión</vt:lpstr>
      <vt:lpstr>'MAYO 19 PM '!Área_de_impresión</vt:lpstr>
      <vt:lpstr>'MAYO 20 AM'!Área_de_impresión</vt:lpstr>
      <vt:lpstr>'MAYO 20 PM'!Área_de_impresión</vt:lpstr>
      <vt:lpstr>'MAYO 21 AM'!Área_de_impresión</vt:lpstr>
      <vt:lpstr>'MAYO 21 PM'!Área_de_impresión</vt:lpstr>
      <vt:lpstr>'MAYO 22 AM '!Área_de_impresión</vt:lpstr>
      <vt:lpstr>'MAYO 22 PM'!Área_de_impresión</vt:lpstr>
      <vt:lpstr>'MAYO 23 AM'!Área_de_impresión</vt:lpstr>
      <vt:lpstr>'MAYO 23 PM '!Área_de_impresión</vt:lpstr>
      <vt:lpstr>'mayo 24 am'!Área_de_impresión</vt:lpstr>
      <vt:lpstr>'MAYO 24 PM'!Área_de_impresión</vt:lpstr>
      <vt:lpstr>'MAYO 25 AM'!Área_de_impresión</vt:lpstr>
      <vt:lpstr>'MAYO 25 PM'!Área_de_impresión</vt:lpstr>
      <vt:lpstr>'MAYO 26 AM'!Área_de_impresión</vt:lpstr>
      <vt:lpstr>'MAYO 26 PM'!Área_de_impresión</vt:lpstr>
      <vt:lpstr>'MAYO 27 AM'!Área_de_impresión</vt:lpstr>
      <vt:lpstr>'MAYO 27 PM'!Área_de_impresión</vt:lpstr>
      <vt:lpstr>'MAYO 28 AM'!Área_de_impresión</vt:lpstr>
      <vt:lpstr>'MAYO 28 PM'!Área_de_impresión</vt:lpstr>
      <vt:lpstr>'MAYO 29 AM'!Área_de_impresión</vt:lpstr>
      <vt:lpstr>'MAYO 29 PM'!Área_de_impresión</vt:lpstr>
      <vt:lpstr>'MAYO 30 AM'!Área_de_impresión</vt:lpstr>
      <vt:lpstr>'MAYO 30 PM'!Área_de_impresión</vt:lpstr>
      <vt:lpstr>'MAYO 31 AM'!Área_de_impresión</vt:lpstr>
      <vt:lpstr>'MAYO 31 PM '!Área_de_impresión</vt:lpstr>
      <vt:lpstr>'MAYO 7 AM'!Área_de_impresión</vt:lpstr>
      <vt:lpstr>'MAYO 7 PM'!Área_de_impresión</vt:lpstr>
      <vt:lpstr>'MAYO 8 AM'!Área_de_impresión</vt:lpstr>
      <vt:lpstr>'MAYO 8 PM'!Área_de_impresión</vt:lpstr>
      <vt:lpstr>'MAYO 9 AM'!Área_de_impresión</vt:lpstr>
      <vt:lpstr>'MAYO 9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2012-09-01T18:51:52Z</dcterms:modified>
</cp:coreProperties>
</file>