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 firstSheet="2" activeTab="2"/>
  </bookViews>
  <sheets>
    <sheet name="NOVIEMBRE 30 PM" sheetId="58" r:id="rId1"/>
    <sheet name="NOVIEMBRE 30 AM " sheetId="57" r:id="rId2"/>
    <sheet name="NOVIEMBRE 29 AM - PM " sheetId="56" r:id="rId3"/>
    <sheet name="NOVIEMBRE 28 PM" sheetId="55" r:id="rId4"/>
    <sheet name="NOVIEMBRE 28 AM" sheetId="54" r:id="rId5"/>
    <sheet name="NOVIEMBRE 27 PM" sheetId="53" r:id="rId6"/>
    <sheet name="NOVIEMBRE 27 AM" sheetId="52" r:id="rId7"/>
    <sheet name="NOVIEMBRE 26 PM" sheetId="51" r:id="rId8"/>
    <sheet name="NOVIEMBRE 26 AM" sheetId="50" r:id="rId9"/>
    <sheet name="NOVIEMBRE 25 PM" sheetId="49" r:id="rId10"/>
    <sheet name="NOVIEMBRE 25 AM" sheetId="48" r:id="rId11"/>
    <sheet name="NOVIEMBRE 24 PM" sheetId="47" r:id="rId12"/>
    <sheet name="NOVIEMBRE 24 AM" sheetId="46" r:id="rId13"/>
    <sheet name="NOVIEMBRE 23 PM" sheetId="45" r:id="rId14"/>
    <sheet name="NOVIEMBRE 23 AM " sheetId="44" r:id="rId15"/>
    <sheet name="NOVIEMBRE 22 PM" sheetId="43" r:id="rId16"/>
    <sheet name="NOVIEMBRE 22 AM" sheetId="42" r:id="rId17"/>
    <sheet name="NOVIEMBRE 21 PM" sheetId="41" r:id="rId18"/>
    <sheet name="NOVIEMBRE 21 AM " sheetId="40" r:id="rId19"/>
    <sheet name="NOVIEMBRE 20 PM" sheetId="39" r:id="rId20"/>
    <sheet name="NOVIEMBRE 20 AM" sheetId="38" r:id="rId21"/>
    <sheet name="NOVIEMBRE 19 PM " sheetId="37" r:id="rId22"/>
    <sheet name="NOVIEMBRE 18 PM" sheetId="36" r:id="rId23"/>
    <sheet name="NOVIEMBRE 18 AM" sheetId="35" r:id="rId24"/>
    <sheet name="NOVIEMBRE 17 PM" sheetId="34" r:id="rId25"/>
    <sheet name="NOVIEMBRE 17 AM" sheetId="33" r:id="rId26"/>
    <sheet name="NOVIEMBRE 16 PM" sheetId="32" r:id="rId27"/>
    <sheet name="NOVIEMBRE 16 AM" sheetId="31" r:id="rId28"/>
    <sheet name="NOVIEMBRE 15 PM" sheetId="30" r:id="rId29"/>
    <sheet name="NOVIEMBRE 15 AM" sheetId="29" r:id="rId30"/>
    <sheet name="NOVIEMBRE 14 PM" sheetId="28" r:id="rId31"/>
    <sheet name="NOVIEMBRE 14 AM " sheetId="27" r:id="rId32"/>
    <sheet name="NOVIEMBRE 13 PM " sheetId="26" r:id="rId33"/>
    <sheet name="NOVIEMBRE 13 AM" sheetId="25" r:id="rId34"/>
    <sheet name="NOVIEMBRE 12 PM" sheetId="24" r:id="rId35"/>
    <sheet name="NOVIEMBRE 12 AM" sheetId="23" r:id="rId36"/>
    <sheet name="NOVIEMBRE 11 PM" sheetId="22" r:id="rId37"/>
    <sheet name="NOVIEMBRE 11 AM " sheetId="21" r:id="rId38"/>
    <sheet name="NOVIEMBRE 10 PM" sheetId="20" r:id="rId39"/>
    <sheet name="NOVIEMBRE 10 AM" sheetId="19" r:id="rId40"/>
    <sheet name="NOVIEMBRE 09 PM" sheetId="18" r:id="rId41"/>
    <sheet name="NOVIEMBRE 09 AM " sheetId="17" r:id="rId42"/>
    <sheet name="NOVIEMBRE 08 PM" sheetId="16" r:id="rId43"/>
    <sheet name="NOVIEMBRE 08 AM" sheetId="15" r:id="rId44"/>
    <sheet name="NOVIEMBRE 07 PM" sheetId="14" r:id="rId45"/>
    <sheet name="NOVIEMBRE 07 AM" sheetId="13" r:id="rId46"/>
    <sheet name="NOVIEMBRE 06 PM" sheetId="12" r:id="rId47"/>
    <sheet name="NOVIEMBRE 06 AM" sheetId="11" r:id="rId48"/>
    <sheet name="NOVIEMBRE 05 PM" sheetId="10" r:id="rId49"/>
    <sheet name="NOVIEMBRE 05 AM" sheetId="9" r:id="rId50"/>
    <sheet name="NOVIEMBRE 04 PM" sheetId="8" r:id="rId51"/>
    <sheet name="NOVIEMBRE 04 AM" sheetId="7" r:id="rId52"/>
    <sheet name="NOVIEMBRE 03 PM" sheetId="6" r:id="rId53"/>
    <sheet name="NOVIEMBRE 03 AM " sheetId="5" r:id="rId54"/>
    <sheet name="NOVIEMBRE 02 PM" sheetId="4" r:id="rId55"/>
    <sheet name="NOVIEMBRE 2 AM" sheetId="3" r:id="rId56"/>
    <sheet name="NOVIEMBRE 01 PM" sheetId="2" r:id="rId57"/>
    <sheet name="NOVIEMBRE 01 AM" sheetId="1" r:id="rId58"/>
  </sheets>
  <definedNames>
    <definedName name="_xlnm.Print_Area" localSheetId="54">'NOVIEMBRE 02 PM'!$A$1:$N$38</definedName>
    <definedName name="_xlnm.Print_Area" localSheetId="53">'NOVIEMBRE 03 AM '!$A$1:$N$38</definedName>
    <definedName name="_xlnm.Print_Area" localSheetId="52">'NOVIEMBRE 03 PM'!$A$1:$N$38</definedName>
    <definedName name="_xlnm.Print_Area" localSheetId="51">'NOVIEMBRE 04 AM'!$A$1:$N$38</definedName>
    <definedName name="_xlnm.Print_Area" localSheetId="50">'NOVIEMBRE 04 PM'!$A$1:$N$38</definedName>
    <definedName name="_xlnm.Print_Area" localSheetId="46">'NOVIEMBRE 06 PM'!$A$1:$N$38</definedName>
    <definedName name="_xlnm.Print_Area" localSheetId="45">'NOVIEMBRE 07 AM'!$A$1:$N$38</definedName>
    <definedName name="_xlnm.Print_Area" localSheetId="41">'NOVIEMBRE 09 AM '!$A$1:$N$38</definedName>
    <definedName name="_xlnm.Print_Area" localSheetId="40">'NOVIEMBRE 09 PM'!$A$1:$N$38</definedName>
    <definedName name="_xlnm.Print_Area" localSheetId="39">'NOVIEMBRE 10 AM'!$A$1:$N$38</definedName>
    <definedName name="_xlnm.Print_Area" localSheetId="38">'NOVIEMBRE 10 PM'!$A$1:$N$38</definedName>
    <definedName name="_xlnm.Print_Area" localSheetId="37">'NOVIEMBRE 11 AM '!$A$1:$N$38</definedName>
    <definedName name="_xlnm.Print_Area" localSheetId="35">'NOVIEMBRE 12 AM'!$A$1:$N$38</definedName>
    <definedName name="_xlnm.Print_Area" localSheetId="34">'NOVIEMBRE 12 PM'!$A$1:$N$38</definedName>
    <definedName name="_xlnm.Print_Area" localSheetId="33">'NOVIEMBRE 13 AM'!$A$1:$N$38</definedName>
    <definedName name="_xlnm.Print_Area" localSheetId="32">'NOVIEMBRE 13 PM '!$A$1:$N$38</definedName>
    <definedName name="_xlnm.Print_Area" localSheetId="31">'NOVIEMBRE 14 AM '!$A$1:$N$38</definedName>
    <definedName name="_xlnm.Print_Area" localSheetId="25">'NOVIEMBRE 17 AM'!$A$1:$N$38</definedName>
    <definedName name="_xlnm.Print_Area" localSheetId="24">'NOVIEMBRE 17 PM'!$A$1:$N$38</definedName>
    <definedName name="_xlnm.Print_Area" localSheetId="23">'NOVIEMBRE 18 AM'!$A$1:$N$38</definedName>
    <definedName name="_xlnm.Print_Area" localSheetId="21">'NOVIEMBRE 19 PM '!$A$1:$N$38</definedName>
    <definedName name="_xlnm.Print_Area" localSheetId="55">'NOVIEMBRE 2 AM'!$A$1:$N$38</definedName>
    <definedName name="_xlnm.Print_Area" localSheetId="20">'NOVIEMBRE 20 AM'!$A$1:$N$38</definedName>
    <definedName name="_xlnm.Print_Area" localSheetId="19">'NOVIEMBRE 20 PM'!$A$1:$N$38</definedName>
    <definedName name="_xlnm.Print_Area" localSheetId="18">'NOVIEMBRE 21 AM '!$A$1:$N$38</definedName>
    <definedName name="_xlnm.Print_Area" localSheetId="14">'NOVIEMBRE 23 AM '!$A$1:$N$38</definedName>
    <definedName name="_xlnm.Print_Area" localSheetId="13">'NOVIEMBRE 23 PM'!$A$1:$N$38</definedName>
    <definedName name="_xlnm.Print_Area" localSheetId="11">'NOVIEMBRE 24 PM'!$A$1:$N$38</definedName>
    <definedName name="_xlnm.Print_Area" localSheetId="10">'NOVIEMBRE 25 AM'!$A$1:$N$38</definedName>
    <definedName name="_xlnm.Print_Area" localSheetId="2">'NOVIEMBRE 29 AM - PM '!$A$1:$N$38</definedName>
    <definedName name="_xlnm.Print_Area" localSheetId="1">'NOVIEMBRE 30 AM '!$A$1:$N$38</definedName>
    <definedName name="_xlnm.Print_Area" localSheetId="0">'NOVIEMBRE 30 PM'!$A$1:$N$38</definedName>
  </definedNames>
  <calcPr calcId="144525"/>
</workbook>
</file>

<file path=xl/calcChain.xml><?xml version="1.0" encoding="utf-8"?>
<calcChain xmlns="http://schemas.openxmlformats.org/spreadsheetml/2006/main">
  <c r="C36" i="58" l="1"/>
  <c r="C38" i="58" s="1"/>
  <c r="M31" i="58"/>
  <c r="L31" i="58"/>
  <c r="K31" i="58"/>
  <c r="J31" i="58"/>
  <c r="I31" i="58"/>
  <c r="G31" i="58"/>
  <c r="N31" i="58" s="1"/>
  <c r="N29" i="58"/>
  <c r="N28" i="58"/>
  <c r="N27" i="58"/>
  <c r="N26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30" i="58" s="1"/>
  <c r="C36" i="57"/>
  <c r="C38" i="57" s="1"/>
  <c r="M31" i="57"/>
  <c r="L31" i="57"/>
  <c r="K31" i="57"/>
  <c r="J31" i="57"/>
  <c r="I31" i="57"/>
  <c r="G31" i="57"/>
  <c r="N31" i="57" s="1"/>
  <c r="N29" i="57"/>
  <c r="N28" i="57"/>
  <c r="N27" i="57"/>
  <c r="N26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30" i="57" s="1"/>
  <c r="C36" i="56"/>
  <c r="C38" i="56" s="1"/>
  <c r="M31" i="56"/>
  <c r="L31" i="56"/>
  <c r="K31" i="56"/>
  <c r="J31" i="56"/>
  <c r="I31" i="56"/>
  <c r="G31" i="56"/>
  <c r="N31" i="56" s="1"/>
  <c r="N29" i="56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30" i="56" s="1"/>
  <c r="C36" i="55"/>
  <c r="C38" i="55" s="1"/>
  <c r="M31" i="55"/>
  <c r="L31" i="55"/>
  <c r="K31" i="55"/>
  <c r="J31" i="55"/>
  <c r="I31" i="55"/>
  <c r="G31" i="55"/>
  <c r="N31" i="55" s="1"/>
  <c r="N29" i="55"/>
  <c r="N28" i="55"/>
  <c r="N27" i="55"/>
  <c r="N26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30" i="55" s="1"/>
  <c r="C36" i="54"/>
  <c r="C38" i="54" s="1"/>
  <c r="M31" i="54"/>
  <c r="L31" i="54"/>
  <c r="K31" i="54"/>
  <c r="J31" i="54"/>
  <c r="I31" i="54"/>
  <c r="G31" i="54"/>
  <c r="N31" i="54" s="1"/>
  <c r="N29" i="54"/>
  <c r="N28" i="54"/>
  <c r="N27" i="54"/>
  <c r="N26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30" i="54" s="1"/>
  <c r="C36" i="53"/>
  <c r="C38" i="53" s="1"/>
  <c r="M31" i="53"/>
  <c r="L31" i="53"/>
  <c r="K31" i="53"/>
  <c r="J31" i="53"/>
  <c r="I31" i="53"/>
  <c r="G31" i="53"/>
  <c r="N31" i="53" s="1"/>
  <c r="N29" i="53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30" i="53" s="1"/>
  <c r="C36" i="52"/>
  <c r="C38" i="52" s="1"/>
  <c r="M31" i="52"/>
  <c r="L31" i="52"/>
  <c r="K31" i="52"/>
  <c r="J31" i="52"/>
  <c r="I31" i="52"/>
  <c r="G31" i="52"/>
  <c r="N31" i="52" s="1"/>
  <c r="N29" i="52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30" i="52" s="1"/>
  <c r="C36" i="51"/>
  <c r="C38" i="51" s="1"/>
  <c r="M31" i="51"/>
  <c r="L31" i="51"/>
  <c r="K31" i="51"/>
  <c r="J31" i="51"/>
  <c r="I31" i="51"/>
  <c r="G31" i="51"/>
  <c r="N31" i="51" s="1"/>
  <c r="N29" i="5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30" i="51" s="1"/>
  <c r="C36" i="50"/>
  <c r="C38" i="50" s="1"/>
  <c r="M31" i="50"/>
  <c r="L31" i="50"/>
  <c r="K31" i="50"/>
  <c r="J31" i="50"/>
  <c r="I31" i="50"/>
  <c r="G31" i="50"/>
  <c r="N31" i="50" s="1"/>
  <c r="N29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30" i="50" s="1"/>
  <c r="N29" i="49"/>
  <c r="N28" i="49"/>
  <c r="N27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30" i="49" s="1"/>
  <c r="C36" i="49"/>
  <c r="C38" i="49" s="1"/>
  <c r="M31" i="49"/>
  <c r="L31" i="49"/>
  <c r="K31" i="49"/>
  <c r="J31" i="49"/>
  <c r="I31" i="49"/>
  <c r="G31" i="49"/>
  <c r="N31" i="49" s="1"/>
  <c r="C36" i="48"/>
  <c r="C38" i="48" s="1"/>
  <c r="M31" i="48"/>
  <c r="L31" i="48"/>
  <c r="K31" i="48"/>
  <c r="J31" i="48"/>
  <c r="I31" i="48"/>
  <c r="G31" i="48"/>
  <c r="N31" i="48" s="1"/>
  <c r="N29" i="48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30" i="48"/>
  <c r="N9" i="47"/>
  <c r="C36" i="47"/>
  <c r="C38" i="47" s="1"/>
  <c r="M31" i="47"/>
  <c r="L31" i="47"/>
  <c r="K31" i="47"/>
  <c r="J31" i="47"/>
  <c r="I31" i="47"/>
  <c r="G31" i="47"/>
  <c r="N31" i="47" s="1"/>
  <c r="N29" i="47"/>
  <c r="N28" i="47"/>
  <c r="N27" i="47"/>
  <c r="N26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8" i="47"/>
  <c r="N7" i="47"/>
  <c r="N6" i="47"/>
  <c r="N30" i="47" s="1"/>
  <c r="C36" i="46"/>
  <c r="C38" i="46" s="1"/>
  <c r="M31" i="46"/>
  <c r="L31" i="46"/>
  <c r="K31" i="46"/>
  <c r="J31" i="46"/>
  <c r="I31" i="46"/>
  <c r="G31" i="46"/>
  <c r="N31" i="46" s="1"/>
  <c r="N29" i="46"/>
  <c r="N28" i="46"/>
  <c r="N27" i="46"/>
  <c r="N26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30" i="46" s="1"/>
  <c r="C36" i="45"/>
  <c r="C38" i="45" s="1"/>
  <c r="M31" i="45"/>
  <c r="L31" i="45"/>
  <c r="K31" i="45"/>
  <c r="J31" i="45"/>
  <c r="I31" i="45"/>
  <c r="G31" i="45"/>
  <c r="N31" i="45" s="1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30" i="45" s="1"/>
  <c r="C36" i="44"/>
  <c r="C38" i="44" s="1"/>
  <c r="M31" i="44"/>
  <c r="L31" i="44"/>
  <c r="K31" i="44"/>
  <c r="J31" i="44"/>
  <c r="I31" i="44"/>
  <c r="G31" i="44"/>
  <c r="N31" i="44" s="1"/>
  <c r="N29" i="44"/>
  <c r="N28" i="44"/>
  <c r="N27" i="44"/>
  <c r="N26" i="44"/>
  <c r="N25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7" i="44"/>
  <c r="N6" i="44"/>
  <c r="N30" i="44" s="1"/>
  <c r="C36" i="43"/>
  <c r="C38" i="43" s="1"/>
  <c r="M31" i="43"/>
  <c r="L31" i="43"/>
  <c r="K31" i="43"/>
  <c r="J31" i="43"/>
  <c r="I31" i="43"/>
  <c r="G31" i="43"/>
  <c r="N31" i="43" s="1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30" i="43" s="1"/>
  <c r="C36" i="42"/>
  <c r="C38" i="42" s="1"/>
  <c r="M31" i="42"/>
  <c r="L31" i="42"/>
  <c r="K31" i="42"/>
  <c r="J31" i="42"/>
  <c r="I31" i="42"/>
  <c r="G31" i="42"/>
  <c r="N31" i="42" s="1"/>
  <c r="N29" i="42"/>
  <c r="N28" i="42"/>
  <c r="N27" i="42"/>
  <c r="N26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30" i="42" s="1"/>
  <c r="C36" i="41"/>
  <c r="C38" i="41" s="1"/>
  <c r="M31" i="41"/>
  <c r="L31" i="41"/>
  <c r="K31" i="41"/>
  <c r="J31" i="41"/>
  <c r="I31" i="41"/>
  <c r="G31" i="41"/>
  <c r="N31" i="41" s="1"/>
  <c r="N29" i="41"/>
  <c r="N28" i="41"/>
  <c r="N27" i="41"/>
  <c r="N26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30" i="41" s="1"/>
  <c r="C36" i="40"/>
  <c r="C38" i="40" s="1"/>
  <c r="M31" i="40"/>
  <c r="L31" i="40"/>
  <c r="K31" i="40"/>
  <c r="J31" i="40"/>
  <c r="I31" i="40"/>
  <c r="G31" i="40"/>
  <c r="N31" i="40" s="1"/>
  <c r="N29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30" i="40" s="1"/>
  <c r="C36" i="39"/>
  <c r="C38" i="39" s="1"/>
  <c r="M31" i="39"/>
  <c r="L31" i="39"/>
  <c r="K31" i="39"/>
  <c r="J31" i="39"/>
  <c r="I31" i="39"/>
  <c r="G31" i="39"/>
  <c r="N31" i="39" s="1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30" i="39" s="1"/>
  <c r="C36" i="38"/>
  <c r="C38" i="38" s="1"/>
  <c r="M31" i="38"/>
  <c r="L31" i="38"/>
  <c r="K31" i="38"/>
  <c r="J31" i="38"/>
  <c r="I31" i="38"/>
  <c r="G31" i="38"/>
  <c r="N31" i="38" s="1"/>
  <c r="N29" i="38"/>
  <c r="N28" i="38"/>
  <c r="N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30" i="38" s="1"/>
  <c r="C36" i="37"/>
  <c r="C38" i="37" s="1"/>
  <c r="M31" i="37"/>
  <c r="L31" i="37"/>
  <c r="K31" i="37"/>
  <c r="J31" i="37"/>
  <c r="I31" i="37"/>
  <c r="G31" i="37"/>
  <c r="N31" i="37" s="1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30" i="37" s="1"/>
  <c r="C36" i="36"/>
  <c r="C38" i="36" s="1"/>
  <c r="M31" i="36"/>
  <c r="L31" i="36"/>
  <c r="K31" i="36"/>
  <c r="J31" i="36"/>
  <c r="I31" i="36"/>
  <c r="G31" i="36"/>
  <c r="N31" i="36" s="1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30" i="36" s="1"/>
  <c r="C36" i="35"/>
  <c r="C38" i="35" s="1"/>
  <c r="M31" i="35"/>
  <c r="L31" i="35"/>
  <c r="K31" i="35"/>
  <c r="J31" i="35"/>
  <c r="I31" i="35"/>
  <c r="G31" i="35"/>
  <c r="N31" i="35" s="1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30" i="35" s="1"/>
  <c r="C36" i="34"/>
  <c r="C38" i="34" s="1"/>
  <c r="M31" i="34"/>
  <c r="L31" i="34"/>
  <c r="K31" i="34"/>
  <c r="J31" i="34"/>
  <c r="I31" i="34"/>
  <c r="G31" i="34"/>
  <c r="N31" i="34" s="1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30" i="34" s="1"/>
  <c r="C36" i="33"/>
  <c r="C38" i="33" s="1"/>
  <c r="M31" i="33"/>
  <c r="L31" i="33"/>
  <c r="K31" i="33"/>
  <c r="J31" i="33"/>
  <c r="I31" i="33"/>
  <c r="G31" i="33"/>
  <c r="N31" i="33" s="1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30" i="33" s="1"/>
  <c r="C36" i="32"/>
  <c r="C38" i="32" s="1"/>
  <c r="M31" i="32"/>
  <c r="L31" i="32"/>
  <c r="K31" i="32"/>
  <c r="J31" i="32"/>
  <c r="I31" i="32"/>
  <c r="G31" i="32"/>
  <c r="N31" i="32" s="1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30" i="32" s="1"/>
  <c r="C36" i="31"/>
  <c r="C38" i="31" s="1"/>
  <c r="M31" i="31"/>
  <c r="L31" i="31"/>
  <c r="K31" i="31"/>
  <c r="J31" i="31"/>
  <c r="I31" i="31"/>
  <c r="G31" i="31"/>
  <c r="N31" i="31" s="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30" i="31" s="1"/>
  <c r="C36" i="30"/>
  <c r="C38" i="30" s="1"/>
  <c r="M31" i="30"/>
  <c r="L31" i="30"/>
  <c r="K31" i="30"/>
  <c r="J31" i="30"/>
  <c r="I31" i="30"/>
  <c r="G31" i="30"/>
  <c r="N31" i="30" s="1"/>
  <c r="N29" i="30"/>
  <c r="N28" i="30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30" i="30" s="1"/>
  <c r="C36" i="29"/>
  <c r="C38" i="29"/>
  <c r="G31" i="29"/>
  <c r="I31" i="29"/>
  <c r="N31" i="29"/>
  <c r="M31" i="29"/>
  <c r="L31" i="29"/>
  <c r="K31" i="29"/>
  <c r="J31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C36" i="28"/>
  <c r="C38" i="28" s="1"/>
  <c r="M31" i="28"/>
  <c r="L31" i="28"/>
  <c r="K31" i="28"/>
  <c r="J31" i="28"/>
  <c r="I31" i="28"/>
  <c r="G31" i="28"/>
  <c r="N31" i="28" s="1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30" i="28" s="1"/>
  <c r="C36" i="27"/>
  <c r="C38" i="27" s="1"/>
  <c r="M31" i="27"/>
  <c r="L31" i="27"/>
  <c r="K31" i="27"/>
  <c r="J31" i="27"/>
  <c r="I31" i="27"/>
  <c r="G31" i="27"/>
  <c r="N31" i="27" s="1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30" i="27" s="1"/>
  <c r="C36" i="26"/>
  <c r="C38" i="26" s="1"/>
  <c r="M31" i="26"/>
  <c r="L31" i="26"/>
  <c r="K31" i="26"/>
  <c r="J31" i="26"/>
  <c r="I31" i="26"/>
  <c r="G31" i="26"/>
  <c r="N31" i="26" s="1"/>
  <c r="N29" i="26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30" i="26" s="1"/>
  <c r="C36" i="25"/>
  <c r="C38" i="25" s="1"/>
  <c r="M31" i="25"/>
  <c r="L31" i="25"/>
  <c r="K31" i="25"/>
  <c r="J31" i="25"/>
  <c r="I31" i="25"/>
  <c r="G31" i="25"/>
  <c r="N31" i="25" s="1"/>
  <c r="N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30" i="25" s="1"/>
  <c r="C36" i="24"/>
  <c r="C38" i="24" s="1"/>
  <c r="M31" i="24"/>
  <c r="L31" i="24"/>
  <c r="K31" i="24"/>
  <c r="J31" i="24"/>
  <c r="I31" i="24"/>
  <c r="G31" i="24"/>
  <c r="N31" i="24" s="1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30" i="24" s="1"/>
  <c r="C36" i="23"/>
  <c r="C38" i="23" s="1"/>
  <c r="M31" i="23"/>
  <c r="L31" i="23"/>
  <c r="K31" i="23"/>
  <c r="J31" i="23"/>
  <c r="I31" i="23"/>
  <c r="G31" i="23"/>
  <c r="N31" i="23" s="1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30" i="23" s="1"/>
  <c r="C36" i="22"/>
  <c r="C38" i="22" s="1"/>
  <c r="M31" i="22"/>
  <c r="L31" i="22"/>
  <c r="K31" i="22"/>
  <c r="J31" i="22"/>
  <c r="I31" i="22"/>
  <c r="G31" i="22"/>
  <c r="N31" i="22" s="1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30" i="22" s="1"/>
  <c r="C36" i="21"/>
  <c r="C38" i="21" s="1"/>
  <c r="M31" i="21"/>
  <c r="L31" i="21"/>
  <c r="K31" i="21"/>
  <c r="J31" i="21"/>
  <c r="I31" i="21"/>
  <c r="G31" i="21"/>
  <c r="N31" i="21" s="1"/>
  <c r="N29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30" i="21" s="1"/>
  <c r="C36" i="20"/>
  <c r="C38" i="20"/>
  <c r="M31" i="20"/>
  <c r="L31" i="20"/>
  <c r="K31" i="20"/>
  <c r="J31" i="20"/>
  <c r="I31" i="20"/>
  <c r="G31" i="20"/>
  <c r="N31" i="20" s="1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30" i="20" s="1"/>
  <c r="C36" i="19"/>
  <c r="C38" i="19" s="1"/>
  <c r="M31" i="19"/>
  <c r="L31" i="19"/>
  <c r="K31" i="19"/>
  <c r="J31" i="19"/>
  <c r="I31" i="19"/>
  <c r="G31" i="19"/>
  <c r="N31" i="19" s="1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30" i="19" s="1"/>
  <c r="C36" i="18"/>
  <c r="C38" i="18" s="1"/>
  <c r="M31" i="18"/>
  <c r="L31" i="18"/>
  <c r="K31" i="18"/>
  <c r="J31" i="18"/>
  <c r="I31" i="18"/>
  <c r="G31" i="18"/>
  <c r="N31" i="18" s="1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30" i="18" s="1"/>
  <c r="C36" i="17"/>
  <c r="C38" i="17" s="1"/>
  <c r="M31" i="17"/>
  <c r="L31" i="17"/>
  <c r="K31" i="17"/>
  <c r="J31" i="17"/>
  <c r="I31" i="17"/>
  <c r="G31" i="17"/>
  <c r="N31" i="17" s="1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30" i="17" s="1"/>
  <c r="C36" i="16"/>
  <c r="C38" i="16" s="1"/>
  <c r="M31" i="16"/>
  <c r="L31" i="16"/>
  <c r="K31" i="16"/>
  <c r="J31" i="16"/>
  <c r="I31" i="16"/>
  <c r="G31" i="16"/>
  <c r="N31" i="16" s="1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30" i="16" s="1"/>
  <c r="C36" i="15"/>
  <c r="C38" i="15" s="1"/>
  <c r="M31" i="15"/>
  <c r="L31" i="15"/>
  <c r="K31" i="15"/>
  <c r="J31" i="15"/>
  <c r="I31" i="15"/>
  <c r="G31" i="15"/>
  <c r="N31" i="15" s="1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30" i="15" s="1"/>
  <c r="C36" i="14"/>
  <c r="C38" i="14" s="1"/>
  <c r="M31" i="14"/>
  <c r="L31" i="14"/>
  <c r="K31" i="14"/>
  <c r="J31" i="14"/>
  <c r="I31" i="14"/>
  <c r="G31" i="14"/>
  <c r="N31" i="14" s="1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30" i="14" s="1"/>
  <c r="C36" i="13"/>
  <c r="C38" i="13" s="1"/>
  <c r="M31" i="13"/>
  <c r="L31" i="13"/>
  <c r="K31" i="13"/>
  <c r="J31" i="13"/>
  <c r="I31" i="13"/>
  <c r="G31" i="13"/>
  <c r="N31" i="13" s="1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30" i="13" s="1"/>
  <c r="C36" i="12"/>
  <c r="C38" i="12" s="1"/>
  <c r="M31" i="12"/>
  <c r="L31" i="12"/>
  <c r="K31" i="12"/>
  <c r="J31" i="12"/>
  <c r="I31" i="12"/>
  <c r="G31" i="12"/>
  <c r="N31" i="12" s="1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30" i="12" s="1"/>
  <c r="C36" i="11"/>
  <c r="C38" i="11" s="1"/>
  <c r="M31" i="11"/>
  <c r="L31" i="11"/>
  <c r="K31" i="11"/>
  <c r="J31" i="11"/>
  <c r="I31" i="11"/>
  <c r="G31" i="11"/>
  <c r="N31" i="11" s="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30" i="11" s="1"/>
  <c r="C36" i="10"/>
  <c r="C38" i="10" s="1"/>
  <c r="M31" i="10"/>
  <c r="L31" i="10"/>
  <c r="K31" i="10"/>
  <c r="J31" i="10"/>
  <c r="I31" i="10"/>
  <c r="G31" i="10"/>
  <c r="N31" i="10" s="1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30" i="10" s="1"/>
  <c r="C36" i="9"/>
  <c r="C38" i="9" s="1"/>
  <c r="M31" i="9"/>
  <c r="L31" i="9"/>
  <c r="K31" i="9"/>
  <c r="J31" i="9"/>
  <c r="I31" i="9"/>
  <c r="G31" i="9"/>
  <c r="N31" i="9" s="1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0" i="9" s="1"/>
  <c r="C36" i="8"/>
  <c r="C38" i="8" s="1"/>
  <c r="M31" i="8"/>
  <c r="L31" i="8"/>
  <c r="K31" i="8"/>
  <c r="J31" i="8"/>
  <c r="I31" i="8"/>
  <c r="G31" i="8"/>
  <c r="N31" i="8" s="1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30" i="8" s="1"/>
  <c r="C36" i="7"/>
  <c r="C38" i="7" s="1"/>
  <c r="M31" i="7"/>
  <c r="L31" i="7"/>
  <c r="K31" i="7"/>
  <c r="J31" i="7"/>
  <c r="I31" i="7"/>
  <c r="G31" i="7"/>
  <c r="N31" i="7" s="1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30" i="7" s="1"/>
  <c r="C36" i="6"/>
  <c r="C38" i="6" s="1"/>
  <c r="M31" i="6"/>
  <c r="L31" i="6"/>
  <c r="K31" i="6"/>
  <c r="J31" i="6"/>
  <c r="I31" i="6"/>
  <c r="G31" i="6"/>
  <c r="N31" i="6" s="1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30" i="6" s="1"/>
  <c r="C36" i="5"/>
  <c r="C38" i="5" s="1"/>
  <c r="M31" i="5"/>
  <c r="L31" i="5"/>
  <c r="K31" i="5"/>
  <c r="J31" i="5"/>
  <c r="I31" i="5"/>
  <c r="G31" i="5"/>
  <c r="N31" i="5" s="1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30" i="5" s="1"/>
  <c r="C36" i="4"/>
  <c r="C38" i="4" s="1"/>
  <c r="M31" i="4"/>
  <c r="L31" i="4"/>
  <c r="K31" i="4"/>
  <c r="J31" i="4"/>
  <c r="I31" i="4"/>
  <c r="G31" i="4"/>
  <c r="N31" i="4" s="1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30" i="4" s="1"/>
  <c r="C36" i="3"/>
  <c r="C38" i="3" s="1"/>
  <c r="M31" i="3"/>
  <c r="L31" i="3"/>
  <c r="K31" i="3"/>
  <c r="J31" i="3"/>
  <c r="I31" i="3"/>
  <c r="G31" i="3"/>
  <c r="N31" i="3" s="1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30" i="3" s="1"/>
  <c r="C36" i="2"/>
  <c r="C38" i="2" s="1"/>
  <c r="M31" i="2"/>
  <c r="L31" i="2"/>
  <c r="K31" i="2"/>
  <c r="J31" i="2"/>
  <c r="I31" i="2"/>
  <c r="G31" i="2"/>
  <c r="N31" i="2" s="1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30" i="2" s="1"/>
  <c r="C36" i="1"/>
  <c r="C38" i="1" s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M31" i="1"/>
  <c r="L31" i="1"/>
  <c r="K31" i="1"/>
  <c r="J31" i="1"/>
  <c r="I31" i="1"/>
  <c r="G31" i="1"/>
  <c r="N6" i="1"/>
  <c r="N30" i="1" s="1"/>
  <c r="N31" i="1" l="1"/>
</calcChain>
</file>

<file path=xl/sharedStrings.xml><?xml version="1.0" encoding="utf-8"?>
<sst xmlns="http://schemas.openxmlformats.org/spreadsheetml/2006/main" count="2301" uniqueCount="354">
  <si>
    <t xml:space="preserve"> </t>
  </si>
  <si>
    <t xml:space="preserve">        HOTEL SAN BOSCO DE LA FORTUNA S.A</t>
  </si>
  <si>
    <t>CIERRE DIARIO CAJA</t>
  </si>
  <si>
    <t>SOLO TOURS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</si>
  <si>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</si>
  <si>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</si>
  <si>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</si>
  <si>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</si>
  <si>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</si>
  <si>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</si>
  <si>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</si>
  <si>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</si>
  <si>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</si>
  <si>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</si>
  <si>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</si>
  <si>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</si>
  <si>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</si>
  <si>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</si>
  <si>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</si>
  <si>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</si>
  <si>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</si>
  <si>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</si>
  <si>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</si>
  <si>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</si>
  <si>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</si>
  <si>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</si>
  <si>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 xml:space="preserve">                        ENCARGADO DE RECEPCION:</t>
  </si>
  <si>
    <t>ALLAN</t>
  </si>
  <si>
    <t xml:space="preserve">SE REBAJARON 3 JUGOS DEL VALLE PARA DESAYUNOS  </t>
  </si>
  <si>
    <t>17</t>
  </si>
  <si>
    <t>ELIKE HANTZ</t>
  </si>
  <si>
    <t>NEUE WELT REISEN</t>
  </si>
  <si>
    <t xml:space="preserve">PM </t>
  </si>
  <si>
    <t>DANIEL</t>
  </si>
  <si>
    <t>ALONSO</t>
  </si>
  <si>
    <t>BESSA</t>
  </si>
  <si>
    <t>ALEX</t>
  </si>
  <si>
    <t>MAQUILA LAMA</t>
  </si>
  <si>
    <t>ROLANDO</t>
  </si>
  <si>
    <t>CIA NESTLE</t>
  </si>
  <si>
    <t>BEBIDAS</t>
  </si>
  <si>
    <t>GUSTAVO</t>
  </si>
  <si>
    <t>AGROCOMERCIAL DE GRECIA</t>
  </si>
  <si>
    <t>MARIO</t>
  </si>
  <si>
    <t>DIST. LA FLORIDA</t>
  </si>
  <si>
    <t>MAURICIO</t>
  </si>
  <si>
    <t>INDUST. NAC. CXA</t>
  </si>
  <si>
    <t>PM</t>
  </si>
  <si>
    <t>DIANA</t>
  </si>
  <si>
    <t>FEDERACION PANAMEÑA</t>
  </si>
  <si>
    <t>WK</t>
  </si>
  <si>
    <t>CORPORATIVO</t>
  </si>
  <si>
    <t>FACT 43508 NULA</t>
  </si>
  <si>
    <t>REBECA MARIN ESQUIEL</t>
  </si>
  <si>
    <t>MARGIE DÍAZ MESEN</t>
  </si>
  <si>
    <t>REBECA</t>
  </si>
  <si>
    <t>CO</t>
  </si>
  <si>
    <t>DESAYUNO</t>
  </si>
  <si>
    <t>ORBITZ</t>
  </si>
  <si>
    <t>PAUL</t>
  </si>
  <si>
    <t>V # 5376</t>
  </si>
  <si>
    <t>BRYAN</t>
  </si>
  <si>
    <t>MULTISERVICIOS</t>
  </si>
  <si>
    <t>BOSMAN</t>
  </si>
  <si>
    <t>JOSE</t>
  </si>
  <si>
    <t>12</t>
  </si>
  <si>
    <t>PHILIP HAMILTON</t>
  </si>
  <si>
    <t>16</t>
  </si>
  <si>
    <t>DAVID MAAS</t>
  </si>
  <si>
    <t>GRUPO EXPLORE QCC</t>
  </si>
  <si>
    <t>VESA TOURS</t>
  </si>
  <si>
    <t>10</t>
  </si>
  <si>
    <t>MARIO TOMAS</t>
  </si>
  <si>
    <t>07</t>
  </si>
  <si>
    <t>7</t>
  </si>
  <si>
    <t>VARIOS</t>
  </si>
  <si>
    <t>COSTA A COSTA</t>
  </si>
  <si>
    <t>FAMILIA WETHKAMP</t>
  </si>
  <si>
    <t>CAS</t>
  </si>
  <si>
    <t>CAROLINA</t>
  </si>
  <si>
    <t>EQUIPOS NIETO</t>
  </si>
  <si>
    <t>SALVADOR HERNNDEZ</t>
  </si>
  <si>
    <t>WKT</t>
  </si>
  <si>
    <t>JOANNA</t>
  </si>
  <si>
    <t>V=5379/5380</t>
  </si>
  <si>
    <t>JOHNNY</t>
  </si>
  <si>
    <t>BANCO POPULAR</t>
  </si>
  <si>
    <t>SHANE AUBART</t>
  </si>
  <si>
    <t>EXPEDIA</t>
  </si>
  <si>
    <t>MARIANA TAPIA</t>
  </si>
  <si>
    <t>VSF</t>
  </si>
  <si>
    <t>ANYWHERE CR</t>
  </si>
  <si>
    <t>CARLOS REYES</t>
  </si>
  <si>
    <t>CAFÉ REY</t>
  </si>
  <si>
    <t>KEVIN</t>
  </si>
  <si>
    <t>BI CR</t>
  </si>
  <si>
    <t>NATASHA</t>
  </si>
  <si>
    <t>SELECT CR</t>
  </si>
  <si>
    <t>CR VAKANTIE</t>
  </si>
  <si>
    <t>MELANIE</t>
  </si>
  <si>
    <t>CR SUN TOURS</t>
  </si>
  <si>
    <t>MARK VAN HEUKELUM FAMILY</t>
  </si>
  <si>
    <t>23</t>
  </si>
  <si>
    <t>JEFFERSON GUZMAN</t>
  </si>
  <si>
    <t>BRITT CR</t>
  </si>
  <si>
    <t>22</t>
  </si>
  <si>
    <t>ALLAN LORIA</t>
  </si>
  <si>
    <t>CCSS</t>
  </si>
  <si>
    <t>DESAYUNOS</t>
  </si>
  <si>
    <t>13</t>
  </si>
  <si>
    <t>JOSE RODRIGUEZ</t>
  </si>
  <si>
    <t>14</t>
  </si>
  <si>
    <t>EMMANUEL GATGENS</t>
  </si>
  <si>
    <t>15</t>
  </si>
  <si>
    <t>BERNAL JIMENEZ</t>
  </si>
  <si>
    <t>CO-ICE</t>
  </si>
  <si>
    <t>19</t>
  </si>
  <si>
    <t>EDGAR FERNANDEZ</t>
  </si>
  <si>
    <t>OGANEM ROJO S.A</t>
  </si>
  <si>
    <t>6</t>
  </si>
  <si>
    <t>HENRY FERNANDEZ ALÑVAREZ</t>
  </si>
  <si>
    <t>9</t>
  </si>
  <si>
    <t>MAINOR JIMENEZ FERNANDEZ</t>
  </si>
  <si>
    <t>JOANNA WOOD</t>
  </si>
  <si>
    <t>V=5381</t>
  </si>
  <si>
    <t>25</t>
  </si>
  <si>
    <t>ADRIANA SISFONTES</t>
  </si>
  <si>
    <t>26</t>
  </si>
  <si>
    <t>SONIA REICHEBAC</t>
  </si>
  <si>
    <t>V=5383</t>
  </si>
  <si>
    <t>GONZALO</t>
  </si>
  <si>
    <t>SHARON</t>
  </si>
  <si>
    <t>TRAVELOCITY</t>
  </si>
  <si>
    <t>MAX</t>
  </si>
  <si>
    <t>20</t>
  </si>
  <si>
    <t>ROBERT MCNAIR</t>
  </si>
  <si>
    <t>GECKO TRAIL</t>
  </si>
  <si>
    <t>18</t>
  </si>
  <si>
    <t>MARVIN ATKINSON</t>
  </si>
  <si>
    <t>MARCO VALVERDE</t>
  </si>
  <si>
    <t>SONYA</t>
  </si>
  <si>
    <t>JACOB</t>
  </si>
  <si>
    <t>JONATHAN</t>
  </si>
  <si>
    <t>CHRISTIAN</t>
  </si>
  <si>
    <t>SERGIO</t>
  </si>
  <si>
    <t xml:space="preserve">ZAIDA </t>
  </si>
  <si>
    <t>MAURICIO HERNANDEZ</t>
  </si>
  <si>
    <t>21</t>
  </si>
  <si>
    <t>GABRIELA MORA CAMPOS</t>
  </si>
  <si>
    <t>32</t>
  </si>
  <si>
    <t>DIEGO MORA</t>
  </si>
  <si>
    <t>ADRIAN RODRIGUEZ</t>
  </si>
  <si>
    <t>27</t>
  </si>
  <si>
    <t>CARLOS CHAVEZ</t>
  </si>
  <si>
    <t>23-24-25</t>
  </si>
  <si>
    <t>PABLO ZUÑIGA</t>
  </si>
  <si>
    <t>17-18</t>
  </si>
  <si>
    <t>ABRAHAM ADAMSKI</t>
  </si>
  <si>
    <t>ANDREY SANDOVAL</t>
  </si>
  <si>
    <t>CINDY</t>
  </si>
  <si>
    <t>JASON</t>
  </si>
  <si>
    <t>CINDY MARTIN</t>
  </si>
  <si>
    <t>CHRISTIAN PARCHE</t>
  </si>
  <si>
    <t>JONATHAN HOM</t>
  </si>
  <si>
    <t>IVAN CORTE LUCERO</t>
  </si>
  <si>
    <t>VOUCHER 5394,5395,5396 SON DE LA MISMA FACTURA.</t>
  </si>
  <si>
    <t>SMIALEK POLEWS</t>
  </si>
  <si>
    <t>ECOLE VIAJES S.A</t>
  </si>
  <si>
    <t>ALLEN BECK</t>
  </si>
  <si>
    <t>KAUTH KNOERZER</t>
  </si>
  <si>
    <t xml:space="preserve">                                        HOTEL SAN BOSCO DE LA FORTUNA S.A</t>
  </si>
  <si>
    <t>NATALIA PONS</t>
  </si>
  <si>
    <t>DESPEGAR.COM</t>
  </si>
  <si>
    <t>TAINA MILENA GALLO</t>
  </si>
  <si>
    <t>40</t>
  </si>
  <si>
    <t xml:space="preserve">ELENA ZALKIN </t>
  </si>
  <si>
    <t>JIMMY</t>
  </si>
  <si>
    <t>ALQUILER SALA</t>
  </si>
  <si>
    <t>GRUPO ASFALTICA</t>
  </si>
  <si>
    <t>ACEROS CARAZO</t>
  </si>
  <si>
    <t>SAVIA ANDINA</t>
  </si>
  <si>
    <t>NIEUBORG</t>
  </si>
  <si>
    <t>V # 5397</t>
  </si>
  <si>
    <t>ELENA</t>
  </si>
  <si>
    <t>LAB STEIN</t>
  </si>
  <si>
    <t>OLIVER</t>
  </si>
  <si>
    <t>BRITT</t>
  </si>
  <si>
    <t>BRITT COSTA RICA</t>
  </si>
  <si>
    <t>24</t>
  </si>
  <si>
    <t>UNIPHARM (COSTARICA), S.A</t>
  </si>
  <si>
    <t>05</t>
  </si>
  <si>
    <t>LABORATORIO STEIN</t>
  </si>
  <si>
    <t>PRISCILLA ABARCA</t>
  </si>
  <si>
    <t>JOSUE BENAVIDES</t>
  </si>
  <si>
    <t>03</t>
  </si>
  <si>
    <t>CRIS HAFNER</t>
  </si>
  <si>
    <t>V:5398</t>
  </si>
  <si>
    <t>UNIPHARM S.A</t>
  </si>
  <si>
    <t>LABORATORIOS STEIN</t>
  </si>
  <si>
    <t>FACTURA 43611 NULA</t>
  </si>
  <si>
    <t>34</t>
  </si>
  <si>
    <t>NIEUBOURG GORI</t>
  </si>
  <si>
    <t>TRANS CR TOURS</t>
  </si>
  <si>
    <t>L-2</t>
  </si>
  <si>
    <t>JIMMY GARCIA LEITON</t>
  </si>
  <si>
    <t>MELISSA OBTERA</t>
  </si>
  <si>
    <t>BORBON Y COMPAÑÍA</t>
  </si>
  <si>
    <t xml:space="preserve">MUNICIPALIDAD SAN RAFAEL </t>
  </si>
  <si>
    <t>2</t>
  </si>
  <si>
    <t xml:space="preserve">HENRY FERNANDEZ </t>
  </si>
  <si>
    <t>1</t>
  </si>
  <si>
    <t>MAINOR JIMENEZ</t>
  </si>
  <si>
    <t>ROSANNE FRITZSCHE</t>
  </si>
  <si>
    <t>CNE</t>
  </si>
  <si>
    <t>LALOU KRIS</t>
  </si>
  <si>
    <t>DISTRIBUIDORA LA FLORIDA</t>
  </si>
  <si>
    <t>GUTIS LTDA</t>
  </si>
  <si>
    <t>VIAJES CAMINO DEL SOL</t>
  </si>
  <si>
    <t>VIAJES DE DESCUBRIMIENTOS CR</t>
  </si>
  <si>
    <t>DESAFIO LA FORTUNA</t>
  </si>
  <si>
    <t>PAUL SABORIO</t>
  </si>
  <si>
    <t>25-26</t>
  </si>
  <si>
    <t>WENDY ARAYA</t>
  </si>
  <si>
    <t>18-11-012</t>
  </si>
  <si>
    <t>34-40</t>
  </si>
  <si>
    <t>BRITT CHARGE</t>
  </si>
  <si>
    <t>RUGH</t>
  </si>
  <si>
    <t>U.N.A.</t>
  </si>
  <si>
    <t>MARGIE</t>
  </si>
  <si>
    <t>RUBIT</t>
  </si>
  <si>
    <t xml:space="preserve">KARLA </t>
  </si>
  <si>
    <t>ILEANA</t>
  </si>
  <si>
    <t>IRENE</t>
  </si>
  <si>
    <t>SOF</t>
  </si>
  <si>
    <t>VINSON</t>
  </si>
  <si>
    <t>KATHERINE</t>
  </si>
  <si>
    <t>GERALD</t>
  </si>
  <si>
    <t>V=5104</t>
  </si>
  <si>
    <t>V=5103</t>
  </si>
  <si>
    <t>24-32</t>
  </si>
  <si>
    <t>LUIS DIEGO CAMPOS</t>
  </si>
  <si>
    <t>ALEXANDER MONTENEGRO</t>
  </si>
  <si>
    <t>DAVID ZITIN</t>
  </si>
  <si>
    <t>JOSE PABLO MIRANDA</t>
  </si>
  <si>
    <t>5</t>
  </si>
  <si>
    <t>KEREN ROJAS</t>
  </si>
  <si>
    <t>50</t>
  </si>
  <si>
    <t xml:space="preserve">RAQUEL SOLIS </t>
  </si>
  <si>
    <t>WILLIAM DALEY</t>
  </si>
  <si>
    <t>VIAJES ESPECIALES S.A.</t>
  </si>
  <si>
    <t>ELMER AGUILAR</t>
  </si>
  <si>
    <t>ASIER SEMPER</t>
  </si>
  <si>
    <t>LUSTENBERGER</t>
  </si>
  <si>
    <t>OSCAR ADRIAN ROJAS CASTRO</t>
  </si>
  <si>
    <t>MATHEW</t>
  </si>
  <si>
    <t>ANDRES MURILLO</t>
  </si>
  <si>
    <t>CARLOS</t>
  </si>
  <si>
    <t>OSCAR OVIEDO</t>
  </si>
  <si>
    <t>4</t>
  </si>
  <si>
    <t>MATTHEW DANCEY</t>
  </si>
  <si>
    <t>V=5110</t>
  </si>
  <si>
    <t>GRUPO COAST TOCOAST</t>
  </si>
  <si>
    <t>COAST TO COAST</t>
  </si>
  <si>
    <t>PAMELA ORTEGA</t>
  </si>
  <si>
    <t>DESAFIO MONTEVERDE</t>
  </si>
  <si>
    <t>ERIC FLEMING</t>
  </si>
  <si>
    <t>MTV NATURAL ADVENTURE</t>
  </si>
  <si>
    <t>BORIS SANCHEZ</t>
  </si>
  <si>
    <t>EZRA GROUP</t>
  </si>
  <si>
    <t>V= 5111</t>
  </si>
  <si>
    <t xml:space="preserve">CARLOS </t>
  </si>
  <si>
    <t>11</t>
  </si>
  <si>
    <t>VAN DER WODE</t>
  </si>
  <si>
    <t>BRITT COSTA RICA S.A</t>
  </si>
  <si>
    <t>PRAVEEN KUMAR</t>
  </si>
  <si>
    <t>AVON</t>
  </si>
  <si>
    <t>2-4-9</t>
  </si>
  <si>
    <t>DIMASA S.A</t>
  </si>
  <si>
    <t>GRUPO SAMBORO</t>
  </si>
  <si>
    <t>CR STUDY TOURS</t>
  </si>
  <si>
    <t>SARAH S.</t>
  </si>
  <si>
    <t>GERARDO POLA JEREZ</t>
  </si>
  <si>
    <t>GABRIELA VALERIO</t>
  </si>
  <si>
    <t>EXPLORE CC</t>
  </si>
  <si>
    <t>VIAJES ESPECIALES</t>
  </si>
  <si>
    <t>THOMAS ANDERSEN</t>
  </si>
  <si>
    <t>HENRY FERNANDEZ</t>
  </si>
  <si>
    <t>JULIAN ARMAS</t>
  </si>
  <si>
    <t>EXPEDICIONES FORTUNA</t>
  </si>
  <si>
    <t>MIGUEL TORTOSA</t>
  </si>
  <si>
    <t>VIAJES SIN FRONTERAS</t>
  </si>
  <si>
    <t>JOSE ANTONIA ROCA</t>
  </si>
  <si>
    <t>FRANCISCO ALVARADO</t>
  </si>
  <si>
    <t>PHILIP MOSELEY</t>
  </si>
  <si>
    <t>DEVANG KOTHARI</t>
  </si>
  <si>
    <t>ASHISH KOTHARI</t>
  </si>
  <si>
    <t>CHRISTINE HAFNER &amp; MARIAN</t>
  </si>
  <si>
    <t>EXPEDICIONES TROPICALES</t>
  </si>
  <si>
    <t>INDUSTRIAS NACIONALES</t>
  </si>
  <si>
    <t>RICHARD</t>
  </si>
  <si>
    <t>AIESE</t>
  </si>
  <si>
    <t>AVENTURAS COSTA A COSTA</t>
  </si>
  <si>
    <t>BJORN</t>
  </si>
  <si>
    <t>CR DREAM TRAVEL</t>
  </si>
  <si>
    <t>PEI CHAO</t>
  </si>
  <si>
    <t>V= 5113</t>
  </si>
  <si>
    <t>EERLAND VESSEUR</t>
  </si>
  <si>
    <t>JOSE VIQUEZ ALFARO</t>
  </si>
  <si>
    <t>CESAR CAMBRONERO</t>
  </si>
  <si>
    <t>ROYNEL DELGADO</t>
  </si>
  <si>
    <t>WILLIAM MIRANDA LOPEZ</t>
  </si>
  <si>
    <t>GUSTAVO APESTEGUI</t>
  </si>
  <si>
    <t>286150/151</t>
  </si>
  <si>
    <t>LUIS ROJAS</t>
  </si>
  <si>
    <t>KEVIN HILL</t>
  </si>
  <si>
    <t>CI</t>
  </si>
  <si>
    <t>FRANCESCA</t>
  </si>
  <si>
    <t>JOSE ARRIETA DÍAZ</t>
  </si>
  <si>
    <t>TRANSQUETZAL</t>
  </si>
  <si>
    <t>MARCO SALAZAR</t>
  </si>
  <si>
    <t>RAYMOND PRATTE</t>
  </si>
  <si>
    <t>ROBERT MEUHAUSER</t>
  </si>
  <si>
    <t>VIAJES TORNUS</t>
  </si>
  <si>
    <t>LAUREN ZIELKE</t>
  </si>
  <si>
    <t>POLIANA JUNQUEIRA</t>
  </si>
  <si>
    <t>CO-BESSA</t>
  </si>
  <si>
    <t>AM - PM</t>
  </si>
  <si>
    <t>FACT # 43740-43741-43742-43743-43744-43745: NULAS</t>
  </si>
  <si>
    <t>AGROIND</t>
  </si>
  <si>
    <t>ICE</t>
  </si>
  <si>
    <t>MARCO</t>
  </si>
  <si>
    <t>EXTRALUM</t>
  </si>
  <si>
    <t>KURT</t>
  </si>
  <si>
    <t>HENRRY</t>
  </si>
  <si>
    <t>OTTO</t>
  </si>
  <si>
    <t>ROBERT</t>
  </si>
  <si>
    <t>V # 5118</t>
  </si>
  <si>
    <t>EUROSEMILLAS</t>
  </si>
  <si>
    <t>BABAR</t>
  </si>
  <si>
    <t>WKC</t>
  </si>
  <si>
    <t>VEROMATIC</t>
  </si>
  <si>
    <t>MANUEL</t>
  </si>
  <si>
    <t>BIBIDAS</t>
  </si>
  <si>
    <t>FIDEL</t>
  </si>
  <si>
    <t>V # 5119</t>
  </si>
  <si>
    <t>JORG</t>
  </si>
  <si>
    <t>DISTRIBUIDORA FLORIDA</t>
  </si>
  <si>
    <t>JOSE MARTINEZ</t>
  </si>
  <si>
    <t>CAFÉ BRITT</t>
  </si>
  <si>
    <t>LUIS DURÁN ARGUEDAS</t>
  </si>
  <si>
    <t>VANESSA HERNÁNDEZ</t>
  </si>
  <si>
    <t>SALVADOR HERNÁNDEZ</t>
  </si>
  <si>
    <t>22-23</t>
  </si>
  <si>
    <t>DOUGLAS MURILLO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</si>
</sst>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5" x14ac:knownFonts="1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theme="3" tint="-0.499984740745262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/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left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7" fontId="1" fillId="3" borderId="6" xfId="0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8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9" fontId="12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4" xfId="0" applyFont="1" applyFill="1" applyBorder="1" applyAlignment="1"/>
    <xf numFmtId="0" fontId="14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activeCell="C28" sqref="C28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41243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152</v>
      </c>
      <c r="B6" s="19" t="s">
        <v>349</v>
      </c>
      <c r="C6" s="19" t="s">
        <v>50</v>
      </c>
      <c r="D6" s="19">
        <v>41243</v>
      </c>
      <c r="E6" s="19">
        <v>41245</v>
      </c>
      <c r="F6" s="20">
        <v>43767</v>
      </c>
      <c r="G6" s="21">
        <v>33320</v>
      </c>
      <c r="H6" s="21"/>
      <c r="I6" s="22"/>
      <c r="J6" s="22"/>
      <c r="K6" s="22">
        <v>33320</v>
      </c>
      <c r="L6" s="22"/>
      <c r="M6" s="22"/>
      <c r="N6" s="23">
        <f>G6+I6</f>
        <v>33320</v>
      </c>
    </row>
    <row r="7" spans="1:14" x14ac:dyDescent="0.25">
      <c r="A7" s="18" t="s">
        <v>111</v>
      </c>
      <c r="B7" s="19" t="s">
        <v>350</v>
      </c>
      <c r="C7" s="19" t="s">
        <v>50</v>
      </c>
      <c r="D7" s="19">
        <v>41243</v>
      </c>
      <c r="E7" s="19">
        <v>41245</v>
      </c>
      <c r="F7" s="20">
        <v>43768</v>
      </c>
      <c r="G7" s="21">
        <v>34000</v>
      </c>
      <c r="H7" s="21"/>
      <c r="I7" s="22"/>
      <c r="J7" s="22"/>
      <c r="K7" s="22"/>
      <c r="L7" s="22"/>
      <c r="M7" s="22">
        <v>34000</v>
      </c>
      <c r="N7" s="23">
        <f t="shared" ref="N7:N31" si="0">G7+I7</f>
        <v>34000</v>
      </c>
    </row>
    <row r="8" spans="1:14" x14ac:dyDescent="0.25">
      <c r="A8" s="18" t="s">
        <v>200</v>
      </c>
      <c r="B8" s="19" t="s">
        <v>351</v>
      </c>
      <c r="C8" s="19" t="s">
        <v>50</v>
      </c>
      <c r="D8" s="19">
        <v>41243</v>
      </c>
      <c r="E8" s="19">
        <v>41245</v>
      </c>
      <c r="F8" s="20">
        <v>43769</v>
      </c>
      <c r="G8" s="21">
        <v>34000</v>
      </c>
      <c r="H8" s="20"/>
      <c r="I8" s="22"/>
      <c r="J8" s="22">
        <v>34000</v>
      </c>
      <c r="K8" s="22"/>
      <c r="L8" s="22"/>
      <c r="M8" s="22"/>
      <c r="N8" s="23">
        <f t="shared" si="0"/>
        <v>34000</v>
      </c>
    </row>
    <row r="9" spans="1:14" x14ac:dyDescent="0.25">
      <c r="A9" s="18" t="s">
        <v>352</v>
      </c>
      <c r="B9" s="24" t="s">
        <v>353</v>
      </c>
      <c r="C9" s="24" t="s">
        <v>50</v>
      </c>
      <c r="D9" s="19">
        <v>41243</v>
      </c>
      <c r="E9" s="19">
        <v>41245</v>
      </c>
      <c r="F9" s="20">
        <v>43770</v>
      </c>
      <c r="G9" s="21">
        <v>68000</v>
      </c>
      <c r="H9" s="20"/>
      <c r="I9" s="25"/>
      <c r="J9" s="21">
        <v>68000</v>
      </c>
      <c r="K9" s="21"/>
      <c r="L9" s="21"/>
      <c r="M9" s="21"/>
      <c r="N9" s="23">
        <f>G9+I9</f>
        <v>68000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169320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169320</v>
      </c>
      <c r="H31" s="21"/>
      <c r="I31" s="39">
        <f>SUM(I6:I30)</f>
        <v>0</v>
      </c>
      <c r="J31" s="39">
        <f>SUM(J6:J30)</f>
        <v>102000</v>
      </c>
      <c r="K31" s="39">
        <f>SUM(K6:K30)</f>
        <v>33320</v>
      </c>
      <c r="L31" s="39">
        <f>SUM(L6:L30)</f>
        <v>0</v>
      </c>
      <c r="M31" s="39">
        <f>SUM(M6:M30)</f>
        <v>34000</v>
      </c>
      <c r="N31" s="23">
        <f t="shared" si="0"/>
        <v>169320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102000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102000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20" sqref="B20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41238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105</v>
      </c>
      <c r="B6" s="19" t="s">
        <v>316</v>
      </c>
      <c r="C6" s="19" t="s">
        <v>50</v>
      </c>
      <c r="D6" s="19">
        <v>41238</v>
      </c>
      <c r="E6" s="19">
        <v>41239</v>
      </c>
      <c r="F6" s="20">
        <v>43728</v>
      </c>
      <c r="G6" s="21">
        <v>29400</v>
      </c>
      <c r="H6" s="21"/>
      <c r="I6" s="22"/>
      <c r="J6" s="22"/>
      <c r="K6" s="22">
        <v>29400</v>
      </c>
      <c r="L6" s="22"/>
      <c r="M6" s="22"/>
      <c r="N6" s="23">
        <f>G6+I6</f>
        <v>29400</v>
      </c>
    </row>
    <row r="7" spans="1:14" x14ac:dyDescent="0.25">
      <c r="A7" s="18"/>
      <c r="B7" s="19"/>
      <c r="C7" s="19"/>
      <c r="D7" s="19"/>
      <c r="E7" s="19"/>
      <c r="F7" s="20"/>
      <c r="G7" s="21"/>
      <c r="H7" s="21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>G9+I9</f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29400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29400</v>
      </c>
      <c r="H31" s="21"/>
      <c r="I31" s="39">
        <f>SUM(I6:I30)</f>
        <v>0</v>
      </c>
      <c r="J31" s="39">
        <f>SUM(J6:J30)</f>
        <v>0</v>
      </c>
      <c r="K31" s="39">
        <f>SUM(K6:K30)</f>
        <v>29400</v>
      </c>
      <c r="L31" s="39">
        <f>SUM(L6:L30)</f>
        <v>0</v>
      </c>
      <c r="M31" s="39">
        <f>SUM(M6:M30)</f>
        <v>0</v>
      </c>
      <c r="N31" s="23">
        <f t="shared" si="0"/>
        <v>29400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N6" sqref="N6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41238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314</v>
      </c>
      <c r="C6" s="19" t="s">
        <v>95</v>
      </c>
      <c r="D6" s="19">
        <v>41236</v>
      </c>
      <c r="E6" s="19">
        <v>41238</v>
      </c>
      <c r="F6" s="20">
        <v>43727</v>
      </c>
      <c r="G6" s="21">
        <v>474320</v>
      </c>
      <c r="H6" s="21"/>
      <c r="I6" s="22"/>
      <c r="J6" s="22"/>
      <c r="K6" s="22"/>
      <c r="L6" s="22"/>
      <c r="M6" s="22">
        <v>474320</v>
      </c>
      <c r="N6" s="23" t="s">
        <v>315</v>
      </c>
    </row>
    <row r="7" spans="1:14" x14ac:dyDescent="0.25">
      <c r="A7" s="18"/>
      <c r="B7" s="19"/>
      <c r="C7" s="19"/>
      <c r="D7" s="19"/>
      <c r="E7" s="19"/>
      <c r="F7" s="20"/>
      <c r="G7" s="21"/>
      <c r="H7" s="21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>G9+I9</f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474320</v>
      </c>
      <c r="H31" s="21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474320</v>
      </c>
      <c r="N31" s="23">
        <f t="shared" si="0"/>
        <v>474320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N6" sqref="N6:N32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33</v>
      </c>
      <c r="E3" s="55"/>
      <c r="F3" s="55"/>
      <c r="G3" s="60"/>
      <c r="H3" s="1"/>
      <c r="I3" s="1"/>
      <c r="J3" s="13"/>
      <c r="K3" s="61">
        <v>41237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311</v>
      </c>
      <c r="C6" s="19" t="s">
        <v>50</v>
      </c>
      <c r="D6" s="19">
        <v>41237</v>
      </c>
      <c r="E6" s="19">
        <v>41238</v>
      </c>
      <c r="F6" s="20">
        <v>43723</v>
      </c>
      <c r="G6" s="21">
        <v>34000</v>
      </c>
      <c r="H6" s="21" t="s">
        <v>312</v>
      </c>
      <c r="I6" s="22"/>
      <c r="J6" s="22"/>
      <c r="K6" s="22">
        <v>34000</v>
      </c>
      <c r="L6" s="22"/>
      <c r="M6" s="22"/>
      <c r="N6" s="23">
        <f>G6+I6</f>
        <v>34000</v>
      </c>
    </row>
    <row r="7" spans="1:14" x14ac:dyDescent="0.25">
      <c r="A7" s="18"/>
      <c r="B7" s="19" t="s">
        <v>299</v>
      </c>
      <c r="C7" s="19" t="s">
        <v>50</v>
      </c>
      <c r="D7" s="19">
        <v>41238</v>
      </c>
      <c r="E7" s="19">
        <v>41239</v>
      </c>
      <c r="F7" s="20">
        <v>43724</v>
      </c>
      <c r="G7" s="21">
        <v>24500</v>
      </c>
      <c r="H7" s="21">
        <v>286152</v>
      </c>
      <c r="I7" s="22"/>
      <c r="J7" s="22"/>
      <c r="K7" s="22">
        <v>24500</v>
      </c>
      <c r="L7" s="22"/>
      <c r="M7" s="22"/>
      <c r="N7" s="23">
        <f t="shared" ref="N7:N31" si="0">G7+I7</f>
        <v>24500</v>
      </c>
    </row>
    <row r="8" spans="1:14" x14ac:dyDescent="0.25">
      <c r="A8" s="18"/>
      <c r="B8" s="19" t="s">
        <v>313</v>
      </c>
      <c r="C8" s="19" t="s">
        <v>50</v>
      </c>
      <c r="D8" s="19">
        <v>41237</v>
      </c>
      <c r="E8" s="19">
        <v>41238</v>
      </c>
      <c r="F8" s="20">
        <v>43725</v>
      </c>
      <c r="G8" s="21">
        <v>17000</v>
      </c>
      <c r="H8" s="20"/>
      <c r="I8" s="22"/>
      <c r="J8" s="22"/>
      <c r="K8" s="22">
        <v>17000</v>
      </c>
      <c r="L8" s="22"/>
      <c r="M8" s="22"/>
      <c r="N8" s="23">
        <f t="shared" si="0"/>
        <v>17000</v>
      </c>
    </row>
    <row r="9" spans="1:14" x14ac:dyDescent="0.25">
      <c r="A9" s="18"/>
      <c r="B9" s="24" t="s">
        <v>33</v>
      </c>
      <c r="C9" s="24"/>
      <c r="D9" s="19"/>
      <c r="E9" s="19"/>
      <c r="F9" s="20">
        <v>43726</v>
      </c>
      <c r="G9" s="21"/>
      <c r="H9" s="20" t="s">
        <v>40</v>
      </c>
      <c r="I9" s="25">
        <v>1000</v>
      </c>
      <c r="J9" s="21">
        <v>1000</v>
      </c>
      <c r="K9" s="21"/>
      <c r="L9" s="21"/>
      <c r="M9" s="21"/>
      <c r="N9" s="23">
        <f>G9+I9</f>
        <v>1000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76500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75500</v>
      </c>
      <c r="H31" s="21"/>
      <c r="I31" s="39">
        <f>SUM(I6:I30)</f>
        <v>1000</v>
      </c>
      <c r="J31" s="39">
        <f>SUM(J6:J30)</f>
        <v>1000</v>
      </c>
      <c r="K31" s="39">
        <f>SUM(K6:K30)</f>
        <v>75500</v>
      </c>
      <c r="L31" s="39">
        <f>SUM(L6:L30)</f>
        <v>0</v>
      </c>
      <c r="M31" s="39">
        <f>SUM(M6:M30)</f>
        <v>0</v>
      </c>
      <c r="N31" s="23">
        <f t="shared" si="0"/>
        <v>76500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1000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1000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15" sqref="B15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41237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302</v>
      </c>
      <c r="C6" s="19" t="s">
        <v>303</v>
      </c>
      <c r="D6" s="19">
        <v>41237</v>
      </c>
      <c r="E6" s="19">
        <v>41239</v>
      </c>
      <c r="F6" s="20">
        <v>43716</v>
      </c>
      <c r="G6" s="21">
        <v>96040</v>
      </c>
      <c r="H6" s="21"/>
      <c r="I6" s="22"/>
      <c r="J6" s="22"/>
      <c r="K6" s="22"/>
      <c r="L6" s="22"/>
      <c r="M6" s="22">
        <v>96040</v>
      </c>
      <c r="N6" s="23">
        <f>G6+I6</f>
        <v>96040</v>
      </c>
    </row>
    <row r="7" spans="1:14" x14ac:dyDescent="0.25">
      <c r="A7" s="18"/>
      <c r="B7" s="19" t="s">
        <v>304</v>
      </c>
      <c r="C7" s="19"/>
      <c r="D7" s="19"/>
      <c r="E7" s="19"/>
      <c r="F7" s="20">
        <v>43717</v>
      </c>
      <c r="G7" s="21"/>
      <c r="H7" s="21" t="s">
        <v>305</v>
      </c>
      <c r="I7" s="22">
        <v>30380</v>
      </c>
      <c r="J7" s="22"/>
      <c r="K7" s="22">
        <v>30380</v>
      </c>
      <c r="L7" s="22"/>
      <c r="M7" s="22"/>
      <c r="N7" s="23">
        <f t="shared" ref="N7:N31" si="0">G7+I7</f>
        <v>30380</v>
      </c>
    </row>
    <row r="8" spans="1:14" x14ac:dyDescent="0.25">
      <c r="A8" s="18"/>
      <c r="B8" s="19" t="s">
        <v>306</v>
      </c>
      <c r="C8" s="19" t="s">
        <v>50</v>
      </c>
      <c r="D8" s="19">
        <v>41235</v>
      </c>
      <c r="E8" s="19">
        <v>41237</v>
      </c>
      <c r="F8" s="20">
        <v>43718</v>
      </c>
      <c r="G8" s="21">
        <v>41160</v>
      </c>
      <c r="H8" s="20"/>
      <c r="I8" s="22"/>
      <c r="J8" s="22"/>
      <c r="K8" s="22">
        <v>41160</v>
      </c>
      <c r="L8" s="22"/>
      <c r="M8" s="22"/>
      <c r="N8" s="23">
        <f t="shared" si="0"/>
        <v>41160</v>
      </c>
    </row>
    <row r="9" spans="1:14" x14ac:dyDescent="0.25">
      <c r="A9" s="18"/>
      <c r="B9" s="24" t="s">
        <v>307</v>
      </c>
      <c r="C9" s="24" t="s">
        <v>50</v>
      </c>
      <c r="D9" s="19">
        <v>41237</v>
      </c>
      <c r="E9" s="19">
        <v>41238</v>
      </c>
      <c r="F9" s="20">
        <v>43719</v>
      </c>
      <c r="G9" s="21">
        <v>44250</v>
      </c>
      <c r="H9" s="20"/>
      <c r="I9" s="25"/>
      <c r="J9" s="21"/>
      <c r="K9" s="21">
        <v>22000</v>
      </c>
      <c r="L9" s="21"/>
      <c r="M9" s="21">
        <v>22250</v>
      </c>
      <c r="N9" s="23">
        <f t="shared" si="0"/>
        <v>44250</v>
      </c>
    </row>
    <row r="10" spans="1:14" x14ac:dyDescent="0.25">
      <c r="A10" s="18"/>
      <c r="B10" s="24" t="s">
        <v>308</v>
      </c>
      <c r="C10" s="67" t="s">
        <v>50</v>
      </c>
      <c r="D10" s="19">
        <v>41237</v>
      </c>
      <c r="E10" s="19">
        <v>41238</v>
      </c>
      <c r="F10" s="20">
        <v>43720</v>
      </c>
      <c r="G10" s="21">
        <v>29500</v>
      </c>
      <c r="H10" s="20"/>
      <c r="I10" s="25"/>
      <c r="J10" s="21">
        <v>14750</v>
      </c>
      <c r="K10" s="21"/>
      <c r="L10" s="21"/>
      <c r="M10" s="21">
        <v>14750</v>
      </c>
      <c r="N10" s="23">
        <f t="shared" si="0"/>
        <v>29500</v>
      </c>
    </row>
    <row r="11" spans="1:14" x14ac:dyDescent="0.25">
      <c r="A11" s="18"/>
      <c r="B11" s="24" t="s">
        <v>309</v>
      </c>
      <c r="C11" s="24" t="s">
        <v>50</v>
      </c>
      <c r="D11" s="19">
        <v>41237</v>
      </c>
      <c r="E11" s="19">
        <v>41238</v>
      </c>
      <c r="F11" s="20">
        <v>43721</v>
      </c>
      <c r="G11" s="21">
        <v>86730</v>
      </c>
      <c r="H11" s="20"/>
      <c r="I11" s="25"/>
      <c r="J11" s="21"/>
      <c r="K11" s="21">
        <v>43120</v>
      </c>
      <c r="L11" s="21"/>
      <c r="M11" s="21">
        <v>43610</v>
      </c>
      <c r="N11" s="23">
        <f t="shared" si="0"/>
        <v>86730</v>
      </c>
    </row>
    <row r="12" spans="1:14" x14ac:dyDescent="0.25">
      <c r="A12" s="18"/>
      <c r="B12" s="24" t="s">
        <v>310</v>
      </c>
      <c r="C12" s="24" t="s">
        <v>50</v>
      </c>
      <c r="D12" s="19">
        <v>41237</v>
      </c>
      <c r="E12" s="19">
        <v>41238</v>
      </c>
      <c r="F12" s="20">
        <v>43722</v>
      </c>
      <c r="G12" s="21">
        <v>29500</v>
      </c>
      <c r="H12" s="21"/>
      <c r="I12" s="25"/>
      <c r="J12" s="25"/>
      <c r="K12" s="21">
        <v>19739.2</v>
      </c>
      <c r="L12" s="21"/>
      <c r="M12" s="21">
        <v>9760.08</v>
      </c>
      <c r="N12" s="23">
        <f t="shared" si="0"/>
        <v>29500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357560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327180</v>
      </c>
      <c r="H31" s="21"/>
      <c r="I31" s="39">
        <f>SUM(I6:I30)</f>
        <v>30380</v>
      </c>
      <c r="J31" s="39">
        <f>SUM(J6:J30)</f>
        <v>14750</v>
      </c>
      <c r="K31" s="39">
        <f>SUM(K6:K30)</f>
        <v>156399.20000000001</v>
      </c>
      <c r="L31" s="39">
        <f>SUM(L6:L30)</f>
        <v>0</v>
      </c>
      <c r="M31" s="39">
        <f>SUM(M6:M30)</f>
        <v>186410.08</v>
      </c>
      <c r="N31" s="23">
        <f t="shared" si="0"/>
        <v>357560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14750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14750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2" sqref="C32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41236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268</v>
      </c>
      <c r="C6" s="19" t="s">
        <v>301</v>
      </c>
      <c r="D6" s="19">
        <v>41233</v>
      </c>
      <c r="E6" s="19">
        <v>41236</v>
      </c>
      <c r="F6" s="20">
        <v>43714</v>
      </c>
      <c r="G6" s="21">
        <v>540960</v>
      </c>
      <c r="H6" s="21"/>
      <c r="I6" s="22"/>
      <c r="J6" s="22"/>
      <c r="K6" s="22"/>
      <c r="L6" s="22"/>
      <c r="M6" s="22">
        <v>540960</v>
      </c>
      <c r="N6" s="23">
        <f>G6+I6</f>
        <v>540960</v>
      </c>
    </row>
    <row r="7" spans="1:14" x14ac:dyDescent="0.25">
      <c r="A7" s="18"/>
      <c r="B7" s="19" t="s">
        <v>48</v>
      </c>
      <c r="C7" s="19"/>
      <c r="D7" s="19"/>
      <c r="E7" s="19"/>
      <c r="F7" s="20">
        <v>43715</v>
      </c>
      <c r="G7" s="21"/>
      <c r="H7" s="21" t="s">
        <v>40</v>
      </c>
      <c r="I7" s="22">
        <v>1800</v>
      </c>
      <c r="J7" s="22">
        <v>1800</v>
      </c>
      <c r="K7" s="22"/>
      <c r="L7" s="22"/>
      <c r="M7" s="22"/>
      <c r="N7" s="23">
        <f t="shared" ref="N7:N31" si="0">G7+I7</f>
        <v>1800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542760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540960</v>
      </c>
      <c r="H31" s="21"/>
      <c r="I31" s="39">
        <f>SUM(I6:I30)</f>
        <v>1800</v>
      </c>
      <c r="J31" s="39">
        <f>SUM(J6:J30)</f>
        <v>1800</v>
      </c>
      <c r="K31" s="39">
        <f>SUM(K6:K30)</f>
        <v>0</v>
      </c>
      <c r="L31" s="39">
        <f>SUM(L6:L30)</f>
        <v>0</v>
      </c>
      <c r="M31" s="39">
        <f>SUM(M6:M30)</f>
        <v>540960</v>
      </c>
      <c r="N31" s="23">
        <f t="shared" si="0"/>
        <v>542760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1800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1800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6" sqref="B6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64</v>
      </c>
      <c r="E3" s="55"/>
      <c r="F3" s="55"/>
      <c r="G3" s="60"/>
      <c r="H3" s="1"/>
      <c r="I3" s="1"/>
      <c r="J3" s="13"/>
      <c r="K3" s="61">
        <v>41236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298</v>
      </c>
      <c r="C6" s="19" t="s">
        <v>56</v>
      </c>
      <c r="D6" s="19">
        <v>41234</v>
      </c>
      <c r="E6" s="19">
        <v>41236</v>
      </c>
      <c r="F6" s="20">
        <v>43711</v>
      </c>
      <c r="G6" s="21">
        <v>34000</v>
      </c>
      <c r="H6" s="21"/>
      <c r="I6" s="22"/>
      <c r="J6" s="22"/>
      <c r="K6" s="22">
        <v>34000</v>
      </c>
      <c r="L6" s="22"/>
      <c r="M6" s="22"/>
      <c r="N6" s="23">
        <f>G6+I6</f>
        <v>34000</v>
      </c>
    </row>
    <row r="7" spans="1:14" x14ac:dyDescent="0.25">
      <c r="A7" s="18"/>
      <c r="B7" s="19" t="s">
        <v>299</v>
      </c>
      <c r="C7" s="19" t="s">
        <v>50</v>
      </c>
      <c r="D7" s="19">
        <v>41237</v>
      </c>
      <c r="E7" s="19">
        <v>41238</v>
      </c>
      <c r="F7" s="20">
        <v>43712</v>
      </c>
      <c r="G7" s="21">
        <v>24500</v>
      </c>
      <c r="H7" s="21"/>
      <c r="I7" s="22"/>
      <c r="J7" s="22"/>
      <c r="K7" s="22">
        <v>24500</v>
      </c>
      <c r="L7" s="22"/>
      <c r="M7" s="22"/>
      <c r="N7" s="23">
        <f t="shared" ref="N7:N31" si="0">G7+I7</f>
        <v>24500</v>
      </c>
    </row>
    <row r="8" spans="1:14" x14ac:dyDescent="0.25">
      <c r="A8" s="18"/>
      <c r="B8" s="19" t="s">
        <v>300</v>
      </c>
      <c r="C8" s="19" t="s">
        <v>264</v>
      </c>
      <c r="D8" s="19">
        <v>41197</v>
      </c>
      <c r="E8" s="19">
        <v>41199</v>
      </c>
      <c r="F8" s="20">
        <v>43713</v>
      </c>
      <c r="G8" s="21">
        <v>45080</v>
      </c>
      <c r="H8" s="20"/>
      <c r="I8" s="22"/>
      <c r="J8" s="22"/>
      <c r="K8" s="22"/>
      <c r="L8" s="22"/>
      <c r="M8" s="22">
        <v>45080</v>
      </c>
      <c r="N8" s="23">
        <f t="shared" si="0"/>
        <v>45080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103580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103580</v>
      </c>
      <c r="H31" s="21"/>
      <c r="I31" s="39">
        <f>SUM(I6:I30)</f>
        <v>0</v>
      </c>
      <c r="J31" s="39">
        <f>SUM(J6:J30)</f>
        <v>0</v>
      </c>
      <c r="K31" s="39">
        <f>SUM(K6:K30)</f>
        <v>58500</v>
      </c>
      <c r="L31" s="39">
        <f>SUM(L6:L30)</f>
        <v>0</v>
      </c>
      <c r="M31" s="39">
        <f>SUM(M6:M30)</f>
        <v>45080</v>
      </c>
      <c r="N31" s="23">
        <f t="shared" si="0"/>
        <v>103580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J14" sqref="J14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41235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283</v>
      </c>
      <c r="C6" s="19" t="s">
        <v>284</v>
      </c>
      <c r="D6" s="19">
        <v>41222</v>
      </c>
      <c r="E6" s="19">
        <v>41224</v>
      </c>
      <c r="F6" s="20">
        <v>43698</v>
      </c>
      <c r="G6" s="21">
        <v>482160</v>
      </c>
      <c r="H6" s="21"/>
      <c r="I6" s="22"/>
      <c r="J6" s="22"/>
      <c r="K6" s="22"/>
      <c r="L6" s="22"/>
      <c r="M6" s="22">
        <v>482160</v>
      </c>
      <c r="N6" s="23">
        <f>G6+I6</f>
        <v>482160</v>
      </c>
    </row>
    <row r="7" spans="1:14" x14ac:dyDescent="0.25">
      <c r="A7" s="18"/>
      <c r="B7" s="19" t="s">
        <v>285</v>
      </c>
      <c r="C7" s="19" t="s">
        <v>58</v>
      </c>
      <c r="D7" s="19">
        <v>41228</v>
      </c>
      <c r="E7" s="19">
        <v>41230</v>
      </c>
      <c r="F7" s="20">
        <v>43699</v>
      </c>
      <c r="G7" s="21">
        <v>44472.4</v>
      </c>
      <c r="H7" s="21"/>
      <c r="I7" s="22"/>
      <c r="J7" s="22"/>
      <c r="K7" s="22">
        <v>44472.4</v>
      </c>
      <c r="L7" s="22"/>
      <c r="M7" s="22"/>
      <c r="N7" s="23">
        <f t="shared" ref="N7:N31" si="0">G7+I7</f>
        <v>44472.4</v>
      </c>
    </row>
    <row r="8" spans="1:14" x14ac:dyDescent="0.25">
      <c r="A8" s="18" t="s">
        <v>116</v>
      </c>
      <c r="B8" s="19" t="s">
        <v>93</v>
      </c>
      <c r="C8" s="19" t="s">
        <v>51</v>
      </c>
      <c r="D8" s="19">
        <v>41233</v>
      </c>
      <c r="E8" s="19">
        <v>41236</v>
      </c>
      <c r="F8" s="20">
        <v>43700</v>
      </c>
      <c r="G8" s="21">
        <v>51000</v>
      </c>
      <c r="H8" s="20"/>
      <c r="I8" s="22"/>
      <c r="J8" s="22"/>
      <c r="K8" s="22">
        <v>51000</v>
      </c>
      <c r="L8" s="22"/>
      <c r="M8" s="22"/>
      <c r="N8" s="23">
        <f t="shared" si="0"/>
        <v>51000</v>
      </c>
    </row>
    <row r="9" spans="1:14" x14ac:dyDescent="0.25">
      <c r="A9" s="18" t="s">
        <v>174</v>
      </c>
      <c r="B9" s="24" t="s">
        <v>286</v>
      </c>
      <c r="C9" s="24" t="s">
        <v>51</v>
      </c>
      <c r="D9" s="19">
        <v>41232</v>
      </c>
      <c r="E9" s="19">
        <v>41236</v>
      </c>
      <c r="F9" s="20">
        <v>43701</v>
      </c>
      <c r="G9" s="21">
        <v>82000</v>
      </c>
      <c r="H9" s="20"/>
      <c r="I9" s="25"/>
      <c r="J9" s="21"/>
      <c r="K9" s="21">
        <v>82000</v>
      </c>
      <c r="L9" s="21"/>
      <c r="M9" s="21"/>
      <c r="N9" s="23">
        <f t="shared" si="0"/>
        <v>82000</v>
      </c>
    </row>
    <row r="10" spans="1:14" x14ac:dyDescent="0.25">
      <c r="A10" s="18" t="s">
        <v>246</v>
      </c>
      <c r="B10" s="24" t="s">
        <v>211</v>
      </c>
      <c r="C10" s="67" t="s">
        <v>51</v>
      </c>
      <c r="D10" s="19">
        <v>41232</v>
      </c>
      <c r="E10" s="19">
        <v>41236</v>
      </c>
      <c r="F10" s="20">
        <v>43702</v>
      </c>
      <c r="G10" s="21">
        <v>82000</v>
      </c>
      <c r="H10" s="20"/>
      <c r="I10" s="25"/>
      <c r="J10" s="21"/>
      <c r="K10" s="21">
        <v>82000</v>
      </c>
      <c r="L10" s="21"/>
      <c r="M10" s="21"/>
      <c r="N10" s="23">
        <f t="shared" si="0"/>
        <v>82000</v>
      </c>
    </row>
    <row r="11" spans="1:14" x14ac:dyDescent="0.25">
      <c r="A11" s="18"/>
      <c r="B11" s="24" t="s">
        <v>287</v>
      </c>
      <c r="C11" s="24" t="s">
        <v>288</v>
      </c>
      <c r="D11" s="19">
        <v>41192</v>
      </c>
      <c r="E11" s="19">
        <v>41193</v>
      </c>
      <c r="F11" s="20">
        <v>43703</v>
      </c>
      <c r="G11" s="21">
        <v>24500</v>
      </c>
      <c r="H11" s="20"/>
      <c r="I11" s="25"/>
      <c r="J11" s="21"/>
      <c r="K11" s="21"/>
      <c r="L11" s="21"/>
      <c r="M11" s="21">
        <v>24500</v>
      </c>
      <c r="N11" s="23">
        <f t="shared" si="0"/>
        <v>24500</v>
      </c>
    </row>
    <row r="12" spans="1:14" x14ac:dyDescent="0.25">
      <c r="A12" s="18"/>
      <c r="B12" s="24" t="s">
        <v>289</v>
      </c>
      <c r="C12" s="24" t="s">
        <v>290</v>
      </c>
      <c r="D12" s="19">
        <v>41229</v>
      </c>
      <c r="E12" s="19">
        <v>41231</v>
      </c>
      <c r="F12" s="20">
        <v>43704</v>
      </c>
      <c r="G12" s="21">
        <v>52920</v>
      </c>
      <c r="H12" s="21"/>
      <c r="I12" s="25"/>
      <c r="J12" s="25"/>
      <c r="K12" s="21"/>
      <c r="L12" s="21">
        <v>52920</v>
      </c>
      <c r="M12" s="21"/>
      <c r="N12" s="23">
        <f t="shared" si="0"/>
        <v>52920</v>
      </c>
    </row>
    <row r="13" spans="1:14" x14ac:dyDescent="0.25">
      <c r="A13" s="18"/>
      <c r="B13" s="26" t="s">
        <v>291</v>
      </c>
      <c r="C13" s="26" t="s">
        <v>290</v>
      </c>
      <c r="D13" s="19">
        <v>41230</v>
      </c>
      <c r="E13" s="19">
        <v>41232</v>
      </c>
      <c r="F13" s="20">
        <v>43705</v>
      </c>
      <c r="G13" s="22">
        <v>105840</v>
      </c>
      <c r="H13" s="22"/>
      <c r="I13" s="22"/>
      <c r="J13" s="22"/>
      <c r="K13" s="22"/>
      <c r="L13" s="22">
        <v>105840</v>
      </c>
      <c r="M13" s="21"/>
      <c r="N13" s="23">
        <f t="shared" si="0"/>
        <v>105840</v>
      </c>
    </row>
    <row r="14" spans="1:14" x14ac:dyDescent="0.25">
      <c r="A14" s="18"/>
      <c r="B14" s="24" t="s">
        <v>292</v>
      </c>
      <c r="C14" s="26" t="s">
        <v>290</v>
      </c>
      <c r="D14" s="19">
        <v>41231</v>
      </c>
      <c r="E14" s="19">
        <v>41232</v>
      </c>
      <c r="F14" s="20">
        <v>43706</v>
      </c>
      <c r="G14" s="21">
        <v>30380</v>
      </c>
      <c r="H14" s="21"/>
      <c r="I14" s="25"/>
      <c r="J14" s="21"/>
      <c r="K14" s="21"/>
      <c r="L14" s="21">
        <v>30380</v>
      </c>
      <c r="M14" s="27"/>
      <c r="N14" s="23">
        <f t="shared" si="0"/>
        <v>30380</v>
      </c>
    </row>
    <row r="15" spans="1:14" x14ac:dyDescent="0.25">
      <c r="A15" s="18"/>
      <c r="B15" s="24" t="s">
        <v>293</v>
      </c>
      <c r="C15" s="24" t="s">
        <v>88</v>
      </c>
      <c r="D15" s="19">
        <v>41227</v>
      </c>
      <c r="E15" s="19">
        <v>41229</v>
      </c>
      <c r="F15" s="20">
        <v>43707</v>
      </c>
      <c r="G15" s="21">
        <v>46432.4</v>
      </c>
      <c r="H15" s="21"/>
      <c r="I15" s="25"/>
      <c r="J15" s="21"/>
      <c r="K15" s="21"/>
      <c r="L15" s="21">
        <v>46432.4</v>
      </c>
      <c r="M15" s="27"/>
      <c r="N15" s="23">
        <f t="shared" si="0"/>
        <v>46432.4</v>
      </c>
    </row>
    <row r="16" spans="1:14" x14ac:dyDescent="0.25">
      <c r="A16" s="28"/>
      <c r="B16" s="24" t="s">
        <v>294</v>
      </c>
      <c r="C16" s="24" t="s">
        <v>88</v>
      </c>
      <c r="D16" s="19">
        <v>41228</v>
      </c>
      <c r="E16" s="19">
        <v>41230</v>
      </c>
      <c r="F16" s="29">
        <v>43708</v>
      </c>
      <c r="G16" s="21">
        <v>46432.4</v>
      </c>
      <c r="H16" s="32"/>
      <c r="I16" s="31"/>
      <c r="J16" s="21"/>
      <c r="K16" s="32"/>
      <c r="L16" s="21">
        <v>46432.4</v>
      </c>
      <c r="M16" s="27"/>
      <c r="N16" s="23">
        <f t="shared" si="0"/>
        <v>46432.4</v>
      </c>
    </row>
    <row r="17" spans="1:14" x14ac:dyDescent="0.25">
      <c r="A17" s="28"/>
      <c r="B17" s="24" t="s">
        <v>295</v>
      </c>
      <c r="C17" s="24" t="s">
        <v>88</v>
      </c>
      <c r="D17" s="19">
        <v>41228</v>
      </c>
      <c r="E17" s="19">
        <v>41230</v>
      </c>
      <c r="F17" s="29">
        <v>43709</v>
      </c>
      <c r="G17" s="21">
        <v>46432.4</v>
      </c>
      <c r="H17" s="32"/>
      <c r="I17" s="31"/>
      <c r="J17" s="21"/>
      <c r="K17" s="32"/>
      <c r="L17" s="21">
        <v>46432.4</v>
      </c>
      <c r="M17" s="27"/>
      <c r="N17" s="23">
        <f t="shared" si="0"/>
        <v>46432.4</v>
      </c>
    </row>
    <row r="18" spans="1:14" x14ac:dyDescent="0.25">
      <c r="A18" s="28"/>
      <c r="B18" s="24" t="s">
        <v>296</v>
      </c>
      <c r="C18" s="24" t="s">
        <v>297</v>
      </c>
      <c r="D18" s="19">
        <v>41226</v>
      </c>
      <c r="E18" s="19">
        <v>41228</v>
      </c>
      <c r="F18" s="29">
        <v>43710</v>
      </c>
      <c r="G18" s="21">
        <v>42140</v>
      </c>
      <c r="H18" s="32"/>
      <c r="I18" s="31"/>
      <c r="J18" s="21"/>
      <c r="K18" s="32"/>
      <c r="L18" s="21">
        <v>42140</v>
      </c>
      <c r="M18" s="27"/>
      <c r="N18" s="23">
        <f t="shared" si="0"/>
        <v>42140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1136709.6000000001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1136709.6000000001</v>
      </c>
      <c r="H31" s="21"/>
      <c r="I31" s="39">
        <f>SUM(I6:I30)</f>
        <v>0</v>
      </c>
      <c r="J31" s="39">
        <f>SUM(J6:J30)</f>
        <v>0</v>
      </c>
      <c r="K31" s="39">
        <f>SUM(K6:K30)</f>
        <v>259472.4</v>
      </c>
      <c r="L31" s="39">
        <f>SUM(L6:L30)</f>
        <v>370577.2</v>
      </c>
      <c r="M31" s="39">
        <f>SUM(M6:M30)</f>
        <v>506660</v>
      </c>
      <c r="N31" s="23">
        <f t="shared" si="0"/>
        <v>1136709.6000000001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D23" sqref="D23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41235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71</v>
      </c>
      <c r="B6" s="19" t="s">
        <v>278</v>
      </c>
      <c r="C6" s="19" t="s">
        <v>56</v>
      </c>
      <c r="D6" s="19">
        <v>41234</v>
      </c>
      <c r="E6" s="19">
        <v>41235</v>
      </c>
      <c r="F6" s="20">
        <v>43692</v>
      </c>
      <c r="G6" s="21">
        <v>17000</v>
      </c>
      <c r="H6" s="21"/>
      <c r="I6" s="22"/>
      <c r="J6" s="22"/>
      <c r="K6" s="22">
        <v>17000</v>
      </c>
      <c r="L6" s="22"/>
      <c r="M6" s="22"/>
      <c r="N6" s="23">
        <f>G6+I6</f>
        <v>17000</v>
      </c>
    </row>
    <row r="7" spans="1:14" x14ac:dyDescent="0.25">
      <c r="A7" s="18" t="s">
        <v>200</v>
      </c>
      <c r="B7" s="19" t="s">
        <v>280</v>
      </c>
      <c r="C7" s="19" t="s">
        <v>279</v>
      </c>
      <c r="D7" s="19">
        <v>41234</v>
      </c>
      <c r="E7" s="19">
        <v>41235</v>
      </c>
      <c r="F7" s="20">
        <v>43693</v>
      </c>
      <c r="G7" s="21">
        <v>17150</v>
      </c>
      <c r="H7" s="21"/>
      <c r="I7" s="22"/>
      <c r="J7" s="22"/>
      <c r="K7" s="22"/>
      <c r="L7" s="22"/>
      <c r="M7" s="22">
        <v>17150</v>
      </c>
      <c r="N7" s="23">
        <f t="shared" ref="N7:N31" si="0">G7+I7</f>
        <v>17150</v>
      </c>
    </row>
    <row r="8" spans="1:14" x14ac:dyDescent="0.25">
      <c r="A8" s="18" t="s">
        <v>149</v>
      </c>
      <c r="B8" s="19" t="s">
        <v>281</v>
      </c>
      <c r="C8" s="19" t="s">
        <v>50</v>
      </c>
      <c r="D8" s="19">
        <v>41240</v>
      </c>
      <c r="E8" s="19">
        <v>41244</v>
      </c>
      <c r="F8" s="20">
        <v>43694</v>
      </c>
      <c r="G8" s="21">
        <v>64680</v>
      </c>
      <c r="H8" s="20"/>
      <c r="I8" s="22"/>
      <c r="J8" s="22"/>
      <c r="K8" s="22">
        <v>64680</v>
      </c>
      <c r="L8" s="22"/>
      <c r="M8" s="22"/>
      <c r="N8" s="23">
        <f t="shared" si="0"/>
        <v>64680</v>
      </c>
    </row>
    <row r="9" spans="1:14" x14ac:dyDescent="0.25">
      <c r="A9" s="18" t="s">
        <v>194</v>
      </c>
      <c r="B9" s="24" t="s">
        <v>255</v>
      </c>
      <c r="C9" s="24" t="s">
        <v>50</v>
      </c>
      <c r="D9" s="19">
        <v>41233</v>
      </c>
      <c r="E9" s="19">
        <v>41235</v>
      </c>
      <c r="F9" s="20">
        <v>43695</v>
      </c>
      <c r="G9" s="21">
        <v>34000</v>
      </c>
      <c r="H9" s="20"/>
      <c r="I9" s="25"/>
      <c r="J9" s="21">
        <v>34000</v>
      </c>
      <c r="K9" s="21"/>
      <c r="L9" s="21"/>
      <c r="M9" s="21"/>
      <c r="N9" s="23">
        <f t="shared" si="0"/>
        <v>34000</v>
      </c>
    </row>
    <row r="10" spans="1:14" x14ac:dyDescent="0.25">
      <c r="A10" s="18" t="s">
        <v>102</v>
      </c>
      <c r="B10" s="24" t="s">
        <v>282</v>
      </c>
      <c r="C10" s="67" t="s">
        <v>50</v>
      </c>
      <c r="D10" s="19">
        <v>41235</v>
      </c>
      <c r="E10" s="19">
        <v>41236</v>
      </c>
      <c r="F10" s="20">
        <v>43696</v>
      </c>
      <c r="G10" s="21">
        <v>16170</v>
      </c>
      <c r="H10" s="20"/>
      <c r="I10" s="25"/>
      <c r="J10" s="21">
        <v>7670</v>
      </c>
      <c r="K10" s="21"/>
      <c r="L10" s="21"/>
      <c r="M10" s="21">
        <v>8500</v>
      </c>
      <c r="N10" s="23">
        <f t="shared" si="0"/>
        <v>16170</v>
      </c>
    </row>
    <row r="11" spans="1:14" x14ac:dyDescent="0.25">
      <c r="A11" s="18"/>
      <c r="B11" s="24" t="s">
        <v>27</v>
      </c>
      <c r="C11" s="24"/>
      <c r="D11" s="19"/>
      <c r="E11" s="19"/>
      <c r="F11" s="20">
        <v>43697</v>
      </c>
      <c r="G11" s="21"/>
      <c r="H11" s="20" t="s">
        <v>40</v>
      </c>
      <c r="I11" s="25">
        <v>1500</v>
      </c>
      <c r="J11" s="21">
        <v>1500</v>
      </c>
      <c r="K11" s="21"/>
      <c r="L11" s="21"/>
      <c r="M11" s="21"/>
      <c r="N11" s="23">
        <f t="shared" si="0"/>
        <v>1500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150500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149000</v>
      </c>
      <c r="H31" s="21"/>
      <c r="I31" s="39">
        <f>SUM(I6:I30)</f>
        <v>1500</v>
      </c>
      <c r="J31" s="39">
        <f>SUM(J6:J30)</f>
        <v>43170</v>
      </c>
      <c r="K31" s="39">
        <f>SUM(K6:K30)</f>
        <v>81680</v>
      </c>
      <c r="L31" s="39">
        <f>SUM(L6:L30)</f>
        <v>0</v>
      </c>
      <c r="M31" s="39">
        <f>SUM(M6:M30)</f>
        <v>25650</v>
      </c>
      <c r="N31" s="23">
        <f t="shared" si="0"/>
        <v>150500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43175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43175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41234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188</v>
      </c>
      <c r="B6" s="19" t="s">
        <v>273</v>
      </c>
      <c r="C6" s="19" t="s">
        <v>56</v>
      </c>
      <c r="D6" s="19">
        <v>41234</v>
      </c>
      <c r="E6" s="19">
        <v>41236</v>
      </c>
      <c r="F6" s="20">
        <v>43686</v>
      </c>
      <c r="G6" s="21">
        <v>47000</v>
      </c>
      <c r="H6" s="21"/>
      <c r="I6" s="22"/>
      <c r="J6" s="22"/>
      <c r="K6" s="22">
        <v>47000</v>
      </c>
      <c r="L6" s="22"/>
      <c r="M6" s="22"/>
      <c r="N6" s="23">
        <f>G6+I6</f>
        <v>47000</v>
      </c>
    </row>
    <row r="7" spans="1:14" x14ac:dyDescent="0.25">
      <c r="A7" s="18" t="s">
        <v>149</v>
      </c>
      <c r="B7" s="19" t="s">
        <v>274</v>
      </c>
      <c r="C7" s="19" t="s">
        <v>50</v>
      </c>
      <c r="D7" s="19">
        <v>41234</v>
      </c>
      <c r="E7" s="19">
        <v>41238</v>
      </c>
      <c r="F7" s="20">
        <v>43687</v>
      </c>
      <c r="G7" s="21">
        <v>97020</v>
      </c>
      <c r="H7" s="21"/>
      <c r="I7" s="22"/>
      <c r="J7" s="22"/>
      <c r="K7" s="22">
        <v>97020</v>
      </c>
      <c r="L7" s="22"/>
      <c r="M7" s="22"/>
      <c r="N7" s="23">
        <f t="shared" ref="N7:N31" si="0">G7+I7</f>
        <v>97020</v>
      </c>
    </row>
    <row r="8" spans="1:14" x14ac:dyDescent="0.25">
      <c r="A8" s="18" t="s">
        <v>152</v>
      </c>
      <c r="B8" s="19" t="s">
        <v>275</v>
      </c>
      <c r="C8" s="19" t="s">
        <v>56</v>
      </c>
      <c r="D8" s="19">
        <v>41234</v>
      </c>
      <c r="E8" s="19">
        <v>41235</v>
      </c>
      <c r="F8" s="20">
        <v>43688</v>
      </c>
      <c r="G8" s="21">
        <v>19500</v>
      </c>
      <c r="H8" s="20"/>
      <c r="I8" s="22"/>
      <c r="J8" s="22"/>
      <c r="K8" s="22">
        <v>19500</v>
      </c>
      <c r="L8" s="22"/>
      <c r="M8" s="22"/>
      <c r="N8" s="23">
        <f t="shared" si="0"/>
        <v>19500</v>
      </c>
    </row>
    <row r="9" spans="1:14" x14ac:dyDescent="0.25">
      <c r="A9" s="18" t="s">
        <v>276</v>
      </c>
      <c r="B9" s="24" t="s">
        <v>272</v>
      </c>
      <c r="C9" s="24" t="s">
        <v>50</v>
      </c>
      <c r="D9" s="19">
        <v>41234</v>
      </c>
      <c r="E9" s="19">
        <v>41235</v>
      </c>
      <c r="F9" s="20">
        <v>43689</v>
      </c>
      <c r="G9" s="21">
        <v>57330</v>
      </c>
      <c r="H9" s="20"/>
      <c r="I9" s="25"/>
      <c r="J9" s="21"/>
      <c r="K9" s="21">
        <v>57330</v>
      </c>
      <c r="L9" s="21"/>
      <c r="M9" s="21"/>
      <c r="N9" s="23">
        <f t="shared" si="0"/>
        <v>57330</v>
      </c>
    </row>
    <row r="10" spans="1:14" x14ac:dyDescent="0.25">
      <c r="A10" s="18" t="s">
        <v>271</v>
      </c>
      <c r="B10" s="24" t="s">
        <v>277</v>
      </c>
      <c r="C10" s="67" t="s">
        <v>56</v>
      </c>
      <c r="D10" s="19">
        <v>41234</v>
      </c>
      <c r="E10" s="19">
        <v>41235</v>
      </c>
      <c r="F10" s="20">
        <v>43690</v>
      </c>
      <c r="G10" s="21">
        <v>17000</v>
      </c>
      <c r="H10" s="20"/>
      <c r="I10" s="25"/>
      <c r="J10" s="21">
        <v>17000</v>
      </c>
      <c r="K10" s="21"/>
      <c r="L10" s="21"/>
      <c r="M10" s="21"/>
      <c r="N10" s="23">
        <f t="shared" si="0"/>
        <v>17000</v>
      </c>
    </row>
    <row r="11" spans="1:14" x14ac:dyDescent="0.25">
      <c r="A11" s="18"/>
      <c r="B11" s="24" t="s">
        <v>27</v>
      </c>
      <c r="C11" s="24"/>
      <c r="D11" s="19"/>
      <c r="E11" s="19"/>
      <c r="F11" s="20">
        <v>43691</v>
      </c>
      <c r="G11" s="21"/>
      <c r="H11" s="20" t="s">
        <v>40</v>
      </c>
      <c r="I11" s="25">
        <v>4800</v>
      </c>
      <c r="J11" s="21">
        <v>4800</v>
      </c>
      <c r="K11" s="21"/>
      <c r="L11" s="21"/>
      <c r="M11" s="21"/>
      <c r="N11" s="23">
        <f t="shared" si="0"/>
        <v>4800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242650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237850</v>
      </c>
      <c r="H31" s="21"/>
      <c r="I31" s="39">
        <f>SUM(I6:I30)</f>
        <v>4800</v>
      </c>
      <c r="J31" s="39">
        <f>SUM(J6:J30)</f>
        <v>21800</v>
      </c>
      <c r="K31" s="39">
        <f>SUM(K6:K30)</f>
        <v>220850</v>
      </c>
      <c r="L31" s="39">
        <f>SUM(L6:L30)</f>
        <v>0</v>
      </c>
      <c r="M31" s="39">
        <f>SUM(M6:M30)</f>
        <v>0</v>
      </c>
      <c r="N31" s="23">
        <f t="shared" si="0"/>
        <v>242650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21800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21800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7" workbookViewId="0">
      <selection sqref="A1:N38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64</v>
      </c>
      <c r="E3" s="55"/>
      <c r="F3" s="55"/>
      <c r="G3" s="60"/>
      <c r="H3" s="1"/>
      <c r="I3" s="1"/>
      <c r="J3" s="13"/>
      <c r="K3" s="61">
        <v>41234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270</v>
      </c>
      <c r="C6" s="19" t="s">
        <v>56</v>
      </c>
      <c r="D6" s="19">
        <v>41232</v>
      </c>
      <c r="E6" s="19">
        <v>41234</v>
      </c>
      <c r="F6" s="20">
        <v>43685</v>
      </c>
      <c r="G6" s="21">
        <v>34000</v>
      </c>
      <c r="H6" s="21"/>
      <c r="I6" s="22"/>
      <c r="J6" s="22"/>
      <c r="K6" s="22">
        <v>34000</v>
      </c>
      <c r="L6" s="22"/>
      <c r="M6" s="22"/>
      <c r="N6" s="23">
        <f>G6+I6</f>
        <v>34000</v>
      </c>
    </row>
    <row r="7" spans="1:14" x14ac:dyDescent="0.25">
      <c r="A7" s="18"/>
      <c r="B7" s="19"/>
      <c r="C7" s="19"/>
      <c r="D7" s="19"/>
      <c r="E7" s="19"/>
      <c r="F7" s="20"/>
      <c r="G7" s="21"/>
      <c r="H7" s="21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34000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34000</v>
      </c>
      <c r="H31" s="21"/>
      <c r="I31" s="39">
        <f>SUM(I6:I30)</f>
        <v>0</v>
      </c>
      <c r="J31" s="39">
        <f>SUM(J6:J30)</f>
        <v>0</v>
      </c>
      <c r="K31" s="39">
        <f>SUM(K6:K30)</f>
        <v>34000</v>
      </c>
      <c r="L31" s="39">
        <f>SUM(L6:L30)</f>
        <v>0</v>
      </c>
      <c r="M31" s="39">
        <f>SUM(M6:M30)</f>
        <v>0</v>
      </c>
      <c r="N31" s="23">
        <f t="shared" si="0"/>
        <v>34000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/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/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2" workbookViewId="0">
      <selection activeCell="K8" sqref="K8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64</v>
      </c>
      <c r="E3" s="55"/>
      <c r="F3" s="55"/>
      <c r="G3" s="60"/>
      <c r="H3" s="1"/>
      <c r="I3" s="1"/>
      <c r="J3" s="13"/>
      <c r="K3" s="61">
        <v>41243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42</v>
      </c>
      <c r="C6" s="19" t="s">
        <v>56</v>
      </c>
      <c r="D6" s="19">
        <v>41241</v>
      </c>
      <c r="E6" s="19">
        <v>41243</v>
      </c>
      <c r="F6" s="20">
        <v>43764</v>
      </c>
      <c r="G6" s="21">
        <v>32000</v>
      </c>
      <c r="H6" s="21"/>
      <c r="I6" s="22"/>
      <c r="J6" s="22">
        <v>32000</v>
      </c>
      <c r="K6" s="22"/>
      <c r="L6" s="22"/>
      <c r="M6" s="22"/>
      <c r="N6" s="23">
        <f>G6+I6</f>
        <v>32000</v>
      </c>
    </row>
    <row r="7" spans="1:14" x14ac:dyDescent="0.25">
      <c r="A7" s="18"/>
      <c r="B7" s="19" t="s">
        <v>347</v>
      </c>
      <c r="C7" s="19" t="s">
        <v>50</v>
      </c>
      <c r="D7" s="19">
        <v>41240</v>
      </c>
      <c r="E7" s="19">
        <v>41243</v>
      </c>
      <c r="F7" s="20">
        <v>43765</v>
      </c>
      <c r="G7" s="21">
        <v>80850</v>
      </c>
      <c r="H7" s="21"/>
      <c r="I7" s="22"/>
      <c r="J7" s="22"/>
      <c r="K7" s="22">
        <v>80850</v>
      </c>
      <c r="L7" s="22"/>
      <c r="M7" s="22"/>
      <c r="N7" s="23">
        <f t="shared" ref="N7:N31" si="0">G7+I7</f>
        <v>80850</v>
      </c>
    </row>
    <row r="8" spans="1:14" x14ac:dyDescent="0.25">
      <c r="A8" s="18"/>
      <c r="B8" s="19" t="s">
        <v>348</v>
      </c>
      <c r="C8" s="19" t="s">
        <v>56</v>
      </c>
      <c r="D8" s="19">
        <v>41242</v>
      </c>
      <c r="E8" s="19">
        <v>41243</v>
      </c>
      <c r="F8" s="20">
        <v>43766</v>
      </c>
      <c r="G8" s="21">
        <v>17000</v>
      </c>
      <c r="H8" s="20"/>
      <c r="I8" s="22"/>
      <c r="J8" s="22"/>
      <c r="K8" s="22">
        <v>17000</v>
      </c>
      <c r="L8" s="22"/>
      <c r="M8" s="22"/>
      <c r="N8" s="23">
        <f t="shared" si="0"/>
        <v>17000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>G9+I9</f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129850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129850</v>
      </c>
      <c r="H31" s="21"/>
      <c r="I31" s="39">
        <f>SUM(I6:I30)</f>
        <v>0</v>
      </c>
      <c r="J31" s="39">
        <f>SUM(J6:J30)</f>
        <v>32000</v>
      </c>
      <c r="K31" s="39">
        <f>SUM(K6:K30)</f>
        <v>97850</v>
      </c>
      <c r="L31" s="39">
        <f>SUM(L6:L30)</f>
        <v>0</v>
      </c>
      <c r="M31" s="39">
        <f>SUM(M6:M30)</f>
        <v>0</v>
      </c>
      <c r="N31" s="23">
        <f t="shared" si="0"/>
        <v>129850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32000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32000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H6" sqref="H6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33</v>
      </c>
      <c r="E3" s="55"/>
      <c r="F3" s="55"/>
      <c r="G3" s="60"/>
      <c r="H3" s="1"/>
      <c r="I3" s="1"/>
      <c r="J3" s="13"/>
      <c r="K3" s="61">
        <v>41233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268</v>
      </c>
      <c r="C6" s="19"/>
      <c r="D6" s="19"/>
      <c r="E6" s="19"/>
      <c r="F6" s="20">
        <v>43684</v>
      </c>
      <c r="G6" s="21"/>
      <c r="H6" s="21" t="s">
        <v>269</v>
      </c>
      <c r="I6" s="22">
        <v>227850</v>
      </c>
      <c r="J6" s="22">
        <v>227850</v>
      </c>
      <c r="K6" s="22"/>
      <c r="L6" s="22"/>
      <c r="M6" s="22"/>
      <c r="N6" s="23">
        <f>G6+I6</f>
        <v>227850</v>
      </c>
    </row>
    <row r="7" spans="1:14" x14ac:dyDescent="0.25">
      <c r="A7" s="18"/>
      <c r="B7" s="19"/>
      <c r="C7" s="19"/>
      <c r="D7" s="19"/>
      <c r="E7" s="19"/>
      <c r="F7" s="20"/>
      <c r="G7" s="21"/>
      <c r="H7" s="21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227850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0</v>
      </c>
      <c r="H31" s="21"/>
      <c r="I31" s="39">
        <f>SUM(I6:I30)</f>
        <v>227850</v>
      </c>
      <c r="J31" s="39">
        <f>SUM(J6:J30)</f>
        <v>227850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227850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416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203840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24010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227850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K19" sqref="K19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41233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257</v>
      </c>
      <c r="C6" s="19" t="s">
        <v>51</v>
      </c>
      <c r="D6" s="19">
        <v>41232</v>
      </c>
      <c r="E6" s="19">
        <v>41233</v>
      </c>
      <c r="F6" s="20">
        <v>43676</v>
      </c>
      <c r="G6" s="21">
        <v>20500</v>
      </c>
      <c r="H6" s="21"/>
      <c r="I6" s="22"/>
      <c r="J6" s="22"/>
      <c r="K6" s="22">
        <v>20500</v>
      </c>
      <c r="L6" s="22"/>
      <c r="M6" s="22"/>
      <c r="N6" s="23">
        <f>G6+I6</f>
        <v>20500</v>
      </c>
    </row>
    <row r="7" spans="1:14" x14ac:dyDescent="0.25">
      <c r="A7" s="18"/>
      <c r="B7" s="19" t="s">
        <v>257</v>
      </c>
      <c r="C7" s="19"/>
      <c r="D7" s="19"/>
      <c r="E7" s="19"/>
      <c r="F7" s="20">
        <v>43677</v>
      </c>
      <c r="G7" s="21"/>
      <c r="H7" s="21" t="s">
        <v>108</v>
      </c>
      <c r="I7" s="22">
        <v>10000</v>
      </c>
      <c r="J7" s="22">
        <v>1500</v>
      </c>
      <c r="K7" s="22">
        <v>8500</v>
      </c>
      <c r="L7" s="22"/>
      <c r="M7" s="22"/>
      <c r="N7" s="23">
        <f t="shared" ref="N7:N31" si="0">G7+I7</f>
        <v>10000</v>
      </c>
    </row>
    <row r="8" spans="1:14" x14ac:dyDescent="0.25">
      <c r="A8" s="18" t="s">
        <v>258</v>
      </c>
      <c r="B8" s="19" t="s">
        <v>259</v>
      </c>
      <c r="C8" s="19"/>
      <c r="D8" s="19"/>
      <c r="E8" s="19"/>
      <c r="F8" s="20">
        <v>43678</v>
      </c>
      <c r="G8" s="21"/>
      <c r="H8" s="20" t="s">
        <v>260</v>
      </c>
      <c r="I8" s="22">
        <v>83300</v>
      </c>
      <c r="J8" s="22"/>
      <c r="K8" s="22">
        <v>83300</v>
      </c>
      <c r="L8" s="22"/>
      <c r="M8" s="22"/>
      <c r="N8" s="23">
        <f t="shared" si="0"/>
        <v>83300</v>
      </c>
    </row>
    <row r="9" spans="1:14" x14ac:dyDescent="0.25">
      <c r="A9" s="18"/>
      <c r="B9" s="24" t="s">
        <v>261</v>
      </c>
      <c r="C9" s="24" t="s">
        <v>262</v>
      </c>
      <c r="D9" s="19">
        <v>41232</v>
      </c>
      <c r="E9" s="19">
        <v>41233</v>
      </c>
      <c r="F9" s="20">
        <v>43679</v>
      </c>
      <c r="G9" s="21">
        <v>220010</v>
      </c>
      <c r="H9" s="20"/>
      <c r="I9" s="25"/>
      <c r="J9" s="21"/>
      <c r="K9" s="21"/>
      <c r="L9" s="21"/>
      <c r="M9" s="21">
        <v>220010</v>
      </c>
      <c r="N9" s="23">
        <f t="shared" si="0"/>
        <v>220010</v>
      </c>
    </row>
    <row r="10" spans="1:14" x14ac:dyDescent="0.25">
      <c r="A10" s="18" t="s">
        <v>152</v>
      </c>
      <c r="B10" s="24" t="s">
        <v>263</v>
      </c>
      <c r="C10" s="67" t="s">
        <v>264</v>
      </c>
      <c r="D10" s="19">
        <v>41226</v>
      </c>
      <c r="E10" s="19">
        <v>41229</v>
      </c>
      <c r="F10" s="20">
        <v>43680</v>
      </c>
      <c r="G10" s="21">
        <v>55860</v>
      </c>
      <c r="H10" s="20"/>
      <c r="I10" s="25"/>
      <c r="J10" s="21"/>
      <c r="K10" s="21"/>
      <c r="L10" s="21"/>
      <c r="M10" s="21">
        <v>55860</v>
      </c>
      <c r="N10" s="23">
        <f t="shared" si="0"/>
        <v>55860</v>
      </c>
    </row>
    <row r="11" spans="1:14" x14ac:dyDescent="0.25">
      <c r="A11" s="18" t="s">
        <v>188</v>
      </c>
      <c r="B11" s="24" t="s">
        <v>265</v>
      </c>
      <c r="C11" s="24" t="s">
        <v>50</v>
      </c>
      <c r="D11" s="19">
        <v>41233</v>
      </c>
      <c r="E11" s="19">
        <v>41234</v>
      </c>
      <c r="F11" s="20">
        <v>43681</v>
      </c>
      <c r="G11" s="21">
        <v>32340</v>
      </c>
      <c r="H11" s="20"/>
      <c r="I11" s="25"/>
      <c r="J11" s="21">
        <v>32340</v>
      </c>
      <c r="K11" s="21"/>
      <c r="L11" s="21"/>
      <c r="M11" s="21"/>
      <c r="N11" s="23">
        <f t="shared" si="0"/>
        <v>32340</v>
      </c>
    </row>
    <row r="12" spans="1:14" x14ac:dyDescent="0.25">
      <c r="A12" s="18"/>
      <c r="B12" s="24" t="s">
        <v>267</v>
      </c>
      <c r="C12" s="24" t="s">
        <v>266</v>
      </c>
      <c r="D12" s="19">
        <v>41233</v>
      </c>
      <c r="E12" s="19">
        <v>41234</v>
      </c>
      <c r="F12" s="20">
        <v>43682</v>
      </c>
      <c r="G12" s="21">
        <v>30380</v>
      </c>
      <c r="H12" s="21"/>
      <c r="I12" s="25"/>
      <c r="J12" s="25"/>
      <c r="K12" s="21"/>
      <c r="L12" s="21"/>
      <c r="M12" s="21">
        <v>30380</v>
      </c>
      <c r="N12" s="23">
        <f t="shared" si="0"/>
        <v>30380</v>
      </c>
    </row>
    <row r="13" spans="1:14" x14ac:dyDescent="0.25">
      <c r="A13" s="18"/>
      <c r="B13" s="26" t="s">
        <v>48</v>
      </c>
      <c r="C13" s="26"/>
      <c r="D13" s="19"/>
      <c r="E13" s="19"/>
      <c r="F13" s="20">
        <v>43683</v>
      </c>
      <c r="G13" s="22"/>
      <c r="H13" s="22" t="s">
        <v>40</v>
      </c>
      <c r="I13" s="22">
        <v>2000</v>
      </c>
      <c r="J13" s="22">
        <v>2000</v>
      </c>
      <c r="K13" s="22"/>
      <c r="L13" s="22"/>
      <c r="M13" s="21"/>
      <c r="N13" s="23">
        <f t="shared" si="0"/>
        <v>2000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454390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359090</v>
      </c>
      <c r="H31" s="21"/>
      <c r="I31" s="39">
        <f>SUM(I6:I30)</f>
        <v>95300</v>
      </c>
      <c r="J31" s="39">
        <f>SUM(J6:J30)</f>
        <v>35840</v>
      </c>
      <c r="K31" s="39">
        <f>SUM(K6:K30)</f>
        <v>112300</v>
      </c>
      <c r="L31" s="39">
        <f>SUM(L6:L30)</f>
        <v>0</v>
      </c>
      <c r="M31" s="39">
        <f>SUM(M6:M30)</f>
        <v>306250</v>
      </c>
      <c r="N31" s="23">
        <f t="shared" si="0"/>
        <v>454390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35840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35840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G6" sqref="G6"/>
    </sheetView>
  </sheetViews>
  <sheetFormatPr baseColWidth="10" defaultRowHeight="15" x14ac:dyDescent="0.25"/>
  <cols>
    <col min="1" max="1" width="6" customWidth="1"/>
    <col min="2" max="2" width="23.85546875" customWidth="1"/>
    <col min="3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64</v>
      </c>
      <c r="E3" s="55"/>
      <c r="F3" s="55"/>
      <c r="G3" s="60"/>
      <c r="H3" s="1"/>
      <c r="I3" s="1"/>
      <c r="J3" s="13"/>
      <c r="K3" s="61">
        <v>41232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254</v>
      </c>
      <c r="C6" s="19" t="s">
        <v>50</v>
      </c>
      <c r="D6" s="19">
        <v>41232</v>
      </c>
      <c r="E6" s="19">
        <v>41233</v>
      </c>
      <c r="F6" s="20">
        <v>43670</v>
      </c>
      <c r="G6" s="21">
        <v>25970</v>
      </c>
      <c r="H6" s="21"/>
      <c r="I6" s="22"/>
      <c r="J6" s="22"/>
      <c r="K6" s="22">
        <v>25970</v>
      </c>
      <c r="L6" s="22"/>
      <c r="M6" s="22"/>
      <c r="N6" s="23">
        <f>G6+I6</f>
        <v>25970</v>
      </c>
    </row>
    <row r="7" spans="1:14" x14ac:dyDescent="0.25">
      <c r="A7" s="18"/>
      <c r="B7" s="19" t="s">
        <v>198</v>
      </c>
      <c r="C7" s="19" t="s">
        <v>56</v>
      </c>
      <c r="D7" s="19">
        <v>41232</v>
      </c>
      <c r="E7" s="19">
        <v>41233</v>
      </c>
      <c r="F7" s="20">
        <v>43671</v>
      </c>
      <c r="G7" s="21">
        <v>19500</v>
      </c>
      <c r="H7" s="21"/>
      <c r="I7" s="22"/>
      <c r="J7" s="22">
        <v>19500</v>
      </c>
      <c r="K7" s="22"/>
      <c r="L7" s="22"/>
      <c r="M7" s="22"/>
      <c r="N7" s="23">
        <f t="shared" ref="N7:N31" si="0">G7+I7</f>
        <v>19500</v>
      </c>
    </row>
    <row r="8" spans="1:14" x14ac:dyDescent="0.25">
      <c r="A8" s="18"/>
      <c r="B8" s="19" t="s">
        <v>198</v>
      </c>
      <c r="C8" s="19" t="s">
        <v>56</v>
      </c>
      <c r="D8" s="19">
        <v>41232</v>
      </c>
      <c r="E8" s="19">
        <v>41233</v>
      </c>
      <c r="F8" s="20">
        <v>43672</v>
      </c>
      <c r="G8" s="21">
        <v>19500</v>
      </c>
      <c r="H8" s="20"/>
      <c r="I8" s="22"/>
      <c r="J8" s="22"/>
      <c r="K8" s="22">
        <v>19500</v>
      </c>
      <c r="L8" s="22"/>
      <c r="M8" s="22"/>
      <c r="N8" s="23">
        <f t="shared" si="0"/>
        <v>19500</v>
      </c>
    </row>
    <row r="9" spans="1:14" x14ac:dyDescent="0.25">
      <c r="A9" s="18"/>
      <c r="B9" s="24" t="s">
        <v>255</v>
      </c>
      <c r="C9" s="24" t="s">
        <v>50</v>
      </c>
      <c r="D9" s="19">
        <v>41232</v>
      </c>
      <c r="E9" s="19">
        <v>41233</v>
      </c>
      <c r="F9" s="20">
        <v>43673</v>
      </c>
      <c r="G9" s="21">
        <v>17000</v>
      </c>
      <c r="H9" s="20"/>
      <c r="I9" s="25"/>
      <c r="J9" s="21"/>
      <c r="K9" s="21">
        <v>17000</v>
      </c>
      <c r="L9" s="21"/>
      <c r="M9" s="21"/>
      <c r="N9" s="23">
        <f t="shared" si="0"/>
        <v>17000</v>
      </c>
    </row>
    <row r="10" spans="1:14" x14ac:dyDescent="0.25">
      <c r="A10" s="18"/>
      <c r="B10" s="24" t="s">
        <v>256</v>
      </c>
      <c r="C10" s="67" t="s">
        <v>50</v>
      </c>
      <c r="D10" s="19">
        <v>41232</v>
      </c>
      <c r="E10" s="19">
        <v>41233</v>
      </c>
      <c r="F10" s="20">
        <v>43674</v>
      </c>
      <c r="G10" s="21">
        <v>23000</v>
      </c>
      <c r="H10" s="20"/>
      <c r="I10" s="25"/>
      <c r="J10" s="21">
        <v>23000</v>
      </c>
      <c r="K10" s="21"/>
      <c r="L10" s="21"/>
      <c r="M10" s="21"/>
      <c r="N10" s="23">
        <f t="shared" si="0"/>
        <v>23000</v>
      </c>
    </row>
    <row r="11" spans="1:14" x14ac:dyDescent="0.25">
      <c r="A11" s="18"/>
      <c r="B11" s="24" t="s">
        <v>33</v>
      </c>
      <c r="C11" s="24" t="s">
        <v>50</v>
      </c>
      <c r="D11" s="19"/>
      <c r="E11" s="19"/>
      <c r="F11" s="20">
        <v>43675</v>
      </c>
      <c r="G11" s="21"/>
      <c r="H11" s="20" t="s">
        <v>40</v>
      </c>
      <c r="I11" s="25">
        <v>11800</v>
      </c>
      <c r="J11" s="21">
        <v>11800</v>
      </c>
      <c r="K11" s="21"/>
      <c r="L11" s="21"/>
      <c r="M11" s="21"/>
      <c r="N11" s="23">
        <f t="shared" si="0"/>
        <v>11800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116770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104970</v>
      </c>
      <c r="H31" s="21"/>
      <c r="I31" s="39">
        <f>SUM(I6:I30)</f>
        <v>11800</v>
      </c>
      <c r="J31" s="39">
        <f>SUM(J6:J30)</f>
        <v>54300</v>
      </c>
      <c r="K31" s="39">
        <f>SUM(K6:K30)</f>
        <v>62470</v>
      </c>
      <c r="L31" s="39">
        <f>SUM(L6:L30)</f>
        <v>0</v>
      </c>
      <c r="M31" s="39">
        <f>SUM(M6:M30)</f>
        <v>0</v>
      </c>
      <c r="N31" s="23">
        <f t="shared" si="0"/>
        <v>116770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16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7840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46500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54340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1" max="1" width="6" customWidth="1"/>
    <col min="2" max="2" width="23.85546875" customWidth="1"/>
    <col min="3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41231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127</v>
      </c>
      <c r="B6" s="19" t="s">
        <v>251</v>
      </c>
      <c r="C6" s="19" t="s">
        <v>50</v>
      </c>
      <c r="D6" s="19">
        <v>41231</v>
      </c>
      <c r="E6" s="19">
        <v>41233</v>
      </c>
      <c r="F6" s="20">
        <v>43666</v>
      </c>
      <c r="G6" s="21">
        <v>64680</v>
      </c>
      <c r="H6" s="21"/>
      <c r="I6" s="22"/>
      <c r="J6" s="22">
        <v>64680</v>
      </c>
      <c r="K6" s="22"/>
      <c r="L6" s="22"/>
      <c r="M6" s="22"/>
      <c r="N6" s="23">
        <f>G6+I6</f>
        <v>64680</v>
      </c>
    </row>
    <row r="7" spans="1:14" x14ac:dyDescent="0.25">
      <c r="A7" s="18" t="s">
        <v>149</v>
      </c>
      <c r="B7" s="19" t="s">
        <v>252</v>
      </c>
      <c r="C7" s="19" t="s">
        <v>50</v>
      </c>
      <c r="D7" s="19">
        <v>41231</v>
      </c>
      <c r="E7" s="19">
        <v>41234</v>
      </c>
      <c r="F7" s="20">
        <v>43667</v>
      </c>
      <c r="G7" s="21">
        <v>73500</v>
      </c>
      <c r="H7" s="21"/>
      <c r="I7" s="22"/>
      <c r="J7" s="22"/>
      <c r="K7" s="22">
        <v>73500</v>
      </c>
      <c r="L7" s="22"/>
      <c r="M7" s="22"/>
      <c r="N7" s="23">
        <f t="shared" ref="N7:N31" si="0">G7+I7</f>
        <v>73500</v>
      </c>
    </row>
    <row r="8" spans="1:14" x14ac:dyDescent="0.25">
      <c r="A8" s="18" t="s">
        <v>67</v>
      </c>
      <c r="B8" s="19" t="s">
        <v>253</v>
      </c>
      <c r="C8" s="19" t="s">
        <v>50</v>
      </c>
      <c r="D8" s="19">
        <v>41231</v>
      </c>
      <c r="E8" s="19">
        <v>41232</v>
      </c>
      <c r="F8" s="20">
        <v>43668</v>
      </c>
      <c r="G8" s="21">
        <v>22000</v>
      </c>
      <c r="H8" s="20"/>
      <c r="I8" s="22"/>
      <c r="J8" s="22">
        <v>22000</v>
      </c>
      <c r="K8" s="22"/>
      <c r="L8" s="22"/>
      <c r="M8" s="22"/>
      <c r="N8" s="23">
        <f t="shared" si="0"/>
        <v>22000</v>
      </c>
    </row>
    <row r="9" spans="1:14" x14ac:dyDescent="0.25">
      <c r="A9" s="18"/>
      <c r="B9" s="24" t="s">
        <v>27</v>
      </c>
      <c r="C9" s="24"/>
      <c r="D9" s="19"/>
      <c r="E9" s="19"/>
      <c r="F9" s="20">
        <v>43669</v>
      </c>
      <c r="G9" s="21"/>
      <c r="H9" s="20" t="s">
        <v>40</v>
      </c>
      <c r="I9" s="25">
        <v>7800</v>
      </c>
      <c r="J9" s="21">
        <v>7800</v>
      </c>
      <c r="K9" s="21"/>
      <c r="L9" s="21"/>
      <c r="M9" s="21"/>
      <c r="N9" s="23">
        <f t="shared" si="0"/>
        <v>7800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167980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160180</v>
      </c>
      <c r="H31" s="21"/>
      <c r="I31" s="39">
        <f>SUM(I6:I30)</f>
        <v>7800</v>
      </c>
      <c r="J31" s="39">
        <f>SUM(J6:J30)</f>
        <v>94480</v>
      </c>
      <c r="K31" s="39">
        <f>SUM(K6:K30)</f>
        <v>73500</v>
      </c>
      <c r="L31" s="39">
        <f>SUM(L6:L30)</f>
        <v>0</v>
      </c>
      <c r="M31" s="39">
        <f>SUM(M6:M30)</f>
        <v>0</v>
      </c>
      <c r="N31" s="23">
        <f t="shared" si="0"/>
        <v>167980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133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65170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29310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94480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activeCell="C34" sqref="C34"/>
    </sheetView>
  </sheetViews>
  <sheetFormatPr baseColWidth="10" defaultRowHeight="15" x14ac:dyDescent="0.25"/>
  <cols>
    <col min="1" max="1" width="6" customWidth="1"/>
    <col min="2" max="2" width="21.85546875" customWidth="1"/>
    <col min="3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41231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69</v>
      </c>
      <c r="C6" s="19" t="s">
        <v>249</v>
      </c>
      <c r="D6" s="19">
        <v>41229</v>
      </c>
      <c r="E6" s="19">
        <v>41231</v>
      </c>
      <c r="F6" s="20">
        <v>43663</v>
      </c>
      <c r="G6" s="21">
        <v>344960</v>
      </c>
      <c r="H6" s="21"/>
      <c r="I6" s="22"/>
      <c r="J6" s="22"/>
      <c r="K6" s="22"/>
      <c r="L6" s="22"/>
      <c r="M6" s="22">
        <v>344960</v>
      </c>
      <c r="N6" s="23">
        <f>G6+I6</f>
        <v>344960</v>
      </c>
    </row>
    <row r="7" spans="1:14" x14ac:dyDescent="0.25">
      <c r="A7" s="18" t="s">
        <v>134</v>
      </c>
      <c r="B7" s="19" t="s">
        <v>250</v>
      </c>
      <c r="C7" s="19" t="s">
        <v>50</v>
      </c>
      <c r="D7" s="19">
        <v>41230</v>
      </c>
      <c r="E7" s="19">
        <v>41231</v>
      </c>
      <c r="F7" s="20">
        <v>43664</v>
      </c>
      <c r="G7" s="21">
        <v>23000</v>
      </c>
      <c r="H7" s="21"/>
      <c r="I7" s="22"/>
      <c r="J7" s="22"/>
      <c r="K7" s="22">
        <v>23000</v>
      </c>
      <c r="L7" s="22"/>
      <c r="M7" s="22"/>
      <c r="N7" s="23">
        <f t="shared" ref="N7:N31" si="0">G7+I7</f>
        <v>23000</v>
      </c>
    </row>
    <row r="8" spans="1:14" x14ac:dyDescent="0.25">
      <c r="A8" s="18"/>
      <c r="B8" s="19" t="s">
        <v>48</v>
      </c>
      <c r="C8" s="19"/>
      <c r="D8" s="19"/>
      <c r="E8" s="19"/>
      <c r="F8" s="20">
        <v>43665</v>
      </c>
      <c r="G8" s="21"/>
      <c r="H8" s="20" t="s">
        <v>40</v>
      </c>
      <c r="I8" s="22">
        <v>3600</v>
      </c>
      <c r="J8" s="22">
        <v>3600</v>
      </c>
      <c r="K8" s="22"/>
      <c r="L8" s="22"/>
      <c r="M8" s="22"/>
      <c r="N8" s="23">
        <f t="shared" si="0"/>
        <v>3600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371560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367960</v>
      </c>
      <c r="H31" s="21"/>
      <c r="I31" s="39">
        <f>SUM(I6:I30)</f>
        <v>3600</v>
      </c>
      <c r="J31" s="39">
        <f>SUM(J6:J30)</f>
        <v>3600</v>
      </c>
      <c r="K31" s="39">
        <f>SUM(K6:K30)</f>
        <v>23000</v>
      </c>
      <c r="L31" s="39">
        <f>SUM(L6:L30)</f>
        <v>0</v>
      </c>
      <c r="M31" s="39">
        <f>SUM(M6:M30)</f>
        <v>344960</v>
      </c>
      <c r="N31" s="23">
        <f t="shared" si="0"/>
        <v>371560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3600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3600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M13" sqref="M13"/>
    </sheetView>
  </sheetViews>
  <sheetFormatPr baseColWidth="10" defaultRowHeight="15" x14ac:dyDescent="0.25"/>
  <cols>
    <col min="1" max="1" width="6" customWidth="1"/>
    <col min="2" max="2" width="21.85546875" customWidth="1"/>
    <col min="3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41230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239</v>
      </c>
      <c r="B6" s="19" t="s">
        <v>240</v>
      </c>
      <c r="C6" s="19" t="s">
        <v>50</v>
      </c>
      <c r="D6" s="19">
        <v>41230</v>
      </c>
      <c r="E6" s="19">
        <v>41231</v>
      </c>
      <c r="F6" s="20">
        <v>43656</v>
      </c>
      <c r="G6" s="21">
        <v>49275</v>
      </c>
      <c r="H6" s="21"/>
      <c r="I6" s="22"/>
      <c r="J6" s="22"/>
      <c r="K6" s="22"/>
      <c r="L6" s="22"/>
      <c r="M6" s="22">
        <v>49275</v>
      </c>
      <c r="N6" s="23">
        <f>G6+I6</f>
        <v>49275</v>
      </c>
    </row>
    <row r="7" spans="1:14" x14ac:dyDescent="0.25">
      <c r="A7" s="18" t="s">
        <v>127</v>
      </c>
      <c r="B7" s="19" t="s">
        <v>241</v>
      </c>
      <c r="C7" s="19" t="s">
        <v>50</v>
      </c>
      <c r="D7" s="19">
        <v>41230</v>
      </c>
      <c r="E7" s="19">
        <v>41231</v>
      </c>
      <c r="F7" s="20">
        <v>43657</v>
      </c>
      <c r="G7" s="21">
        <v>23000</v>
      </c>
      <c r="H7" s="21"/>
      <c r="I7" s="22"/>
      <c r="J7" s="22"/>
      <c r="K7" s="22">
        <v>23000</v>
      </c>
      <c r="L7" s="22"/>
      <c r="M7" s="22"/>
      <c r="N7" s="23">
        <f t="shared" ref="N7:N31" si="0">G7+I7</f>
        <v>23000</v>
      </c>
    </row>
    <row r="8" spans="1:14" x14ac:dyDescent="0.25">
      <c r="A8" s="18" t="s">
        <v>102</v>
      </c>
      <c r="B8" s="19" t="s">
        <v>242</v>
      </c>
      <c r="C8" s="19" t="s">
        <v>50</v>
      </c>
      <c r="D8" s="19">
        <v>41230</v>
      </c>
      <c r="E8" s="19">
        <v>41232</v>
      </c>
      <c r="F8" s="20">
        <v>43658</v>
      </c>
      <c r="G8" s="21">
        <v>64680</v>
      </c>
      <c r="H8" s="20"/>
      <c r="I8" s="22"/>
      <c r="J8" s="22"/>
      <c r="K8" s="22">
        <v>64680</v>
      </c>
      <c r="L8" s="22"/>
      <c r="M8" s="22"/>
      <c r="N8" s="23">
        <f t="shared" si="0"/>
        <v>64680</v>
      </c>
    </row>
    <row r="9" spans="1:14" x14ac:dyDescent="0.25">
      <c r="A9" s="18" t="s">
        <v>208</v>
      </c>
      <c r="B9" s="24" t="s">
        <v>243</v>
      </c>
      <c r="C9" s="24" t="s">
        <v>50</v>
      </c>
      <c r="D9" s="19">
        <v>41230</v>
      </c>
      <c r="E9" s="19">
        <v>41231</v>
      </c>
      <c r="F9" s="20">
        <v>43659</v>
      </c>
      <c r="G9" s="21">
        <v>44500</v>
      </c>
      <c r="H9" s="20"/>
      <c r="I9" s="25"/>
      <c r="J9" s="21"/>
      <c r="K9" s="21">
        <v>44500</v>
      </c>
      <c r="L9" s="21"/>
      <c r="M9" s="21"/>
      <c r="N9" s="23">
        <f t="shared" si="0"/>
        <v>44500</v>
      </c>
    </row>
    <row r="10" spans="1:14" x14ac:dyDescent="0.25">
      <c r="A10" s="18" t="s">
        <v>244</v>
      </c>
      <c r="B10" s="24" t="s">
        <v>245</v>
      </c>
      <c r="C10" s="67" t="s">
        <v>50</v>
      </c>
      <c r="D10" s="19">
        <v>41230</v>
      </c>
      <c r="E10" s="19">
        <v>41231</v>
      </c>
      <c r="F10" s="20">
        <v>43660</v>
      </c>
      <c r="G10" s="21">
        <v>29500</v>
      </c>
      <c r="H10" s="20"/>
      <c r="I10" s="25"/>
      <c r="J10" s="21"/>
      <c r="K10" s="21">
        <v>29500</v>
      </c>
      <c r="L10" s="21"/>
      <c r="M10" s="21"/>
      <c r="N10" s="23">
        <f t="shared" si="0"/>
        <v>29500</v>
      </c>
    </row>
    <row r="11" spans="1:14" x14ac:dyDescent="0.25">
      <c r="A11" s="18" t="s">
        <v>152</v>
      </c>
      <c r="B11" s="24" t="s">
        <v>248</v>
      </c>
      <c r="C11" s="24" t="s">
        <v>50</v>
      </c>
      <c r="D11" s="19">
        <v>41230</v>
      </c>
      <c r="E11" s="19">
        <v>41234</v>
      </c>
      <c r="F11" s="20">
        <v>43661</v>
      </c>
      <c r="G11" s="21">
        <v>90160</v>
      </c>
      <c r="H11" s="20"/>
      <c r="I11" s="25"/>
      <c r="J11" s="21"/>
      <c r="K11" s="21">
        <v>90160</v>
      </c>
      <c r="L11" s="21"/>
      <c r="M11" s="21"/>
      <c r="N11" s="23">
        <f t="shared" si="0"/>
        <v>90160</v>
      </c>
    </row>
    <row r="12" spans="1:14" x14ac:dyDescent="0.25">
      <c r="A12" s="18" t="s">
        <v>246</v>
      </c>
      <c r="B12" s="24" t="s">
        <v>247</v>
      </c>
      <c r="C12" s="24" t="s">
        <v>50</v>
      </c>
      <c r="D12" s="19">
        <v>41230</v>
      </c>
      <c r="E12" s="19">
        <v>41231</v>
      </c>
      <c r="F12" s="20">
        <v>43662</v>
      </c>
      <c r="G12" s="21">
        <v>31500</v>
      </c>
      <c r="H12" s="21"/>
      <c r="I12" s="25"/>
      <c r="J12" s="25"/>
      <c r="K12" s="21">
        <v>16500</v>
      </c>
      <c r="L12" s="21"/>
      <c r="M12" s="21">
        <v>15000</v>
      </c>
      <c r="N12" s="23">
        <f t="shared" si="0"/>
        <v>31500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332615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332615</v>
      </c>
      <c r="H31" s="21"/>
      <c r="I31" s="39">
        <f>SUM(I6:I30)</f>
        <v>0</v>
      </c>
      <c r="J31" s="39">
        <f>SUM(J6:J30)</f>
        <v>0</v>
      </c>
      <c r="K31" s="39">
        <f>SUM(K6:K30)</f>
        <v>268340</v>
      </c>
      <c r="L31" s="39">
        <f>SUM(L6:L30)</f>
        <v>0</v>
      </c>
      <c r="M31" s="39">
        <f>SUM(M6:M30)</f>
        <v>64275</v>
      </c>
      <c r="N31" s="23">
        <f t="shared" si="0"/>
        <v>332615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16" sqref="C16"/>
    </sheetView>
  </sheetViews>
  <sheetFormatPr baseColWidth="10" defaultRowHeight="15" x14ac:dyDescent="0.25"/>
  <cols>
    <col min="1" max="1" width="6" customWidth="1"/>
    <col min="2" max="2" width="21.85546875" customWidth="1"/>
    <col min="3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33</v>
      </c>
      <c r="E3" s="55"/>
      <c r="F3" s="55"/>
      <c r="G3" s="60"/>
      <c r="H3" s="1"/>
      <c r="I3" s="1"/>
      <c r="J3" s="13"/>
      <c r="K3" s="61">
        <v>41230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55</v>
      </c>
      <c r="C6" s="19" t="s">
        <v>227</v>
      </c>
      <c r="D6" s="19">
        <v>41229</v>
      </c>
      <c r="E6" s="19">
        <v>41230</v>
      </c>
      <c r="F6" s="20">
        <v>43645</v>
      </c>
      <c r="G6" s="21">
        <v>20500</v>
      </c>
      <c r="H6" s="21"/>
      <c r="I6" s="22"/>
      <c r="J6" s="22"/>
      <c r="K6" s="22">
        <v>20500</v>
      </c>
      <c r="L6" s="22"/>
      <c r="M6" s="22"/>
      <c r="N6" s="23">
        <f>G6+I6</f>
        <v>20500</v>
      </c>
    </row>
    <row r="7" spans="1:14" x14ac:dyDescent="0.25">
      <c r="A7" s="18"/>
      <c r="B7" s="19" t="s">
        <v>228</v>
      </c>
      <c r="C7" s="19" t="s">
        <v>227</v>
      </c>
      <c r="D7" s="19">
        <v>41229</v>
      </c>
      <c r="E7" s="19">
        <v>41230</v>
      </c>
      <c r="F7" s="20">
        <v>43646</v>
      </c>
      <c r="G7" s="21">
        <v>23000</v>
      </c>
      <c r="H7" s="21"/>
      <c r="I7" s="22"/>
      <c r="J7" s="22"/>
      <c r="K7" s="22">
        <v>23000</v>
      </c>
      <c r="L7" s="22"/>
      <c r="M7" s="22"/>
      <c r="N7" s="23">
        <f t="shared" ref="N7:N31" si="0">G7+I7</f>
        <v>23000</v>
      </c>
    </row>
    <row r="8" spans="1:14" x14ac:dyDescent="0.25">
      <c r="A8" s="18"/>
      <c r="B8" s="19" t="s">
        <v>229</v>
      </c>
      <c r="C8" s="19" t="s">
        <v>50</v>
      </c>
      <c r="D8" s="19">
        <v>41230</v>
      </c>
      <c r="E8" s="19">
        <v>41231</v>
      </c>
      <c r="F8" s="20">
        <v>43647</v>
      </c>
      <c r="G8" s="21">
        <v>16660</v>
      </c>
      <c r="H8" s="20"/>
      <c r="I8" s="22"/>
      <c r="J8" s="22"/>
      <c r="K8" s="22">
        <v>16660</v>
      </c>
      <c r="L8" s="22"/>
      <c r="M8" s="22"/>
      <c r="N8" s="23">
        <f t="shared" si="0"/>
        <v>16660</v>
      </c>
    </row>
    <row r="9" spans="1:14" x14ac:dyDescent="0.25">
      <c r="A9" s="18"/>
      <c r="B9" s="24" t="s">
        <v>230</v>
      </c>
      <c r="C9" s="24" t="s">
        <v>82</v>
      </c>
      <c r="D9" s="19">
        <v>41230</v>
      </c>
      <c r="E9" s="19">
        <v>41231</v>
      </c>
      <c r="F9" s="20">
        <v>43648</v>
      </c>
      <c r="G9" s="21">
        <v>67620</v>
      </c>
      <c r="H9" s="20"/>
      <c r="I9" s="25"/>
      <c r="J9" s="21"/>
      <c r="K9" s="21"/>
      <c r="L9" s="21"/>
      <c r="M9" s="21">
        <v>67620</v>
      </c>
      <c r="N9" s="23">
        <f t="shared" si="0"/>
        <v>67620</v>
      </c>
    </row>
    <row r="10" spans="1:14" x14ac:dyDescent="0.25">
      <c r="A10" s="18"/>
      <c r="B10" s="24" t="s">
        <v>231</v>
      </c>
      <c r="C10" s="67" t="s">
        <v>82</v>
      </c>
      <c r="D10" s="19">
        <v>41230</v>
      </c>
      <c r="E10" s="19">
        <v>41231</v>
      </c>
      <c r="F10" s="20">
        <v>43649</v>
      </c>
      <c r="G10" s="21">
        <v>26500</v>
      </c>
      <c r="H10" s="20"/>
      <c r="I10" s="25"/>
      <c r="J10" s="21"/>
      <c r="K10" s="21">
        <v>13500</v>
      </c>
      <c r="L10" s="21"/>
      <c r="M10" s="21">
        <v>13000</v>
      </c>
      <c r="N10" s="23">
        <f t="shared" si="0"/>
        <v>26500</v>
      </c>
    </row>
    <row r="11" spans="1:14" x14ac:dyDescent="0.25">
      <c r="A11" s="18"/>
      <c r="B11" s="24" t="s">
        <v>232</v>
      </c>
      <c r="C11" s="24" t="s">
        <v>233</v>
      </c>
      <c r="D11" s="19">
        <v>41230</v>
      </c>
      <c r="E11" s="19">
        <v>41231</v>
      </c>
      <c r="F11" s="20">
        <v>43650</v>
      </c>
      <c r="G11" s="21">
        <v>24010</v>
      </c>
      <c r="H11" s="20"/>
      <c r="I11" s="25"/>
      <c r="J11" s="21"/>
      <c r="K11" s="21">
        <v>24010</v>
      </c>
      <c r="L11" s="21"/>
      <c r="M11" s="21"/>
      <c r="N11" s="23">
        <f t="shared" si="0"/>
        <v>24010</v>
      </c>
    </row>
    <row r="12" spans="1:14" x14ac:dyDescent="0.25">
      <c r="A12" s="18"/>
      <c r="B12" s="24" t="s">
        <v>234</v>
      </c>
      <c r="C12" s="24" t="s">
        <v>50</v>
      </c>
      <c r="D12" s="19">
        <v>41230</v>
      </c>
      <c r="E12" s="19">
        <v>41231</v>
      </c>
      <c r="F12" s="20">
        <v>43651</v>
      </c>
      <c r="G12" s="21">
        <v>16660</v>
      </c>
      <c r="H12" s="21"/>
      <c r="I12" s="25"/>
      <c r="J12" s="25"/>
      <c r="K12" s="21">
        <v>16660</v>
      </c>
      <c r="L12" s="21"/>
      <c r="M12" s="21"/>
      <c r="N12" s="23">
        <f t="shared" si="0"/>
        <v>16660</v>
      </c>
    </row>
    <row r="13" spans="1:14" x14ac:dyDescent="0.25">
      <c r="A13" s="18"/>
      <c r="B13" s="26" t="s">
        <v>33</v>
      </c>
      <c r="C13" s="26"/>
      <c r="D13" s="19"/>
      <c r="E13" s="19"/>
      <c r="F13" s="20">
        <v>43652</v>
      </c>
      <c r="G13" s="22"/>
      <c r="H13" s="22" t="s">
        <v>40</v>
      </c>
      <c r="I13" s="22">
        <v>1000</v>
      </c>
      <c r="J13" s="22">
        <v>1000</v>
      </c>
      <c r="K13" s="22"/>
      <c r="L13" s="22"/>
      <c r="M13" s="21"/>
      <c r="N13" s="23">
        <f t="shared" si="0"/>
        <v>1000</v>
      </c>
    </row>
    <row r="14" spans="1:14" x14ac:dyDescent="0.25">
      <c r="A14" s="18"/>
      <c r="B14" s="24" t="s">
        <v>235</v>
      </c>
      <c r="C14" s="26" t="s">
        <v>82</v>
      </c>
      <c r="D14" s="19">
        <v>41230</v>
      </c>
      <c r="E14" s="19">
        <v>41231</v>
      </c>
      <c r="F14" s="20">
        <v>43653</v>
      </c>
      <c r="G14" s="21">
        <v>29500</v>
      </c>
      <c r="H14" s="21"/>
      <c r="I14" s="25"/>
      <c r="J14" s="21">
        <v>14750</v>
      </c>
      <c r="K14" s="21"/>
      <c r="L14" s="21"/>
      <c r="M14" s="27">
        <v>14750</v>
      </c>
      <c r="N14" s="23">
        <f t="shared" si="0"/>
        <v>29500</v>
      </c>
    </row>
    <row r="15" spans="1:14" x14ac:dyDescent="0.25">
      <c r="A15" s="18"/>
      <c r="B15" s="24" t="s">
        <v>236</v>
      </c>
      <c r="C15" s="24"/>
      <c r="D15" s="19"/>
      <c r="E15" s="19"/>
      <c r="F15" s="20">
        <v>43654</v>
      </c>
      <c r="G15" s="21"/>
      <c r="H15" s="21" t="s">
        <v>237</v>
      </c>
      <c r="I15" s="25">
        <v>87220</v>
      </c>
      <c r="J15" s="21"/>
      <c r="K15" s="21">
        <v>87220</v>
      </c>
      <c r="L15" s="21"/>
      <c r="M15" s="27"/>
      <c r="N15" s="23">
        <f t="shared" si="0"/>
        <v>87220</v>
      </c>
    </row>
    <row r="16" spans="1:14" x14ac:dyDescent="0.25">
      <c r="A16" s="28"/>
      <c r="B16" s="24" t="s">
        <v>232</v>
      </c>
      <c r="C16" s="24"/>
      <c r="D16" s="19"/>
      <c r="E16" s="19"/>
      <c r="F16" s="29">
        <v>43665</v>
      </c>
      <c r="G16" s="21"/>
      <c r="H16" s="32" t="s">
        <v>238</v>
      </c>
      <c r="I16" s="31">
        <v>49000</v>
      </c>
      <c r="J16" s="21"/>
      <c r="K16" s="32">
        <v>49000</v>
      </c>
      <c r="L16" s="21"/>
      <c r="M16" s="27"/>
      <c r="N16" s="23">
        <f t="shared" si="0"/>
        <v>49000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361670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224450</v>
      </c>
      <c r="H31" s="21"/>
      <c r="I31" s="39">
        <f>SUM(I6:I30)</f>
        <v>137220</v>
      </c>
      <c r="J31" s="39">
        <f>SUM(J6:J30)</f>
        <v>15750</v>
      </c>
      <c r="K31" s="39">
        <f>SUM(K6:K30)</f>
        <v>250550</v>
      </c>
      <c r="L31" s="39">
        <f>SUM(L6:L30)</f>
        <v>0</v>
      </c>
      <c r="M31" s="39">
        <f>SUM(M6:M30)</f>
        <v>95370</v>
      </c>
      <c r="N31" s="23">
        <f t="shared" si="0"/>
        <v>361670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15750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15750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3" workbookViewId="0">
      <selection activeCell="L9" sqref="L9"/>
    </sheetView>
  </sheetViews>
  <sheetFormatPr baseColWidth="10" defaultRowHeight="15" x14ac:dyDescent="0.25"/>
  <cols>
    <col min="1" max="1" width="6" customWidth="1"/>
    <col min="2" max="2" width="21.85546875" customWidth="1"/>
    <col min="3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41229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221</v>
      </c>
      <c r="B6" s="19" t="s">
        <v>212</v>
      </c>
      <c r="C6" s="19" t="s">
        <v>50</v>
      </c>
      <c r="D6" s="19">
        <v>41228</v>
      </c>
      <c r="E6" s="19">
        <v>41230</v>
      </c>
      <c r="F6" s="20">
        <v>43640</v>
      </c>
      <c r="G6" s="21">
        <v>129360</v>
      </c>
      <c r="H6" s="21"/>
      <c r="I6" s="22"/>
      <c r="J6" s="22"/>
      <c r="K6" s="22">
        <v>129360</v>
      </c>
      <c r="L6" s="22"/>
      <c r="M6" s="22"/>
      <c r="N6" s="23">
        <f>G6+I6</f>
        <v>129360</v>
      </c>
    </row>
    <row r="7" spans="1:14" x14ac:dyDescent="0.25">
      <c r="A7" s="18" t="s">
        <v>147</v>
      </c>
      <c r="B7" s="19" t="s">
        <v>222</v>
      </c>
      <c r="C7" s="19" t="s">
        <v>50</v>
      </c>
      <c r="D7" s="19">
        <v>41229</v>
      </c>
      <c r="E7" s="19" t="s">
        <v>223</v>
      </c>
      <c r="F7" s="20">
        <v>43641</v>
      </c>
      <c r="G7" s="21">
        <v>59000</v>
      </c>
      <c r="H7" s="21"/>
      <c r="I7" s="22"/>
      <c r="J7" s="22"/>
      <c r="K7" s="22"/>
      <c r="L7" s="22"/>
      <c r="M7" s="22">
        <v>59000</v>
      </c>
      <c r="N7" s="23">
        <f t="shared" ref="N7:N31" si="0">G7+I7</f>
        <v>59000</v>
      </c>
    </row>
    <row r="8" spans="1:14" x14ac:dyDescent="0.25">
      <c r="A8" s="18" t="s">
        <v>224</v>
      </c>
      <c r="B8" s="19" t="s">
        <v>225</v>
      </c>
      <c r="C8" s="19" t="s">
        <v>51</v>
      </c>
      <c r="D8" s="19">
        <v>41228</v>
      </c>
      <c r="E8" s="19">
        <v>41229</v>
      </c>
      <c r="F8" s="20">
        <v>43642</v>
      </c>
      <c r="G8" s="21">
        <v>42000</v>
      </c>
      <c r="H8" s="20"/>
      <c r="I8" s="22"/>
      <c r="J8" s="22"/>
      <c r="K8" s="22">
        <v>42000</v>
      </c>
      <c r="L8" s="22"/>
      <c r="M8" s="22"/>
      <c r="N8" s="23">
        <f t="shared" si="0"/>
        <v>42000</v>
      </c>
    </row>
    <row r="9" spans="1:14" x14ac:dyDescent="0.25">
      <c r="A9" s="18" t="s">
        <v>149</v>
      </c>
      <c r="B9" s="24" t="s">
        <v>226</v>
      </c>
      <c r="C9" s="24" t="s">
        <v>50</v>
      </c>
      <c r="D9" s="19">
        <v>41229</v>
      </c>
      <c r="E9" s="19">
        <v>41230</v>
      </c>
      <c r="F9" s="20">
        <v>43643</v>
      </c>
      <c r="G9" s="21">
        <v>32340</v>
      </c>
      <c r="H9" s="20"/>
      <c r="I9" s="25"/>
      <c r="J9" s="21"/>
      <c r="K9" s="21">
        <v>32340</v>
      </c>
      <c r="L9" s="21"/>
      <c r="M9" s="21"/>
      <c r="N9" s="23">
        <f t="shared" si="0"/>
        <v>32340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262700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262700</v>
      </c>
      <c r="H31" s="21"/>
      <c r="I31" s="39">
        <f>SUM(I6:I30)</f>
        <v>0</v>
      </c>
      <c r="J31" s="39">
        <f>SUM(J6:J30)</f>
        <v>0</v>
      </c>
      <c r="K31" s="39">
        <f>SUM(K6:K30)</f>
        <v>203700</v>
      </c>
      <c r="L31" s="39">
        <f>SUM(L6:L30)</f>
        <v>0</v>
      </c>
      <c r="M31" s="39">
        <f>SUM(M6:M30)</f>
        <v>59000</v>
      </c>
      <c r="N31" s="23">
        <f t="shared" si="0"/>
        <v>262700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26" sqref="B26"/>
    </sheetView>
  </sheetViews>
  <sheetFormatPr baseColWidth="10" defaultRowHeight="15" x14ac:dyDescent="0.25"/>
  <cols>
    <col min="1" max="1" width="6.85546875" customWidth="1"/>
    <col min="2" max="2" width="21.85546875" customWidth="1"/>
    <col min="3" max="3" width="27.140625" customWidth="1"/>
    <col min="4" max="4" width="12.85546875" customWidth="1"/>
    <col min="8" max="8" width="11.28515625" customWidth="1"/>
    <col min="9" max="9" width="13.4257812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41229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0</v>
      </c>
      <c r="B6" s="19" t="s">
        <v>42</v>
      </c>
      <c r="C6" s="19" t="s">
        <v>56</v>
      </c>
      <c r="D6" s="19">
        <v>41227</v>
      </c>
      <c r="E6" s="19">
        <v>41229</v>
      </c>
      <c r="F6" s="20">
        <v>43625</v>
      </c>
      <c r="G6" s="21">
        <v>32000</v>
      </c>
      <c r="H6" s="21"/>
      <c r="I6" s="22"/>
      <c r="J6" s="22">
        <v>32000</v>
      </c>
      <c r="K6" s="22"/>
      <c r="L6" s="22"/>
      <c r="M6" s="22"/>
      <c r="N6" s="23">
        <f>G6+I6</f>
        <v>32000</v>
      </c>
    </row>
    <row r="7" spans="1:14" x14ac:dyDescent="0.25">
      <c r="A7" s="18"/>
      <c r="B7" s="19" t="s">
        <v>213</v>
      </c>
      <c r="C7" s="19" t="s">
        <v>56</v>
      </c>
      <c r="D7" s="19">
        <v>41228</v>
      </c>
      <c r="E7" s="19">
        <v>41229</v>
      </c>
      <c r="F7" s="20">
        <v>43626</v>
      </c>
      <c r="G7" s="21">
        <v>21500</v>
      </c>
      <c r="H7" s="21"/>
      <c r="I7" s="22"/>
      <c r="J7" s="22">
        <v>21500</v>
      </c>
      <c r="K7" s="22"/>
      <c r="L7" s="22"/>
      <c r="M7" s="22"/>
      <c r="N7" s="23">
        <f t="shared" ref="N7:N31" si="0">G7+I7</f>
        <v>21500</v>
      </c>
    </row>
    <row r="8" spans="1:14" x14ac:dyDescent="0.25">
      <c r="A8" s="18"/>
      <c r="B8" s="19" t="s">
        <v>213</v>
      </c>
      <c r="C8" s="19" t="s">
        <v>56</v>
      </c>
      <c r="D8" s="19">
        <v>41228</v>
      </c>
      <c r="E8" s="19">
        <v>41229</v>
      </c>
      <c r="F8" s="20">
        <v>43627</v>
      </c>
      <c r="G8" s="21">
        <v>21500</v>
      </c>
      <c r="H8" s="20"/>
      <c r="I8" s="22"/>
      <c r="J8" s="22">
        <v>21500</v>
      </c>
      <c r="K8" s="22"/>
      <c r="L8" s="22"/>
      <c r="M8" s="22"/>
      <c r="N8" s="23">
        <f t="shared" si="0"/>
        <v>21500</v>
      </c>
    </row>
    <row r="9" spans="1:14" x14ac:dyDescent="0.25">
      <c r="A9" s="18" t="s">
        <v>149</v>
      </c>
      <c r="B9" s="24" t="s">
        <v>214</v>
      </c>
      <c r="C9" s="24" t="s">
        <v>50</v>
      </c>
      <c r="D9" s="19">
        <v>41228</v>
      </c>
      <c r="E9" s="19">
        <v>41229</v>
      </c>
      <c r="F9" s="20">
        <v>43628</v>
      </c>
      <c r="G9" s="21">
        <v>26950</v>
      </c>
      <c r="H9" s="20"/>
      <c r="I9" s="25"/>
      <c r="J9" s="21">
        <v>26950</v>
      </c>
      <c r="K9" s="21"/>
      <c r="L9" s="21"/>
      <c r="M9" s="21"/>
      <c r="N9" s="23">
        <f t="shared" si="0"/>
        <v>26950</v>
      </c>
    </row>
    <row r="10" spans="1:14" x14ac:dyDescent="0.25">
      <c r="A10" s="18"/>
      <c r="B10" s="24" t="s">
        <v>215</v>
      </c>
      <c r="C10" s="67" t="s">
        <v>56</v>
      </c>
      <c r="D10" s="19">
        <v>41225</v>
      </c>
      <c r="E10" s="19">
        <v>41229</v>
      </c>
      <c r="F10" s="20">
        <v>43629</v>
      </c>
      <c r="G10" s="21">
        <v>68000</v>
      </c>
      <c r="H10" s="20"/>
      <c r="I10" s="25"/>
      <c r="J10" s="21"/>
      <c r="K10" s="21">
        <v>68000</v>
      </c>
      <c r="L10" s="21"/>
      <c r="M10" s="21"/>
      <c r="N10" s="23">
        <f t="shared" si="0"/>
        <v>68000</v>
      </c>
    </row>
    <row r="11" spans="1:14" x14ac:dyDescent="0.25">
      <c r="A11" s="18"/>
      <c r="B11" s="24" t="s">
        <v>216</v>
      </c>
      <c r="C11" s="24" t="s">
        <v>56</v>
      </c>
      <c r="D11" s="19">
        <v>41228</v>
      </c>
      <c r="E11" s="19">
        <v>41229</v>
      </c>
      <c r="F11" s="20">
        <v>43630</v>
      </c>
      <c r="G11" s="21">
        <v>19500</v>
      </c>
      <c r="H11" s="20"/>
      <c r="I11" s="25"/>
      <c r="J11" s="21">
        <v>19500</v>
      </c>
      <c r="K11" s="21"/>
      <c r="L11" s="21"/>
      <c r="M11" s="21"/>
      <c r="N11" s="23">
        <f t="shared" si="0"/>
        <v>19500</v>
      </c>
    </row>
    <row r="12" spans="1:14" x14ac:dyDescent="0.25">
      <c r="A12" s="18"/>
      <c r="B12" s="24"/>
      <c r="C12" s="24" t="s">
        <v>217</v>
      </c>
      <c r="D12" s="19">
        <v>41226</v>
      </c>
      <c r="E12" s="19">
        <v>41228</v>
      </c>
      <c r="F12" s="20">
        <v>43631</v>
      </c>
      <c r="G12" s="21">
        <v>419440</v>
      </c>
      <c r="H12" s="21"/>
      <c r="I12" s="25"/>
      <c r="J12" s="25"/>
      <c r="K12" s="21"/>
      <c r="L12" s="21">
        <v>419440</v>
      </c>
      <c r="M12" s="21"/>
      <c r="N12" s="23">
        <f t="shared" si="0"/>
        <v>419440</v>
      </c>
    </row>
    <row r="13" spans="1:14" x14ac:dyDescent="0.25">
      <c r="A13" s="18"/>
      <c r="B13" s="26"/>
      <c r="C13" s="26" t="s">
        <v>218</v>
      </c>
      <c r="D13" s="19">
        <v>41221</v>
      </c>
      <c r="E13" s="19">
        <v>41223</v>
      </c>
      <c r="F13" s="20">
        <v>43632</v>
      </c>
      <c r="G13" s="22">
        <v>254800</v>
      </c>
      <c r="H13" s="22"/>
      <c r="I13" s="22"/>
      <c r="J13" s="22"/>
      <c r="K13" s="22"/>
      <c r="L13" s="22">
        <v>254800</v>
      </c>
      <c r="M13" s="21"/>
      <c r="N13" s="23">
        <f t="shared" si="0"/>
        <v>254800</v>
      </c>
    </row>
    <row r="14" spans="1:14" x14ac:dyDescent="0.25">
      <c r="A14" s="18"/>
      <c r="B14" s="24"/>
      <c r="C14" s="26" t="s">
        <v>218</v>
      </c>
      <c r="D14" s="19">
        <v>41222</v>
      </c>
      <c r="E14" s="19">
        <v>41223</v>
      </c>
      <c r="F14" s="20">
        <v>43633</v>
      </c>
      <c r="G14" s="21">
        <v>45080</v>
      </c>
      <c r="H14" s="21"/>
      <c r="I14" s="25"/>
      <c r="J14" s="21"/>
      <c r="K14" s="21"/>
      <c r="L14" s="21">
        <v>45080</v>
      </c>
      <c r="M14" s="27"/>
      <c r="N14" s="23">
        <f t="shared" si="0"/>
        <v>45080</v>
      </c>
    </row>
    <row r="15" spans="1:14" x14ac:dyDescent="0.25">
      <c r="A15" s="18"/>
      <c r="B15" s="24"/>
      <c r="C15" s="24" t="s">
        <v>88</v>
      </c>
      <c r="D15" s="19">
        <v>41219</v>
      </c>
      <c r="E15" s="19">
        <v>41222</v>
      </c>
      <c r="F15" s="20">
        <v>43634</v>
      </c>
      <c r="G15" s="21">
        <v>69648.600000000006</v>
      </c>
      <c r="H15" s="21"/>
      <c r="I15" s="25"/>
      <c r="J15" s="21"/>
      <c r="K15" s="21"/>
      <c r="L15" s="21">
        <v>69648.600000000006</v>
      </c>
      <c r="M15" s="27"/>
      <c r="N15" s="23">
        <f t="shared" si="0"/>
        <v>69648.600000000006</v>
      </c>
    </row>
    <row r="16" spans="1:14" x14ac:dyDescent="0.25">
      <c r="A16" s="28"/>
      <c r="B16" s="24"/>
      <c r="C16" s="24" t="s">
        <v>88</v>
      </c>
      <c r="D16" s="19">
        <v>41221</v>
      </c>
      <c r="E16" s="19">
        <v>41222</v>
      </c>
      <c r="F16" s="29">
        <v>43635</v>
      </c>
      <c r="G16" s="21">
        <v>30061.5</v>
      </c>
      <c r="H16" s="32"/>
      <c r="I16" s="31"/>
      <c r="J16" s="21"/>
      <c r="K16" s="32"/>
      <c r="L16" s="21">
        <v>30061.5</v>
      </c>
      <c r="M16" s="27"/>
      <c r="N16" s="23">
        <f t="shared" si="0"/>
        <v>30061.5</v>
      </c>
    </row>
    <row r="17" spans="1:14" x14ac:dyDescent="0.25">
      <c r="A17" s="28"/>
      <c r="B17" s="24"/>
      <c r="C17" s="24" t="s">
        <v>219</v>
      </c>
      <c r="D17" s="19">
        <v>41198</v>
      </c>
      <c r="E17" s="19">
        <v>41201</v>
      </c>
      <c r="F17" s="29">
        <v>43636</v>
      </c>
      <c r="G17" s="21">
        <v>67620</v>
      </c>
      <c r="H17" s="32"/>
      <c r="I17" s="31"/>
      <c r="J17" s="21"/>
      <c r="K17" s="32"/>
      <c r="L17" s="21">
        <v>67620</v>
      </c>
      <c r="M17" s="27"/>
      <c r="N17" s="23">
        <f t="shared" si="0"/>
        <v>67620</v>
      </c>
    </row>
    <row r="18" spans="1:14" x14ac:dyDescent="0.25">
      <c r="A18" s="28"/>
      <c r="B18" s="24"/>
      <c r="C18" s="24" t="s">
        <v>219</v>
      </c>
      <c r="D18" s="19">
        <v>41221</v>
      </c>
      <c r="E18" s="19">
        <v>41222</v>
      </c>
      <c r="F18" s="29">
        <v>43637</v>
      </c>
      <c r="G18" s="21">
        <v>22540</v>
      </c>
      <c r="H18" s="32"/>
      <c r="I18" s="31"/>
      <c r="J18" s="21"/>
      <c r="K18" s="32"/>
      <c r="L18" s="21">
        <v>22540</v>
      </c>
      <c r="M18" s="27"/>
      <c r="N18" s="23">
        <f t="shared" si="0"/>
        <v>22540</v>
      </c>
    </row>
    <row r="19" spans="1:14" x14ac:dyDescent="0.25">
      <c r="A19" s="28"/>
      <c r="B19" s="24"/>
      <c r="C19" s="24" t="s">
        <v>219</v>
      </c>
      <c r="D19" s="19">
        <v>41225</v>
      </c>
      <c r="E19" s="19">
        <v>41228</v>
      </c>
      <c r="F19" s="29">
        <v>43638</v>
      </c>
      <c r="G19" s="21">
        <v>67620</v>
      </c>
      <c r="H19" s="32"/>
      <c r="I19" s="31"/>
      <c r="J19" s="21"/>
      <c r="K19" s="32"/>
      <c r="L19" s="21">
        <v>67620</v>
      </c>
      <c r="M19" s="27"/>
      <c r="N19" s="23">
        <f t="shared" si="0"/>
        <v>67620</v>
      </c>
    </row>
    <row r="20" spans="1:14" x14ac:dyDescent="0.25">
      <c r="A20" s="28" t="s">
        <v>174</v>
      </c>
      <c r="B20" s="24" t="s">
        <v>220</v>
      </c>
      <c r="C20" s="24" t="s">
        <v>50</v>
      </c>
      <c r="D20" s="19">
        <v>41229</v>
      </c>
      <c r="E20" s="19">
        <v>41231</v>
      </c>
      <c r="F20" s="29">
        <v>43639</v>
      </c>
      <c r="G20" s="21">
        <v>28000</v>
      </c>
      <c r="H20" s="32"/>
      <c r="I20" s="31"/>
      <c r="J20" s="21">
        <v>28000</v>
      </c>
      <c r="K20" s="32"/>
      <c r="L20" s="21"/>
      <c r="M20" s="27"/>
      <c r="N20" s="23">
        <f t="shared" si="0"/>
        <v>28000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1194260.1000000001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1194260.1000000001</v>
      </c>
      <c r="H31" s="21"/>
      <c r="I31" s="39">
        <f>SUM(I6:I30)</f>
        <v>0</v>
      </c>
      <c r="J31" s="39">
        <f>SUM(J6:J30)</f>
        <v>149450</v>
      </c>
      <c r="K31" s="39">
        <f>SUM(K6:K30)</f>
        <v>68000</v>
      </c>
      <c r="L31" s="39">
        <f>SUM(L6:L30)</f>
        <v>976810.1</v>
      </c>
      <c r="M31" s="39">
        <f>SUM(M6:M30)</f>
        <v>0</v>
      </c>
      <c r="N31" s="23">
        <f t="shared" si="0"/>
        <v>1194260.1000000001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56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27440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122010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149450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5" sqref="C35:C38"/>
    </sheetView>
  </sheetViews>
  <sheetFormatPr baseColWidth="10" defaultRowHeight="15" x14ac:dyDescent="0.25"/>
  <cols>
    <col min="1" max="1" width="6.85546875" customWidth="1"/>
    <col min="2" max="2" width="23" customWidth="1"/>
    <col min="3" max="3" width="18" customWidth="1"/>
    <col min="4" max="4" width="12.85546875" customWidth="1"/>
    <col min="8" max="8" width="11.28515625" customWidth="1"/>
    <col min="9" max="9" width="13.4257812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41228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119</v>
      </c>
      <c r="B6" s="19" t="s">
        <v>206</v>
      </c>
      <c r="C6" s="19" t="s">
        <v>51</v>
      </c>
      <c r="D6" s="19">
        <v>41228</v>
      </c>
      <c r="E6" s="19">
        <v>41229</v>
      </c>
      <c r="F6" s="20">
        <v>43619</v>
      </c>
      <c r="G6" s="21">
        <v>17000</v>
      </c>
      <c r="H6" s="21"/>
      <c r="I6" s="22"/>
      <c r="J6" s="22"/>
      <c r="K6" s="22">
        <v>17000</v>
      </c>
      <c r="L6" s="22"/>
      <c r="M6" s="22"/>
      <c r="N6" s="23">
        <f>G6+I6</f>
        <v>17000</v>
      </c>
    </row>
    <row r="7" spans="1:14" x14ac:dyDescent="0.25">
      <c r="A7" s="18" t="s">
        <v>116</v>
      </c>
      <c r="B7" s="19" t="s">
        <v>207</v>
      </c>
      <c r="C7" s="19" t="s">
        <v>51</v>
      </c>
      <c r="D7" s="19">
        <v>41228</v>
      </c>
      <c r="E7" s="19">
        <v>41230</v>
      </c>
      <c r="F7" s="20">
        <v>43620</v>
      </c>
      <c r="G7" s="21">
        <v>39000</v>
      </c>
      <c r="H7" s="21"/>
      <c r="I7" s="22"/>
      <c r="J7" s="22">
        <v>39000</v>
      </c>
      <c r="K7" s="22"/>
      <c r="L7" s="22"/>
      <c r="M7" s="22"/>
      <c r="N7" s="23">
        <f t="shared" ref="N7:N31" si="0">G7+I7</f>
        <v>39000</v>
      </c>
    </row>
    <row r="8" spans="1:14" x14ac:dyDescent="0.25">
      <c r="A8" s="18" t="s">
        <v>208</v>
      </c>
      <c r="B8" s="19" t="s">
        <v>209</v>
      </c>
      <c r="C8" s="19" t="s">
        <v>51</v>
      </c>
      <c r="D8" s="19">
        <v>41225</v>
      </c>
      <c r="E8" s="19">
        <v>41229</v>
      </c>
      <c r="F8" s="20">
        <v>43621</v>
      </c>
      <c r="G8" s="21">
        <v>82000</v>
      </c>
      <c r="H8" s="20"/>
      <c r="I8" s="22"/>
      <c r="J8" s="22"/>
      <c r="K8" s="22">
        <v>82000</v>
      </c>
      <c r="L8" s="22"/>
      <c r="M8" s="22"/>
      <c r="N8" s="23">
        <f t="shared" si="0"/>
        <v>82000</v>
      </c>
    </row>
    <row r="9" spans="1:14" x14ac:dyDescent="0.25">
      <c r="A9" s="18" t="s">
        <v>210</v>
      </c>
      <c r="B9" s="24" t="s">
        <v>211</v>
      </c>
      <c r="C9" s="24" t="s">
        <v>51</v>
      </c>
      <c r="D9" s="19">
        <v>41225</v>
      </c>
      <c r="E9" s="19">
        <v>41229</v>
      </c>
      <c r="F9" s="20">
        <v>43622</v>
      </c>
      <c r="G9" s="21">
        <v>82000</v>
      </c>
      <c r="H9" s="20"/>
      <c r="I9" s="25"/>
      <c r="J9" s="21"/>
      <c r="K9" s="21">
        <v>82000</v>
      </c>
      <c r="L9" s="21"/>
      <c r="M9" s="21"/>
      <c r="N9" s="23">
        <f t="shared" si="0"/>
        <v>82000</v>
      </c>
    </row>
    <row r="10" spans="1:14" x14ac:dyDescent="0.25">
      <c r="A10" s="18"/>
      <c r="B10" s="24" t="s">
        <v>212</v>
      </c>
      <c r="C10" s="67" t="s">
        <v>50</v>
      </c>
      <c r="D10" s="19">
        <v>41228</v>
      </c>
      <c r="E10" s="19">
        <v>41230</v>
      </c>
      <c r="F10" s="20">
        <v>43623</v>
      </c>
      <c r="G10" s="21">
        <v>64680</v>
      </c>
      <c r="H10" s="20"/>
      <c r="I10" s="25"/>
      <c r="J10" s="21"/>
      <c r="K10" s="21">
        <v>64680</v>
      </c>
      <c r="L10" s="21"/>
      <c r="M10" s="21"/>
      <c r="N10" s="23">
        <f t="shared" si="0"/>
        <v>64680</v>
      </c>
    </row>
    <row r="11" spans="1:14" x14ac:dyDescent="0.25">
      <c r="A11" s="18"/>
      <c r="B11" s="24" t="s">
        <v>48</v>
      </c>
      <c r="C11" s="24"/>
      <c r="D11" s="19"/>
      <c r="E11" s="19"/>
      <c r="F11" s="20">
        <v>43624</v>
      </c>
      <c r="G11" s="21"/>
      <c r="H11" s="20" t="s">
        <v>40</v>
      </c>
      <c r="I11" s="25">
        <v>1000</v>
      </c>
      <c r="J11" s="21">
        <v>1000</v>
      </c>
      <c r="K11" s="21"/>
      <c r="L11" s="21"/>
      <c r="M11" s="21"/>
      <c r="N11" s="23">
        <f t="shared" si="0"/>
        <v>1000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285680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284680</v>
      </c>
      <c r="H31" s="21"/>
      <c r="I31" s="39">
        <f>SUM(I6:I30)</f>
        <v>1000</v>
      </c>
      <c r="J31" s="39">
        <f>SUM(J6:J30)</f>
        <v>40000</v>
      </c>
      <c r="K31" s="39">
        <f>SUM(K6:K30)</f>
        <v>245680</v>
      </c>
      <c r="L31" s="39">
        <f>SUM(L6:L30)</f>
        <v>0</v>
      </c>
      <c r="M31" s="39">
        <f>SUM(M6:M30)</f>
        <v>0</v>
      </c>
      <c r="N31" s="23">
        <f t="shared" si="0"/>
        <v>285680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40000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40000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4" workbookViewId="0">
      <selection activeCell="A4" sqref="A4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64</v>
      </c>
      <c r="E3" s="55"/>
      <c r="F3" s="55"/>
      <c r="G3" s="60"/>
      <c r="H3" s="1"/>
      <c r="I3" s="1"/>
      <c r="J3" s="13"/>
      <c r="K3" s="61">
        <v>41242</v>
      </c>
      <c r="L3" s="62"/>
      <c r="M3" s="63"/>
      <c r="N3" s="17" t="s">
        <v>326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93</v>
      </c>
      <c r="C6" s="19" t="s">
        <v>56</v>
      </c>
      <c r="D6" s="19">
        <v>41239</v>
      </c>
      <c r="E6" s="19">
        <v>41241</v>
      </c>
      <c r="F6" s="20">
        <v>43746</v>
      </c>
      <c r="G6" s="21">
        <v>34000</v>
      </c>
      <c r="H6" s="21"/>
      <c r="I6" s="22"/>
      <c r="J6" s="22"/>
      <c r="K6" s="22">
        <v>34000</v>
      </c>
      <c r="L6" s="22"/>
      <c r="M6" s="22"/>
      <c r="N6" s="23">
        <f>G6+I6</f>
        <v>34000</v>
      </c>
    </row>
    <row r="7" spans="1:14" x14ac:dyDescent="0.25">
      <c r="A7" s="18"/>
      <c r="B7" s="19" t="s">
        <v>328</v>
      </c>
      <c r="C7" s="19" t="s">
        <v>56</v>
      </c>
      <c r="D7" s="19">
        <v>41240</v>
      </c>
      <c r="E7" s="19">
        <v>41241</v>
      </c>
      <c r="F7" s="20">
        <v>43747</v>
      </c>
      <c r="G7" s="21">
        <v>17000</v>
      </c>
      <c r="H7" s="21"/>
      <c r="I7" s="22"/>
      <c r="J7" s="22"/>
      <c r="K7" s="22">
        <v>17000</v>
      </c>
      <c r="L7" s="22"/>
      <c r="M7" s="22"/>
      <c r="N7" s="23">
        <f t="shared" ref="N7:N31" si="0">G7+I7</f>
        <v>17000</v>
      </c>
    </row>
    <row r="8" spans="1:14" x14ac:dyDescent="0.25">
      <c r="A8" s="18"/>
      <c r="B8" s="19" t="s">
        <v>329</v>
      </c>
      <c r="C8" s="19" t="s">
        <v>56</v>
      </c>
      <c r="D8" s="19">
        <v>41241</v>
      </c>
      <c r="E8" s="19">
        <v>41242</v>
      </c>
      <c r="F8" s="20">
        <v>43748</v>
      </c>
      <c r="G8" s="21">
        <v>22400</v>
      </c>
      <c r="H8" s="20"/>
      <c r="I8" s="22"/>
      <c r="J8" s="22"/>
      <c r="K8" s="22">
        <v>22400</v>
      </c>
      <c r="L8" s="22"/>
      <c r="M8" s="22"/>
      <c r="N8" s="23">
        <f t="shared" si="0"/>
        <v>22400</v>
      </c>
    </row>
    <row r="9" spans="1:14" x14ac:dyDescent="0.25">
      <c r="A9" s="18"/>
      <c r="B9" s="24" t="s">
        <v>330</v>
      </c>
      <c r="C9" s="24" t="s">
        <v>56</v>
      </c>
      <c r="D9" s="19">
        <v>41241</v>
      </c>
      <c r="E9" s="19">
        <v>41242</v>
      </c>
      <c r="F9" s="20">
        <v>43749</v>
      </c>
      <c r="G9" s="21">
        <v>22400</v>
      </c>
      <c r="H9" s="20"/>
      <c r="I9" s="25"/>
      <c r="J9" s="21"/>
      <c r="K9" s="21">
        <v>22400</v>
      </c>
      <c r="L9" s="21"/>
      <c r="M9" s="21"/>
      <c r="N9" s="23">
        <f>G9+I9</f>
        <v>22400</v>
      </c>
    </row>
    <row r="10" spans="1:14" x14ac:dyDescent="0.25">
      <c r="A10" s="18"/>
      <c r="B10" s="24" t="s">
        <v>329</v>
      </c>
      <c r="C10" s="67" t="s">
        <v>56</v>
      </c>
      <c r="D10" s="19">
        <v>41241</v>
      </c>
      <c r="E10" s="19">
        <v>41242</v>
      </c>
      <c r="F10" s="20">
        <v>43750</v>
      </c>
      <c r="G10" s="21">
        <v>22400</v>
      </c>
      <c r="H10" s="20"/>
      <c r="I10" s="25"/>
      <c r="J10" s="21"/>
      <c r="K10" s="21">
        <v>22400</v>
      </c>
      <c r="L10" s="21"/>
      <c r="M10" s="21"/>
      <c r="N10" s="23">
        <f t="shared" si="0"/>
        <v>22400</v>
      </c>
    </row>
    <row r="11" spans="1:14" x14ac:dyDescent="0.25">
      <c r="A11" s="18"/>
      <c r="B11" s="24" t="s">
        <v>331</v>
      </c>
      <c r="C11" s="24" t="s">
        <v>56</v>
      </c>
      <c r="D11" s="19">
        <v>41241</v>
      </c>
      <c r="E11" s="19">
        <v>41242</v>
      </c>
      <c r="F11" s="20">
        <v>43751</v>
      </c>
      <c r="G11" s="21">
        <v>26000</v>
      </c>
      <c r="H11" s="20"/>
      <c r="I11" s="25"/>
      <c r="J11" s="21"/>
      <c r="K11" s="21">
        <v>26000</v>
      </c>
      <c r="L11" s="21"/>
      <c r="M11" s="21"/>
      <c r="N11" s="23">
        <f t="shared" si="0"/>
        <v>26000</v>
      </c>
    </row>
    <row r="12" spans="1:14" x14ac:dyDescent="0.25">
      <c r="A12" s="18"/>
      <c r="B12" s="24" t="s">
        <v>332</v>
      </c>
      <c r="C12" s="24" t="s">
        <v>50</v>
      </c>
      <c r="D12" s="19">
        <v>41241</v>
      </c>
      <c r="E12" s="19">
        <v>41242</v>
      </c>
      <c r="F12" s="20">
        <v>43752</v>
      </c>
      <c r="G12" s="21">
        <v>24500</v>
      </c>
      <c r="H12" s="21"/>
      <c r="I12" s="25"/>
      <c r="J12" s="25"/>
      <c r="K12" s="21">
        <v>24500</v>
      </c>
      <c r="L12" s="21"/>
      <c r="M12" s="21"/>
      <c r="N12" s="23">
        <f t="shared" si="0"/>
        <v>24500</v>
      </c>
    </row>
    <row r="13" spans="1:14" x14ac:dyDescent="0.25">
      <c r="A13" s="18"/>
      <c r="B13" s="26" t="s">
        <v>299</v>
      </c>
      <c r="C13" s="26" t="s">
        <v>50</v>
      </c>
      <c r="D13" s="19">
        <v>41241</v>
      </c>
      <c r="E13" s="19">
        <v>41242</v>
      </c>
      <c r="F13" s="20">
        <v>43753</v>
      </c>
      <c r="G13" s="22">
        <v>24500</v>
      </c>
      <c r="H13" s="22"/>
      <c r="I13" s="22"/>
      <c r="J13" s="22"/>
      <c r="K13" s="22">
        <v>24500</v>
      </c>
      <c r="L13" s="22"/>
      <c r="M13" s="21"/>
      <c r="N13" s="23">
        <f t="shared" si="0"/>
        <v>24500</v>
      </c>
    </row>
    <row r="14" spans="1:14" x14ac:dyDescent="0.25">
      <c r="A14" s="18"/>
      <c r="B14" s="24" t="s">
        <v>333</v>
      </c>
      <c r="C14" s="26" t="s">
        <v>56</v>
      </c>
      <c r="D14" s="19">
        <v>41240</v>
      </c>
      <c r="E14" s="19">
        <v>41241</v>
      </c>
      <c r="F14" s="20">
        <v>43754</v>
      </c>
      <c r="G14" s="21">
        <v>23000</v>
      </c>
      <c r="H14" s="21"/>
      <c r="I14" s="25"/>
      <c r="J14" s="21">
        <v>23000</v>
      </c>
      <c r="K14" s="21"/>
      <c r="L14" s="21"/>
      <c r="M14" s="27"/>
      <c r="N14" s="23">
        <f t="shared" si="0"/>
        <v>23000</v>
      </c>
    </row>
    <row r="15" spans="1:14" x14ac:dyDescent="0.25">
      <c r="A15" s="18"/>
      <c r="B15" s="24" t="s">
        <v>334</v>
      </c>
      <c r="C15" s="24" t="s">
        <v>56</v>
      </c>
      <c r="D15" s="19">
        <v>41240</v>
      </c>
      <c r="E15" s="19">
        <v>41241</v>
      </c>
      <c r="F15" s="20">
        <v>43755</v>
      </c>
      <c r="G15" s="21">
        <v>23000</v>
      </c>
      <c r="H15" s="21"/>
      <c r="I15" s="25"/>
      <c r="J15" s="21">
        <v>23000</v>
      </c>
      <c r="K15" s="21"/>
      <c r="L15" s="21"/>
      <c r="M15" s="27"/>
      <c r="N15" s="23">
        <f t="shared" si="0"/>
        <v>23000</v>
      </c>
    </row>
    <row r="16" spans="1:14" x14ac:dyDescent="0.25">
      <c r="A16" s="28"/>
      <c r="B16" s="24" t="s">
        <v>335</v>
      </c>
      <c r="C16" s="24" t="s">
        <v>50</v>
      </c>
      <c r="D16" s="19"/>
      <c r="E16" s="19"/>
      <c r="F16" s="29">
        <v>43756</v>
      </c>
      <c r="G16" s="21"/>
      <c r="H16" s="32" t="s">
        <v>336</v>
      </c>
      <c r="I16" s="31">
        <v>12250</v>
      </c>
      <c r="J16" s="21">
        <v>12250</v>
      </c>
      <c r="K16" s="32"/>
      <c r="L16" s="21"/>
      <c r="M16" s="27"/>
      <c r="N16" s="23">
        <f t="shared" si="0"/>
        <v>12250</v>
      </c>
    </row>
    <row r="17" spans="1:14" x14ac:dyDescent="0.25">
      <c r="A17" s="28"/>
      <c r="B17" s="24" t="s">
        <v>337</v>
      </c>
      <c r="C17" s="24" t="s">
        <v>50</v>
      </c>
      <c r="D17" s="19">
        <v>41240</v>
      </c>
      <c r="E17" s="19">
        <v>41241</v>
      </c>
      <c r="F17" s="29">
        <v>43757</v>
      </c>
      <c r="G17" s="21">
        <v>17000</v>
      </c>
      <c r="H17" s="32"/>
      <c r="I17" s="31"/>
      <c r="J17" s="21">
        <v>17000</v>
      </c>
      <c r="K17" s="32"/>
      <c r="L17" s="21"/>
      <c r="M17" s="27"/>
      <c r="N17" s="23">
        <f t="shared" si="0"/>
        <v>17000</v>
      </c>
    </row>
    <row r="18" spans="1:14" x14ac:dyDescent="0.25">
      <c r="A18" s="28"/>
      <c r="B18" s="24" t="s">
        <v>338</v>
      </c>
      <c r="C18" s="24" t="s">
        <v>339</v>
      </c>
      <c r="D18" s="19">
        <v>41240</v>
      </c>
      <c r="E18" s="19">
        <v>41242</v>
      </c>
      <c r="F18" s="29">
        <v>43758</v>
      </c>
      <c r="G18" s="21">
        <v>64680</v>
      </c>
      <c r="H18" s="32"/>
      <c r="I18" s="31"/>
      <c r="J18" s="21">
        <v>64680</v>
      </c>
      <c r="K18" s="32"/>
      <c r="L18" s="21"/>
      <c r="M18" s="27"/>
      <c r="N18" s="23">
        <f t="shared" si="0"/>
        <v>64680</v>
      </c>
    </row>
    <row r="19" spans="1:14" x14ac:dyDescent="0.25">
      <c r="A19" s="28"/>
      <c r="B19" s="24" t="s">
        <v>340</v>
      </c>
      <c r="C19" s="24" t="s">
        <v>56</v>
      </c>
      <c r="D19" s="19">
        <v>41240</v>
      </c>
      <c r="E19" s="19">
        <v>41241</v>
      </c>
      <c r="F19" s="29">
        <v>43759</v>
      </c>
      <c r="G19" s="21">
        <v>19500</v>
      </c>
      <c r="H19" s="32"/>
      <c r="I19" s="31"/>
      <c r="J19" s="21">
        <v>19500</v>
      </c>
      <c r="K19" s="32"/>
      <c r="L19" s="21"/>
      <c r="M19" s="27"/>
      <c r="N19" s="23">
        <f t="shared" si="0"/>
        <v>19500</v>
      </c>
    </row>
    <row r="20" spans="1:14" x14ac:dyDescent="0.25">
      <c r="A20" s="28"/>
      <c r="B20" s="24" t="s">
        <v>341</v>
      </c>
      <c r="C20" s="24" t="s">
        <v>50</v>
      </c>
      <c r="D20" s="19"/>
      <c r="E20" s="19"/>
      <c r="F20" s="29">
        <v>43760</v>
      </c>
      <c r="G20" s="21"/>
      <c r="H20" s="32" t="s">
        <v>342</v>
      </c>
      <c r="I20" s="31">
        <v>1500</v>
      </c>
      <c r="J20" s="21">
        <v>1500</v>
      </c>
      <c r="K20" s="32"/>
      <c r="L20" s="21"/>
      <c r="M20" s="27"/>
      <c r="N20" s="23">
        <f t="shared" si="0"/>
        <v>1500</v>
      </c>
    </row>
    <row r="21" spans="1:14" x14ac:dyDescent="0.25">
      <c r="A21" s="28"/>
      <c r="B21" s="24" t="s">
        <v>343</v>
      </c>
      <c r="C21" s="24" t="s">
        <v>50</v>
      </c>
      <c r="D21" s="19"/>
      <c r="E21" s="19"/>
      <c r="F21" s="29">
        <v>43761</v>
      </c>
      <c r="G21" s="21"/>
      <c r="H21" s="32" t="s">
        <v>344</v>
      </c>
      <c r="I21" s="31">
        <v>45080</v>
      </c>
      <c r="J21" s="21">
        <v>45080</v>
      </c>
      <c r="K21" s="32"/>
      <c r="L21" s="21"/>
      <c r="M21" s="27"/>
      <c r="N21" s="23">
        <f t="shared" si="0"/>
        <v>45080</v>
      </c>
    </row>
    <row r="22" spans="1:14" x14ac:dyDescent="0.25">
      <c r="A22" s="28"/>
      <c r="B22" s="24" t="s">
        <v>345</v>
      </c>
      <c r="C22" s="24" t="s">
        <v>136</v>
      </c>
      <c r="D22" s="19">
        <v>41233</v>
      </c>
      <c r="E22" s="19">
        <v>41235</v>
      </c>
      <c r="F22" s="29">
        <v>43762</v>
      </c>
      <c r="G22" s="21">
        <v>45080</v>
      </c>
      <c r="H22" s="32"/>
      <c r="I22" s="31"/>
      <c r="J22" s="21"/>
      <c r="K22" s="32"/>
      <c r="L22" s="21"/>
      <c r="M22" s="27">
        <v>45080</v>
      </c>
      <c r="N22" s="23">
        <f t="shared" si="0"/>
        <v>45080</v>
      </c>
    </row>
    <row r="23" spans="1:14" x14ac:dyDescent="0.25">
      <c r="A23" s="28"/>
      <c r="B23" s="24" t="s">
        <v>346</v>
      </c>
      <c r="C23" s="24" t="s">
        <v>56</v>
      </c>
      <c r="D23" s="19">
        <v>41239</v>
      </c>
      <c r="E23" s="19">
        <v>41243</v>
      </c>
      <c r="F23" s="29">
        <v>43763</v>
      </c>
      <c r="G23" s="21">
        <v>68000</v>
      </c>
      <c r="H23" s="32"/>
      <c r="I23" s="31"/>
      <c r="J23" s="21"/>
      <c r="K23" s="32">
        <v>68000</v>
      </c>
      <c r="L23" s="21"/>
      <c r="M23" s="27"/>
      <c r="N23" s="23">
        <f t="shared" si="0"/>
        <v>68000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512290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453460</v>
      </c>
      <c r="H31" s="21"/>
      <c r="I31" s="39">
        <f>SUM(I6:I30)</f>
        <v>58830</v>
      </c>
      <c r="J31" s="39">
        <f>SUM(J6:J30)</f>
        <v>206010</v>
      </c>
      <c r="K31" s="39">
        <f>SUM(K6:K30)</f>
        <v>261200</v>
      </c>
      <c r="L31" s="39">
        <f>SUM(L6:L30)</f>
        <v>0</v>
      </c>
      <c r="M31" s="39">
        <f>SUM(M6:M30)</f>
        <v>45080</v>
      </c>
      <c r="N31" s="23">
        <f t="shared" si="0"/>
        <v>512290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 t="s">
        <v>327</v>
      </c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247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121030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85000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206030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13" sqref="B13:J13"/>
    </sheetView>
  </sheetViews>
  <sheetFormatPr baseColWidth="10" defaultRowHeight="15" x14ac:dyDescent="0.25"/>
  <cols>
    <col min="1" max="1" width="6.85546875" customWidth="1"/>
    <col min="2" max="2" width="23" customWidth="1"/>
    <col min="3" max="3" width="18" customWidth="1"/>
    <col min="4" max="4" width="12.85546875" customWidth="1"/>
    <col min="8" max="9" width="13.4257812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41228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197</v>
      </c>
      <c r="C6" s="19" t="s">
        <v>56</v>
      </c>
      <c r="D6" s="19">
        <v>41227</v>
      </c>
      <c r="E6" s="19">
        <v>41228</v>
      </c>
      <c r="F6" s="20">
        <v>43609</v>
      </c>
      <c r="G6" s="21">
        <v>19500</v>
      </c>
      <c r="H6" s="54"/>
      <c r="I6" s="22"/>
      <c r="J6" s="22"/>
      <c r="K6" s="22">
        <v>19500</v>
      </c>
      <c r="L6" s="22"/>
      <c r="M6" s="22"/>
      <c r="N6" s="23">
        <f>G6+I6</f>
        <v>19500</v>
      </c>
    </row>
    <row r="7" spans="1:14" x14ac:dyDescent="0.25">
      <c r="A7" s="18"/>
      <c r="B7" s="19" t="s">
        <v>198</v>
      </c>
      <c r="C7" s="19" t="s">
        <v>56</v>
      </c>
      <c r="D7" s="19">
        <v>41227</v>
      </c>
      <c r="E7" s="19">
        <v>41228</v>
      </c>
      <c r="F7" s="20">
        <v>43610</v>
      </c>
      <c r="G7" s="21">
        <v>19500</v>
      </c>
      <c r="H7" s="54"/>
      <c r="I7" s="22"/>
      <c r="J7" s="22">
        <v>19500</v>
      </c>
      <c r="K7" s="22"/>
      <c r="L7" s="22"/>
      <c r="M7" s="22"/>
      <c r="N7" s="23">
        <f t="shared" ref="N7:N31" si="0">G7+I7</f>
        <v>19500</v>
      </c>
    </row>
    <row r="8" spans="1:14" x14ac:dyDescent="0.25">
      <c r="A8" s="18"/>
      <c r="B8" s="19" t="s">
        <v>198</v>
      </c>
      <c r="C8" s="19"/>
      <c r="D8" s="19"/>
      <c r="E8" s="19"/>
      <c r="F8" s="20">
        <v>43612</v>
      </c>
      <c r="G8" s="21"/>
      <c r="H8" s="20" t="s">
        <v>57</v>
      </c>
      <c r="I8" s="22">
        <v>2500</v>
      </c>
      <c r="J8" s="22"/>
      <c r="K8" s="22">
        <v>2500</v>
      </c>
      <c r="L8" s="22"/>
      <c r="M8" s="22"/>
      <c r="N8" s="23">
        <f t="shared" si="0"/>
        <v>2500</v>
      </c>
    </row>
    <row r="9" spans="1:14" x14ac:dyDescent="0.25">
      <c r="A9" s="18"/>
      <c r="B9" s="24" t="s">
        <v>198</v>
      </c>
      <c r="C9" s="24" t="s">
        <v>56</v>
      </c>
      <c r="D9" s="19">
        <v>41227</v>
      </c>
      <c r="E9" s="19">
        <v>41228</v>
      </c>
      <c r="F9" s="20">
        <v>43613</v>
      </c>
      <c r="G9" s="21">
        <v>17000</v>
      </c>
      <c r="H9" s="20"/>
      <c r="I9" s="25"/>
      <c r="J9" s="21">
        <v>17000</v>
      </c>
      <c r="K9" s="21"/>
      <c r="L9" s="21"/>
      <c r="M9" s="21"/>
      <c r="N9" s="23">
        <f t="shared" si="0"/>
        <v>17000</v>
      </c>
    </row>
    <row r="10" spans="1:14" x14ac:dyDescent="0.25">
      <c r="A10" s="18" t="s">
        <v>200</v>
      </c>
      <c r="B10" s="24" t="s">
        <v>201</v>
      </c>
      <c r="C10" s="67" t="s">
        <v>202</v>
      </c>
      <c r="D10" s="19">
        <v>41226</v>
      </c>
      <c r="E10" s="19">
        <v>41228</v>
      </c>
      <c r="F10" s="20">
        <v>43614</v>
      </c>
      <c r="G10" s="21">
        <v>48020</v>
      </c>
      <c r="H10" s="20"/>
      <c r="I10" s="25"/>
      <c r="J10" s="21"/>
      <c r="K10" s="21"/>
      <c r="L10" s="21"/>
      <c r="M10" s="21">
        <v>48020</v>
      </c>
      <c r="N10" s="23">
        <f t="shared" si="0"/>
        <v>48020</v>
      </c>
    </row>
    <row r="11" spans="1:14" x14ac:dyDescent="0.25">
      <c r="A11" s="18"/>
      <c r="B11" s="24" t="s">
        <v>27</v>
      </c>
      <c r="C11" s="24" t="s">
        <v>50</v>
      </c>
      <c r="D11" s="19">
        <v>41228</v>
      </c>
      <c r="E11" s="19">
        <v>41230</v>
      </c>
      <c r="F11" s="20">
        <v>43615</v>
      </c>
      <c r="G11" s="21">
        <v>49000</v>
      </c>
      <c r="H11" s="20"/>
      <c r="I11" s="25"/>
      <c r="J11" s="21"/>
      <c r="K11" s="21">
        <v>49000</v>
      </c>
      <c r="L11" s="21"/>
      <c r="M11" s="21"/>
      <c r="N11" s="23">
        <f t="shared" si="0"/>
        <v>49000</v>
      </c>
    </row>
    <row r="12" spans="1:14" x14ac:dyDescent="0.25">
      <c r="A12" s="18" t="s">
        <v>203</v>
      </c>
      <c r="B12" s="24" t="s">
        <v>204</v>
      </c>
      <c r="C12" s="24" t="s">
        <v>56</v>
      </c>
      <c r="D12" s="19">
        <v>41227</v>
      </c>
      <c r="E12" s="19">
        <v>41228</v>
      </c>
      <c r="F12" s="20">
        <v>43616</v>
      </c>
      <c r="G12" s="21">
        <v>20500</v>
      </c>
      <c r="H12" s="21"/>
      <c r="I12" s="25"/>
      <c r="J12" s="25"/>
      <c r="K12" s="21">
        <v>20500</v>
      </c>
      <c r="L12" s="21"/>
      <c r="M12" s="21"/>
      <c r="N12" s="23">
        <f t="shared" si="0"/>
        <v>20500</v>
      </c>
    </row>
    <row r="13" spans="1:14" x14ac:dyDescent="0.25">
      <c r="A13" s="18"/>
      <c r="B13" s="26" t="s">
        <v>106</v>
      </c>
      <c r="C13" s="26"/>
      <c r="D13" s="19"/>
      <c r="E13" s="19"/>
      <c r="F13" s="20">
        <v>43617</v>
      </c>
      <c r="G13" s="22"/>
      <c r="H13" s="22" t="s">
        <v>57</v>
      </c>
      <c r="I13" s="22">
        <v>5000</v>
      </c>
      <c r="J13" s="22">
        <v>5000</v>
      </c>
      <c r="K13" s="22"/>
      <c r="L13" s="22"/>
      <c r="M13" s="21"/>
      <c r="N13" s="23">
        <f t="shared" si="0"/>
        <v>5000</v>
      </c>
    </row>
    <row r="14" spans="1:14" x14ac:dyDescent="0.25">
      <c r="A14" s="18" t="s">
        <v>71</v>
      </c>
      <c r="B14" s="24" t="s">
        <v>205</v>
      </c>
      <c r="C14" s="24" t="s">
        <v>50</v>
      </c>
      <c r="D14" s="19">
        <v>41228</v>
      </c>
      <c r="E14" s="19">
        <v>41229</v>
      </c>
      <c r="F14" s="20">
        <v>43618</v>
      </c>
      <c r="G14" s="21">
        <v>25970</v>
      </c>
      <c r="H14" s="21"/>
      <c r="I14" s="25"/>
      <c r="J14" s="21"/>
      <c r="K14" s="21">
        <v>25970</v>
      </c>
      <c r="L14" s="21"/>
      <c r="M14" s="27"/>
      <c r="N14" s="23">
        <f t="shared" si="0"/>
        <v>25970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206990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199490</v>
      </c>
      <c r="H31" s="21"/>
      <c r="I31" s="39">
        <f>SUM(I6:I30)</f>
        <v>7500</v>
      </c>
      <c r="J31" s="39">
        <f>SUM(J6:J30)</f>
        <v>41500</v>
      </c>
      <c r="K31" s="39">
        <f>SUM(K6:K30)</f>
        <v>117470</v>
      </c>
      <c r="L31" s="39">
        <f>SUM(L6:L30)</f>
        <v>0</v>
      </c>
      <c r="M31" s="39">
        <f>SUM(M6:M30)</f>
        <v>48020</v>
      </c>
      <c r="N31" s="23">
        <f t="shared" si="0"/>
        <v>206990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 t="s">
        <v>199</v>
      </c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41500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41500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B1" workbookViewId="0">
      <selection activeCell="B12" sqref="B12"/>
    </sheetView>
  </sheetViews>
  <sheetFormatPr baseColWidth="10" defaultRowHeight="15" x14ac:dyDescent="0.25"/>
  <cols>
    <col min="1" max="1" width="6.85546875" customWidth="1"/>
    <col min="2" max="2" width="23" customWidth="1"/>
    <col min="3" max="3" width="18" customWidth="1"/>
    <col min="4" max="4" width="12.85546875" customWidth="1"/>
    <col min="8" max="9" width="13.4257812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41227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187</v>
      </c>
      <c r="C6" s="19" t="s">
        <v>56</v>
      </c>
      <c r="D6" s="19">
        <v>41227</v>
      </c>
      <c r="E6" s="19">
        <v>41228</v>
      </c>
      <c r="F6" s="20">
        <v>43601</v>
      </c>
      <c r="G6" s="21">
        <v>26000</v>
      </c>
      <c r="H6" s="54"/>
      <c r="I6" s="22"/>
      <c r="J6" s="22"/>
      <c r="K6" s="22">
        <v>26000</v>
      </c>
      <c r="L6" s="22"/>
      <c r="M6" s="22"/>
      <c r="N6" s="23">
        <f>G6+I6</f>
        <v>26000</v>
      </c>
    </row>
    <row r="7" spans="1:14" x14ac:dyDescent="0.25">
      <c r="A7" s="18" t="s">
        <v>188</v>
      </c>
      <c r="B7" s="19" t="s">
        <v>189</v>
      </c>
      <c r="C7" s="19" t="s">
        <v>56</v>
      </c>
      <c r="D7" s="19">
        <v>41227</v>
      </c>
      <c r="E7" s="19">
        <v>41228</v>
      </c>
      <c r="F7" s="20">
        <v>43602</v>
      </c>
      <c r="G7" s="21">
        <v>19500</v>
      </c>
      <c r="H7" s="54"/>
      <c r="I7" s="22"/>
      <c r="J7" s="22"/>
      <c r="K7" s="22">
        <v>19500</v>
      </c>
      <c r="L7" s="22"/>
      <c r="M7" s="22"/>
      <c r="N7" s="23">
        <f t="shared" ref="N7:N31" si="0">G7+I7</f>
        <v>19500</v>
      </c>
    </row>
    <row r="8" spans="1:14" x14ac:dyDescent="0.25">
      <c r="A8" s="18" t="s">
        <v>190</v>
      </c>
      <c r="B8" s="19" t="s">
        <v>191</v>
      </c>
      <c r="C8" s="19" t="s">
        <v>56</v>
      </c>
      <c r="D8" s="19">
        <v>41227</v>
      </c>
      <c r="E8" s="19">
        <v>41228</v>
      </c>
      <c r="F8" s="20">
        <v>43603</v>
      </c>
      <c r="G8" s="21">
        <v>19500</v>
      </c>
      <c r="H8" s="20"/>
      <c r="I8" s="22"/>
      <c r="J8" s="22"/>
      <c r="K8" s="22">
        <v>19500</v>
      </c>
      <c r="L8" s="22"/>
      <c r="M8" s="22"/>
      <c r="N8" s="23">
        <f t="shared" si="0"/>
        <v>19500</v>
      </c>
    </row>
    <row r="9" spans="1:14" x14ac:dyDescent="0.25">
      <c r="A9" s="18" t="s">
        <v>190</v>
      </c>
      <c r="B9" s="24" t="s">
        <v>192</v>
      </c>
      <c r="C9" s="24" t="s">
        <v>50</v>
      </c>
      <c r="D9" s="19">
        <v>41227</v>
      </c>
      <c r="E9" s="19">
        <v>41228</v>
      </c>
      <c r="F9" s="20">
        <v>43604</v>
      </c>
      <c r="G9" s="21">
        <v>17000</v>
      </c>
      <c r="H9" s="20"/>
      <c r="I9" s="25"/>
      <c r="J9" s="21"/>
      <c r="K9" s="21">
        <v>17000</v>
      </c>
      <c r="L9" s="21"/>
      <c r="M9" s="21"/>
      <c r="N9" s="23">
        <f t="shared" si="0"/>
        <v>17000</v>
      </c>
    </row>
    <row r="10" spans="1:14" x14ac:dyDescent="0.25">
      <c r="A10" s="18" t="s">
        <v>149</v>
      </c>
      <c r="B10" s="24" t="s">
        <v>193</v>
      </c>
      <c r="C10" s="67" t="s">
        <v>50</v>
      </c>
      <c r="D10" s="19">
        <v>41227</v>
      </c>
      <c r="E10" s="19">
        <v>41228</v>
      </c>
      <c r="F10" s="20">
        <v>43605</v>
      </c>
      <c r="G10" s="21">
        <v>17000</v>
      </c>
      <c r="H10" s="20"/>
      <c r="I10" s="25"/>
      <c r="J10" s="21">
        <v>17000</v>
      </c>
      <c r="K10" s="21"/>
      <c r="L10" s="21"/>
      <c r="M10" s="21"/>
      <c r="N10" s="23">
        <f t="shared" si="0"/>
        <v>17000</v>
      </c>
    </row>
    <row r="11" spans="1:14" x14ac:dyDescent="0.25">
      <c r="A11" s="18" t="s">
        <v>194</v>
      </c>
      <c r="B11" s="24" t="s">
        <v>106</v>
      </c>
      <c r="C11" s="24" t="s">
        <v>107</v>
      </c>
      <c r="D11" s="19">
        <v>41227</v>
      </c>
      <c r="E11" s="19">
        <v>41229</v>
      </c>
      <c r="F11" s="20">
        <v>43606</v>
      </c>
      <c r="G11" s="21">
        <v>38053.1</v>
      </c>
      <c r="H11" s="20"/>
      <c r="I11" s="25"/>
      <c r="J11" s="21">
        <v>38053.1</v>
      </c>
      <c r="K11" s="21"/>
      <c r="L11" s="21"/>
      <c r="M11" s="21"/>
      <c r="N11" s="23">
        <f t="shared" si="0"/>
        <v>38053.1</v>
      </c>
    </row>
    <row r="12" spans="1:14" x14ac:dyDescent="0.25">
      <c r="A12" s="18"/>
      <c r="B12" s="24" t="s">
        <v>195</v>
      </c>
      <c r="C12" s="24"/>
      <c r="D12" s="19"/>
      <c r="E12" s="19"/>
      <c r="F12" s="20">
        <v>43607</v>
      </c>
      <c r="G12" s="21"/>
      <c r="H12" s="21" t="s">
        <v>196</v>
      </c>
      <c r="I12" s="25">
        <v>51940</v>
      </c>
      <c r="J12" s="25">
        <v>51940</v>
      </c>
      <c r="K12" s="21"/>
      <c r="L12" s="21"/>
      <c r="M12" s="21"/>
      <c r="N12" s="23">
        <f t="shared" si="0"/>
        <v>51940</v>
      </c>
    </row>
    <row r="13" spans="1:14" x14ac:dyDescent="0.25">
      <c r="A13" s="18"/>
      <c r="B13" s="26" t="s">
        <v>27</v>
      </c>
      <c r="C13" s="26"/>
      <c r="D13" s="19"/>
      <c r="E13" s="19"/>
      <c r="F13" s="20">
        <v>43608</v>
      </c>
      <c r="G13" s="22"/>
      <c r="H13" s="22" t="s">
        <v>40</v>
      </c>
      <c r="I13" s="22">
        <v>500</v>
      </c>
      <c r="J13" s="22">
        <v>500</v>
      </c>
      <c r="K13" s="22"/>
      <c r="L13" s="22"/>
      <c r="M13" s="21"/>
      <c r="N13" s="23">
        <f t="shared" si="0"/>
        <v>500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189493.1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137053.1</v>
      </c>
      <c r="H31" s="21"/>
      <c r="I31" s="39">
        <f>SUM(I6:I30)</f>
        <v>52440</v>
      </c>
      <c r="J31" s="39">
        <f>SUM(J6:J30)</f>
        <v>107493.1</v>
      </c>
      <c r="K31" s="39">
        <f>SUM(K6:K30)</f>
        <v>82000</v>
      </c>
      <c r="L31" s="39">
        <f>SUM(L6:L30)</f>
        <v>0</v>
      </c>
      <c r="M31" s="39">
        <f>SUM(M6:M30)</f>
        <v>0</v>
      </c>
      <c r="N31" s="23">
        <f t="shared" si="0"/>
        <v>189493.1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106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51940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55600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107540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baseColWidth="10" defaultRowHeight="15" x14ac:dyDescent="0.25"/>
  <cols>
    <col min="1" max="1" width="6.85546875" customWidth="1"/>
    <col min="2" max="2" width="23" customWidth="1"/>
    <col min="3" max="3" width="18" customWidth="1"/>
    <col min="4" max="4" width="12.85546875" customWidth="1"/>
    <col min="8" max="9" width="13.4257812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64</v>
      </c>
      <c r="E3" s="55"/>
      <c r="F3" s="55"/>
      <c r="G3" s="60"/>
      <c r="H3" s="1"/>
      <c r="I3" s="1"/>
      <c r="J3" s="13"/>
      <c r="K3" s="61">
        <v>41227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181</v>
      </c>
      <c r="C6" s="19" t="s">
        <v>50</v>
      </c>
      <c r="D6" s="19"/>
      <c r="E6" s="19"/>
      <c r="F6" s="20">
        <v>43595</v>
      </c>
      <c r="G6" s="21"/>
      <c r="H6" s="54" t="s">
        <v>182</v>
      </c>
      <c r="I6" s="22">
        <v>55860</v>
      </c>
      <c r="J6" s="22"/>
      <c r="K6" s="22">
        <v>55860</v>
      </c>
      <c r="L6" s="22"/>
      <c r="M6" s="22"/>
      <c r="N6" s="23">
        <f>G6+I6</f>
        <v>55860</v>
      </c>
    </row>
    <row r="7" spans="1:14" x14ac:dyDescent="0.25">
      <c r="A7" s="18"/>
      <c r="B7" s="19" t="s">
        <v>93</v>
      </c>
      <c r="C7" s="19" t="s">
        <v>56</v>
      </c>
      <c r="D7" s="19">
        <v>41225</v>
      </c>
      <c r="E7" s="19">
        <v>41227</v>
      </c>
      <c r="F7" s="20">
        <v>43596</v>
      </c>
      <c r="G7" s="21">
        <v>34000</v>
      </c>
      <c r="H7" s="54"/>
      <c r="I7" s="22"/>
      <c r="J7" s="22"/>
      <c r="K7" s="22">
        <v>34000</v>
      </c>
      <c r="L7" s="22"/>
      <c r="M7" s="22"/>
      <c r="N7" s="23">
        <f t="shared" ref="N7:N31" si="0">G7+I7</f>
        <v>34000</v>
      </c>
    </row>
    <row r="8" spans="1:14" x14ac:dyDescent="0.25">
      <c r="A8" s="18"/>
      <c r="B8" s="19" t="s">
        <v>183</v>
      </c>
      <c r="C8" s="19" t="s">
        <v>50</v>
      </c>
      <c r="D8" s="19">
        <v>41227</v>
      </c>
      <c r="E8" s="19">
        <v>41228</v>
      </c>
      <c r="F8" s="20">
        <v>43597</v>
      </c>
      <c r="G8" s="21">
        <v>32340</v>
      </c>
      <c r="H8" s="20"/>
      <c r="I8" s="22"/>
      <c r="J8" s="22">
        <v>32340</v>
      </c>
      <c r="K8" s="22"/>
      <c r="L8" s="22"/>
      <c r="M8" s="22"/>
      <c r="N8" s="23">
        <f t="shared" si="0"/>
        <v>32340</v>
      </c>
    </row>
    <row r="9" spans="1:14" x14ac:dyDescent="0.25">
      <c r="A9" s="18"/>
      <c r="B9" s="24" t="s">
        <v>184</v>
      </c>
      <c r="C9" s="24" t="s">
        <v>56</v>
      </c>
      <c r="D9" s="19">
        <v>41227</v>
      </c>
      <c r="E9" s="19">
        <v>41228</v>
      </c>
      <c r="F9" s="20">
        <v>43598</v>
      </c>
      <c r="G9" s="21">
        <v>17000</v>
      </c>
      <c r="H9" s="20"/>
      <c r="I9" s="25"/>
      <c r="J9" s="21"/>
      <c r="K9" s="21">
        <v>17000</v>
      </c>
      <c r="L9" s="21"/>
      <c r="M9" s="21"/>
      <c r="N9" s="23">
        <f t="shared" si="0"/>
        <v>17000</v>
      </c>
    </row>
    <row r="10" spans="1:14" x14ac:dyDescent="0.25">
      <c r="A10" s="18"/>
      <c r="B10" s="24" t="s">
        <v>185</v>
      </c>
      <c r="C10" s="67" t="s">
        <v>70</v>
      </c>
      <c r="D10" s="19">
        <v>41225</v>
      </c>
      <c r="E10" s="19">
        <v>41227</v>
      </c>
      <c r="F10" s="20">
        <v>43599</v>
      </c>
      <c r="G10" s="21">
        <v>31360</v>
      </c>
      <c r="H10" s="20"/>
      <c r="I10" s="25"/>
      <c r="J10" s="21"/>
      <c r="K10" s="21">
        <v>31360</v>
      </c>
      <c r="L10" s="21"/>
      <c r="M10" s="21"/>
      <c r="N10" s="23">
        <f t="shared" si="0"/>
        <v>31360</v>
      </c>
    </row>
    <row r="11" spans="1:14" x14ac:dyDescent="0.25">
      <c r="A11" s="18"/>
      <c r="B11" s="24" t="s">
        <v>186</v>
      </c>
      <c r="C11" s="24" t="s">
        <v>56</v>
      </c>
      <c r="D11" s="19">
        <v>41227</v>
      </c>
      <c r="E11" s="19">
        <v>41230</v>
      </c>
      <c r="F11" s="20">
        <v>43600</v>
      </c>
      <c r="G11" s="21">
        <v>59000</v>
      </c>
      <c r="H11" s="20"/>
      <c r="I11" s="25"/>
      <c r="J11" s="21"/>
      <c r="K11" s="21">
        <v>59000</v>
      </c>
      <c r="L11" s="21"/>
      <c r="M11" s="21"/>
      <c r="N11" s="23">
        <f t="shared" si="0"/>
        <v>59000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229560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173700</v>
      </c>
      <c r="H31" s="21"/>
      <c r="I31" s="39">
        <f>SUM(I6:I30)</f>
        <v>55860</v>
      </c>
      <c r="J31" s="39">
        <f>SUM(J6:J30)</f>
        <v>32340</v>
      </c>
      <c r="K31" s="39">
        <f>SUM(K6:K30)</f>
        <v>197220</v>
      </c>
      <c r="L31" s="39">
        <f>SUM(L6:L30)</f>
        <v>0</v>
      </c>
      <c r="M31" s="39">
        <f>SUM(M6:M30)</f>
        <v>0</v>
      </c>
      <c r="N31" s="23">
        <f t="shared" si="0"/>
        <v>229560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66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32340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/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32340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D16" sqref="D16"/>
    </sheetView>
  </sheetViews>
  <sheetFormatPr baseColWidth="10" defaultRowHeight="15" x14ac:dyDescent="0.25"/>
  <cols>
    <col min="1" max="1" width="6.85546875" customWidth="1"/>
    <col min="2" max="2" width="23" customWidth="1"/>
    <col min="3" max="3" width="18" customWidth="1"/>
    <col min="4" max="4" width="12.85546875" customWidth="1"/>
    <col min="8" max="9" width="13.4257812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64</v>
      </c>
      <c r="E3" s="55"/>
      <c r="F3" s="55"/>
      <c r="G3" s="60"/>
      <c r="H3" s="1"/>
      <c r="I3" s="1"/>
      <c r="J3" s="13"/>
      <c r="K3" s="61">
        <v>41226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176</v>
      </c>
      <c r="C6" s="19" t="s">
        <v>50</v>
      </c>
      <c r="D6" s="19">
        <v>41226</v>
      </c>
      <c r="E6" s="19">
        <v>41228</v>
      </c>
      <c r="F6" s="20">
        <v>43590</v>
      </c>
      <c r="G6" s="21">
        <v>80360</v>
      </c>
      <c r="H6" s="54"/>
      <c r="I6" s="22"/>
      <c r="J6" s="22"/>
      <c r="K6" s="22">
        <v>80360</v>
      </c>
      <c r="L6" s="22"/>
      <c r="M6" s="22"/>
      <c r="N6" s="23">
        <f>G6+I6</f>
        <v>80360</v>
      </c>
    </row>
    <row r="7" spans="1:14" x14ac:dyDescent="0.25">
      <c r="A7" s="18"/>
      <c r="B7" s="19" t="s">
        <v>176</v>
      </c>
      <c r="C7" s="19" t="s">
        <v>50</v>
      </c>
      <c r="D7" s="19">
        <v>41226</v>
      </c>
      <c r="E7" s="19">
        <v>41228</v>
      </c>
      <c r="F7" s="20">
        <v>43591</v>
      </c>
      <c r="G7" s="21"/>
      <c r="H7" s="54" t="s">
        <v>177</v>
      </c>
      <c r="I7" s="22">
        <v>49000</v>
      </c>
      <c r="J7" s="22"/>
      <c r="K7" s="22">
        <v>49000</v>
      </c>
      <c r="L7" s="22"/>
      <c r="M7" s="22"/>
      <c r="N7" s="23">
        <f t="shared" ref="N7:N31" si="0">G7+I7</f>
        <v>49000</v>
      </c>
    </row>
    <row r="8" spans="1:14" x14ac:dyDescent="0.25">
      <c r="A8" s="18"/>
      <c r="B8" s="19" t="s">
        <v>178</v>
      </c>
      <c r="C8" s="19" t="s">
        <v>56</v>
      </c>
      <c r="D8" s="19">
        <v>41226</v>
      </c>
      <c r="E8" s="19">
        <v>41227</v>
      </c>
      <c r="F8" s="20">
        <v>43592</v>
      </c>
      <c r="G8" s="21">
        <v>32500</v>
      </c>
      <c r="H8" s="20"/>
      <c r="I8" s="22"/>
      <c r="J8" s="22"/>
      <c r="K8" s="22">
        <v>32500</v>
      </c>
      <c r="L8" s="22"/>
      <c r="M8" s="22"/>
      <c r="N8" s="23">
        <f t="shared" si="0"/>
        <v>32500</v>
      </c>
    </row>
    <row r="9" spans="1:14" x14ac:dyDescent="0.25">
      <c r="A9" s="18"/>
      <c r="B9" s="24" t="s">
        <v>179</v>
      </c>
      <c r="C9" s="24" t="s">
        <v>56</v>
      </c>
      <c r="D9" s="19">
        <v>41226</v>
      </c>
      <c r="E9" s="19">
        <v>41227</v>
      </c>
      <c r="F9" s="20">
        <v>43593</v>
      </c>
      <c r="G9" s="21">
        <v>17000</v>
      </c>
      <c r="H9" s="20"/>
      <c r="I9" s="25"/>
      <c r="J9" s="21">
        <v>17000</v>
      </c>
      <c r="K9" s="21"/>
      <c r="L9" s="21"/>
      <c r="M9" s="21"/>
      <c r="N9" s="23">
        <f t="shared" si="0"/>
        <v>17000</v>
      </c>
    </row>
    <row r="10" spans="1:14" x14ac:dyDescent="0.25">
      <c r="A10" s="18"/>
      <c r="B10" s="24" t="s">
        <v>180</v>
      </c>
      <c r="C10" s="67" t="s">
        <v>56</v>
      </c>
      <c r="D10" s="19">
        <v>41226</v>
      </c>
      <c r="E10" s="19">
        <v>41227</v>
      </c>
      <c r="F10" s="20">
        <v>43594</v>
      </c>
      <c r="G10" s="21">
        <v>21000</v>
      </c>
      <c r="H10" s="20"/>
      <c r="I10" s="25"/>
      <c r="J10" s="21">
        <v>21000</v>
      </c>
      <c r="K10" s="21"/>
      <c r="L10" s="21"/>
      <c r="M10" s="21"/>
      <c r="N10" s="23">
        <f t="shared" si="0"/>
        <v>21000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199860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150860</v>
      </c>
      <c r="H31" s="21"/>
      <c r="I31" s="39">
        <f>SUM(I6:I30)</f>
        <v>49000</v>
      </c>
      <c r="J31" s="39">
        <f>SUM(J6:J30)</f>
        <v>38000</v>
      </c>
      <c r="K31" s="39">
        <f>SUM(K6:K30)</f>
        <v>161860</v>
      </c>
      <c r="L31" s="39">
        <f>SUM(L6:L30)</f>
        <v>0</v>
      </c>
      <c r="M31" s="39">
        <f>SUM(M6:M30)</f>
        <v>0</v>
      </c>
      <c r="N31" s="23">
        <f t="shared" si="0"/>
        <v>199860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38000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38000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baseColWidth="10" defaultRowHeight="15" x14ac:dyDescent="0.25"/>
  <cols>
    <col min="1" max="1" width="6.85546875" customWidth="1"/>
    <col min="2" max="2" width="23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41226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105</v>
      </c>
      <c r="B6" s="19" t="s">
        <v>171</v>
      </c>
      <c r="C6" s="19" t="s">
        <v>172</v>
      </c>
      <c r="D6" s="19">
        <v>41223</v>
      </c>
      <c r="E6" s="19">
        <v>41226</v>
      </c>
      <c r="F6" s="20">
        <v>43586</v>
      </c>
      <c r="G6" s="21">
        <v>64782.9</v>
      </c>
      <c r="H6" s="54"/>
      <c r="I6" s="22"/>
      <c r="J6" s="22"/>
      <c r="K6" s="22">
        <v>64782.9</v>
      </c>
      <c r="L6" s="22"/>
      <c r="M6" s="22"/>
      <c r="N6" s="23">
        <f>G6+I6</f>
        <v>64782.9</v>
      </c>
    </row>
    <row r="7" spans="1:14" x14ac:dyDescent="0.25">
      <c r="A7" s="18" t="s">
        <v>65</v>
      </c>
      <c r="B7" s="19" t="s">
        <v>173</v>
      </c>
      <c r="C7" s="19" t="s">
        <v>50</v>
      </c>
      <c r="D7" s="19">
        <v>41225</v>
      </c>
      <c r="E7" s="19">
        <v>41226</v>
      </c>
      <c r="F7" s="20">
        <v>43587</v>
      </c>
      <c r="G7" s="21">
        <v>32000</v>
      </c>
      <c r="H7" s="54"/>
      <c r="I7" s="22"/>
      <c r="J7" s="22"/>
      <c r="K7" s="22">
        <v>32000</v>
      </c>
      <c r="L7" s="22"/>
      <c r="M7" s="22"/>
      <c r="N7" s="23">
        <f t="shared" ref="N7:N31" si="0">G7+I7</f>
        <v>32000</v>
      </c>
    </row>
    <row r="8" spans="1:14" x14ac:dyDescent="0.25">
      <c r="A8" s="18" t="s">
        <v>174</v>
      </c>
      <c r="B8" s="19" t="s">
        <v>175</v>
      </c>
      <c r="C8" s="19" t="s">
        <v>50</v>
      </c>
      <c r="D8" s="19">
        <v>41226</v>
      </c>
      <c r="E8" s="19">
        <v>41227</v>
      </c>
      <c r="F8" s="20">
        <v>43588</v>
      </c>
      <c r="G8" s="21">
        <v>32340</v>
      </c>
      <c r="H8" s="20"/>
      <c r="I8" s="22"/>
      <c r="J8" s="22">
        <v>32340</v>
      </c>
      <c r="K8" s="22"/>
      <c r="L8" s="22"/>
      <c r="M8" s="22"/>
      <c r="N8" s="23">
        <f t="shared" si="0"/>
        <v>32340</v>
      </c>
    </row>
    <row r="9" spans="1:14" x14ac:dyDescent="0.25">
      <c r="A9" s="18"/>
      <c r="B9" s="24" t="s">
        <v>48</v>
      </c>
      <c r="C9" s="24"/>
      <c r="D9" s="19"/>
      <c r="E9" s="19"/>
      <c r="F9" s="20">
        <v>42589</v>
      </c>
      <c r="G9" s="21"/>
      <c r="H9" s="20" t="s">
        <v>40</v>
      </c>
      <c r="I9" s="25">
        <v>1300</v>
      </c>
      <c r="J9" s="21">
        <v>1300</v>
      </c>
      <c r="K9" s="21"/>
      <c r="L9" s="21"/>
      <c r="M9" s="21"/>
      <c r="N9" s="23">
        <f t="shared" si="0"/>
        <v>1300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130422.9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129122.9</v>
      </c>
      <c r="H31" s="21"/>
      <c r="I31" s="39">
        <f>SUM(I6:I30)</f>
        <v>1300</v>
      </c>
      <c r="J31" s="39">
        <f>SUM(J6:J30)</f>
        <v>33640</v>
      </c>
      <c r="K31" s="39">
        <f>SUM(K6:K30)</f>
        <v>96782.9</v>
      </c>
      <c r="L31" s="39">
        <f>SUM(L6:L30)</f>
        <v>0</v>
      </c>
      <c r="M31" s="39">
        <f>SUM(M6:M30)</f>
        <v>0</v>
      </c>
      <c r="N31" s="23">
        <f t="shared" si="0"/>
        <v>130422.9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33650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33650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8" workbookViewId="0">
      <selection activeCell="D45" sqref="D45"/>
    </sheetView>
  </sheetViews>
  <sheetFormatPr baseColWidth="10" defaultRowHeight="15" x14ac:dyDescent="0.25"/>
  <cols>
    <col min="1" max="1" width="6.85546875" customWidth="1"/>
    <col min="2" max="2" width="23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33</v>
      </c>
      <c r="E3" s="55"/>
      <c r="F3" s="55"/>
      <c r="G3" s="60"/>
      <c r="H3" s="1"/>
      <c r="I3" s="1"/>
      <c r="J3" s="13"/>
      <c r="K3" s="61">
        <v>41225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/>
      <c r="C6" s="19"/>
      <c r="D6" s="19"/>
      <c r="E6" s="19"/>
      <c r="F6" s="20"/>
      <c r="G6" s="21"/>
      <c r="H6" s="54"/>
      <c r="I6" s="22"/>
      <c r="J6" s="22"/>
      <c r="K6" s="22"/>
      <c r="L6" s="22"/>
      <c r="M6" s="22"/>
      <c r="N6" s="23">
        <f>G6+I6</f>
        <v>0</v>
      </c>
    </row>
    <row r="7" spans="1:14" x14ac:dyDescent="0.25">
      <c r="A7" s="18"/>
      <c r="B7" s="19"/>
      <c r="C7" s="19"/>
      <c r="D7" s="19"/>
      <c r="E7" s="19"/>
      <c r="F7" s="20"/>
      <c r="G7" s="21"/>
      <c r="H7" s="54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0</v>
      </c>
      <c r="H31" s="21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38"/>
    </sheetView>
  </sheetViews>
  <sheetFormatPr baseColWidth="10" defaultRowHeight="15" x14ac:dyDescent="0.25"/>
  <cols>
    <col min="1" max="1" width="6.85546875" customWidth="1"/>
    <col min="2" max="2" width="24.2851562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</v>
      </c>
      <c r="D1" s="57"/>
      <c r="E1" s="57"/>
      <c r="F1" s="58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41225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166</v>
      </c>
      <c r="C6" s="19" t="s">
        <v>167</v>
      </c>
      <c r="D6" s="19">
        <v>41205</v>
      </c>
      <c r="E6" s="19">
        <v>41208</v>
      </c>
      <c r="F6" s="20">
        <v>43583</v>
      </c>
      <c r="G6" s="21">
        <v>74970</v>
      </c>
      <c r="H6" s="54"/>
      <c r="I6" s="22"/>
      <c r="J6" s="22"/>
      <c r="K6" s="22"/>
      <c r="L6" s="22"/>
      <c r="M6" s="22">
        <v>74970</v>
      </c>
      <c r="N6" s="23">
        <f>G6+I6</f>
        <v>74970</v>
      </c>
    </row>
    <row r="7" spans="1:14" x14ac:dyDescent="0.25">
      <c r="A7" s="18" t="s">
        <v>67</v>
      </c>
      <c r="B7" s="19" t="s">
        <v>168</v>
      </c>
      <c r="C7" s="19" t="s">
        <v>50</v>
      </c>
      <c r="D7" s="19">
        <v>41224</v>
      </c>
      <c r="E7" s="19">
        <v>41225</v>
      </c>
      <c r="F7" s="20">
        <v>43584</v>
      </c>
      <c r="G7" s="21">
        <v>24010</v>
      </c>
      <c r="H7" s="54"/>
      <c r="I7" s="22"/>
      <c r="J7" s="22"/>
      <c r="K7" s="22">
        <v>24010</v>
      </c>
      <c r="L7" s="22"/>
      <c r="M7" s="22"/>
      <c r="N7" s="23">
        <f t="shared" ref="N7:N31" si="0">G7+I7</f>
        <v>24010</v>
      </c>
    </row>
    <row r="8" spans="1:14" x14ac:dyDescent="0.25">
      <c r="A8" s="18"/>
      <c r="B8" s="19" t="s">
        <v>169</v>
      </c>
      <c r="C8" s="19" t="s">
        <v>167</v>
      </c>
      <c r="D8" s="19">
        <v>41203</v>
      </c>
      <c r="E8" s="19">
        <v>41206</v>
      </c>
      <c r="F8" s="20">
        <v>43585</v>
      </c>
      <c r="G8" s="21">
        <v>67620</v>
      </c>
      <c r="H8" s="20"/>
      <c r="I8" s="22"/>
      <c r="J8" s="22"/>
      <c r="K8" s="22"/>
      <c r="L8" s="22"/>
      <c r="M8" s="22">
        <v>67620</v>
      </c>
      <c r="N8" s="23">
        <f t="shared" si="0"/>
        <v>67620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166600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166600</v>
      </c>
      <c r="H31" s="21"/>
      <c r="I31" s="39">
        <f>SUM(I6:I30)</f>
        <v>0</v>
      </c>
      <c r="J31" s="39">
        <f>SUM(J6:J30)</f>
        <v>0</v>
      </c>
      <c r="K31" s="39">
        <f>SUM(K6:K30)</f>
        <v>24010</v>
      </c>
      <c r="L31" s="39">
        <f>SUM(L6:L30)</f>
        <v>0</v>
      </c>
      <c r="M31" s="39">
        <f>SUM(M6:M30)</f>
        <v>142590</v>
      </c>
      <c r="N31" s="23">
        <f t="shared" si="0"/>
        <v>166600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/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1" max="1" width="6.85546875" customWidth="1"/>
    <col min="2" max="2" width="24.2851562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</v>
      </c>
      <c r="D1" s="57"/>
      <c r="E1" s="57"/>
      <c r="F1" s="58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41224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161</v>
      </c>
      <c r="C6" s="19"/>
      <c r="D6" s="19"/>
      <c r="E6" s="19"/>
      <c r="F6" s="20">
        <v>43579</v>
      </c>
      <c r="G6" s="21"/>
      <c r="H6" s="54">
        <v>5394</v>
      </c>
      <c r="I6" s="22">
        <v>288120</v>
      </c>
      <c r="J6" s="22"/>
      <c r="K6" s="22">
        <v>288120</v>
      </c>
      <c r="L6" s="22"/>
      <c r="M6" s="22"/>
      <c r="N6" s="23">
        <f>G6+I6</f>
        <v>288120</v>
      </c>
    </row>
    <row r="7" spans="1:14" x14ac:dyDescent="0.25">
      <c r="A7" s="18"/>
      <c r="B7" s="19"/>
      <c r="C7" s="19"/>
      <c r="D7" s="19"/>
      <c r="E7" s="19"/>
      <c r="F7" s="20"/>
      <c r="G7" s="21"/>
      <c r="H7" s="54">
        <v>5395</v>
      </c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>
        <v>5396</v>
      </c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 t="s">
        <v>134</v>
      </c>
      <c r="B9" s="24" t="s">
        <v>162</v>
      </c>
      <c r="C9" s="24" t="s">
        <v>50</v>
      </c>
      <c r="D9" s="19">
        <v>41225</v>
      </c>
      <c r="E9" s="19">
        <v>41226</v>
      </c>
      <c r="F9" s="20">
        <v>43580</v>
      </c>
      <c r="G9" s="21">
        <v>24500</v>
      </c>
      <c r="H9" s="20"/>
      <c r="I9" s="25"/>
      <c r="J9" s="21"/>
      <c r="K9" s="21">
        <v>24500</v>
      </c>
      <c r="L9" s="21"/>
      <c r="M9" s="21"/>
      <c r="N9" s="23">
        <f t="shared" si="0"/>
        <v>24500</v>
      </c>
    </row>
    <row r="10" spans="1:14" x14ac:dyDescent="0.25">
      <c r="A10" s="18" t="s">
        <v>111</v>
      </c>
      <c r="B10" s="24" t="s">
        <v>163</v>
      </c>
      <c r="C10" s="67" t="s">
        <v>50</v>
      </c>
      <c r="D10" s="19">
        <v>41224</v>
      </c>
      <c r="E10" s="19">
        <v>41227</v>
      </c>
      <c r="F10" s="20">
        <v>43581</v>
      </c>
      <c r="G10" s="21">
        <v>76440</v>
      </c>
      <c r="H10" s="20"/>
      <c r="I10" s="25"/>
      <c r="J10" s="21"/>
      <c r="K10" s="21">
        <v>76440</v>
      </c>
      <c r="L10" s="21"/>
      <c r="M10" s="21"/>
      <c r="N10" s="23">
        <f t="shared" si="0"/>
        <v>76440</v>
      </c>
    </row>
    <row r="11" spans="1:14" x14ac:dyDescent="0.25">
      <c r="A11" s="18" t="s">
        <v>113</v>
      </c>
      <c r="B11" s="24" t="s">
        <v>164</v>
      </c>
      <c r="C11" s="24" t="s">
        <v>50</v>
      </c>
      <c r="D11" s="19">
        <v>41224</v>
      </c>
      <c r="E11" s="19">
        <v>41225</v>
      </c>
      <c r="F11" s="20">
        <v>43582</v>
      </c>
      <c r="G11" s="21">
        <v>26950</v>
      </c>
      <c r="H11" s="20"/>
      <c r="I11" s="25"/>
      <c r="J11" s="21"/>
      <c r="K11" s="21">
        <v>26950</v>
      </c>
      <c r="L11" s="21"/>
      <c r="M11" s="21"/>
      <c r="N11" s="23">
        <f t="shared" si="0"/>
        <v>26950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416010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127890</v>
      </c>
      <c r="H31" s="21"/>
      <c r="I31" s="39">
        <f>SUM(I6:I30)</f>
        <v>288120</v>
      </c>
      <c r="J31" s="39">
        <f>SUM(J6:J30)</f>
        <v>0</v>
      </c>
      <c r="K31" s="39">
        <f>SUM(K6:K30)</f>
        <v>416010</v>
      </c>
      <c r="L31" s="39">
        <f>SUM(L6:L30)</f>
        <v>0</v>
      </c>
      <c r="M31" s="39">
        <f>SUM(M6:M30)</f>
        <v>0</v>
      </c>
      <c r="N31" s="23">
        <f t="shared" si="0"/>
        <v>416010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 t="s">
        <v>165</v>
      </c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/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38"/>
    </sheetView>
  </sheetViews>
  <sheetFormatPr baseColWidth="10" defaultRowHeight="15" x14ac:dyDescent="0.25"/>
  <cols>
    <col min="1" max="1" width="6.85546875" customWidth="1"/>
    <col min="2" max="2" width="24.2851562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</v>
      </c>
      <c r="D1" s="57"/>
      <c r="E1" s="57"/>
      <c r="F1" s="58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64</v>
      </c>
      <c r="E3" s="55"/>
      <c r="F3" s="55"/>
      <c r="G3" s="60"/>
      <c r="H3" s="1"/>
      <c r="I3" s="1"/>
      <c r="J3" s="13"/>
      <c r="K3" s="61">
        <v>41224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158</v>
      </c>
      <c r="C6" s="19" t="s">
        <v>50</v>
      </c>
      <c r="D6" s="19">
        <v>41223</v>
      </c>
      <c r="E6" s="19">
        <v>41224</v>
      </c>
      <c r="F6" s="20">
        <v>43576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 x14ac:dyDescent="0.25">
      <c r="A7" s="18"/>
      <c r="B7" s="19" t="s">
        <v>159</v>
      </c>
      <c r="C7" s="19" t="s">
        <v>50</v>
      </c>
      <c r="D7" s="19">
        <v>41224</v>
      </c>
      <c r="E7" s="19">
        <v>41227</v>
      </c>
      <c r="F7" s="20">
        <v>43577</v>
      </c>
      <c r="G7" s="21">
        <v>85260</v>
      </c>
      <c r="H7" s="19"/>
      <c r="I7" s="22"/>
      <c r="J7" s="22"/>
      <c r="K7" s="22">
        <v>85260</v>
      </c>
      <c r="L7" s="22"/>
      <c r="M7" s="22"/>
      <c r="N7" s="23">
        <f t="shared" ref="N7:N31" si="0">G7+I7</f>
        <v>85260</v>
      </c>
    </row>
    <row r="8" spans="1:14" x14ac:dyDescent="0.25">
      <c r="A8" s="18"/>
      <c r="B8" s="19" t="s">
        <v>160</v>
      </c>
      <c r="C8" s="19" t="s">
        <v>50</v>
      </c>
      <c r="D8" s="19"/>
      <c r="E8" s="19"/>
      <c r="F8" s="20">
        <v>43578</v>
      </c>
      <c r="G8" s="21"/>
      <c r="H8" s="20" t="s">
        <v>40</v>
      </c>
      <c r="I8" s="22">
        <v>4400</v>
      </c>
      <c r="J8" s="22">
        <v>4400</v>
      </c>
      <c r="K8" s="22"/>
      <c r="L8" s="22"/>
      <c r="M8" s="22"/>
      <c r="N8" s="23">
        <f t="shared" si="0"/>
        <v>4400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106660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102260</v>
      </c>
      <c r="H31" s="21"/>
      <c r="I31" s="39">
        <f>SUM(I6:I30)</f>
        <v>4400</v>
      </c>
      <c r="J31" s="39">
        <f>SUM(J6:J30)</f>
        <v>4400</v>
      </c>
      <c r="K31" s="39">
        <f>SUM(K6:K30)</f>
        <v>102260</v>
      </c>
      <c r="L31" s="39">
        <f>SUM(L6:L30)</f>
        <v>0</v>
      </c>
      <c r="M31" s="39">
        <f>SUM(M6:M30)</f>
        <v>0</v>
      </c>
      <c r="N31" s="23">
        <f t="shared" si="0"/>
        <v>106660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/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4400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4400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activeCell="C37" sqref="C37"/>
    </sheetView>
  </sheetViews>
  <sheetFormatPr baseColWidth="10" defaultRowHeight="15" x14ac:dyDescent="0.25"/>
  <cols>
    <col min="1" max="1" width="6.85546875" customWidth="1"/>
    <col min="2" max="2" width="24.2851562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</v>
      </c>
      <c r="D1" s="57"/>
      <c r="E1" s="57"/>
      <c r="F1" s="58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41223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145</v>
      </c>
      <c r="C6" s="19" t="s">
        <v>50</v>
      </c>
      <c r="D6" s="19">
        <v>41224</v>
      </c>
      <c r="E6" s="19">
        <v>41225</v>
      </c>
      <c r="F6" s="20">
        <v>43567</v>
      </c>
      <c r="G6" s="21">
        <v>83000</v>
      </c>
      <c r="H6" s="54"/>
      <c r="I6" s="22"/>
      <c r="J6" s="22">
        <v>83000</v>
      </c>
      <c r="K6" s="22"/>
      <c r="L6" s="22"/>
      <c r="M6" s="22"/>
      <c r="N6" s="23">
        <f>G6+I6</f>
        <v>83000</v>
      </c>
    </row>
    <row r="7" spans="1:14" x14ac:dyDescent="0.25">
      <c r="A7" s="18" t="s">
        <v>127</v>
      </c>
      <c r="B7" s="19" t="s">
        <v>146</v>
      </c>
      <c r="C7" s="19" t="s">
        <v>50</v>
      </c>
      <c r="D7" s="19">
        <v>41223</v>
      </c>
      <c r="E7" s="19">
        <v>41224</v>
      </c>
      <c r="F7" s="20">
        <v>43568</v>
      </c>
      <c r="G7" s="21">
        <v>17000</v>
      </c>
      <c r="H7" s="19"/>
      <c r="I7" s="22"/>
      <c r="J7" s="22">
        <v>17000</v>
      </c>
      <c r="K7" s="22"/>
      <c r="L7" s="22"/>
      <c r="M7" s="22"/>
      <c r="N7" s="23">
        <f t="shared" ref="N7:N31" si="0">G7+I7</f>
        <v>17000</v>
      </c>
    </row>
    <row r="8" spans="1:14" x14ac:dyDescent="0.25">
      <c r="A8" s="18" t="s">
        <v>147</v>
      </c>
      <c r="B8" s="19" t="s">
        <v>148</v>
      </c>
      <c r="C8" s="19" t="s">
        <v>50</v>
      </c>
      <c r="D8" s="19">
        <v>41223</v>
      </c>
      <c r="E8" s="19">
        <v>41224</v>
      </c>
      <c r="F8" s="20">
        <v>43569</v>
      </c>
      <c r="G8" s="21">
        <v>29500</v>
      </c>
      <c r="H8" s="20"/>
      <c r="I8" s="22"/>
      <c r="J8" s="22">
        <v>19500</v>
      </c>
      <c r="K8" s="22"/>
      <c r="L8" s="22"/>
      <c r="M8" s="22">
        <v>10000</v>
      </c>
      <c r="N8" s="23">
        <f t="shared" si="0"/>
        <v>29500</v>
      </c>
    </row>
    <row r="9" spans="1:14" x14ac:dyDescent="0.25">
      <c r="A9" s="18" t="s">
        <v>149</v>
      </c>
      <c r="B9" s="24" t="s">
        <v>150</v>
      </c>
      <c r="C9" s="24" t="s">
        <v>50</v>
      </c>
      <c r="D9" s="19">
        <v>41223</v>
      </c>
      <c r="E9" s="19">
        <v>41224</v>
      </c>
      <c r="F9" s="20">
        <v>43570</v>
      </c>
      <c r="G9" s="21">
        <v>29500</v>
      </c>
      <c r="H9" s="20"/>
      <c r="I9" s="25"/>
      <c r="J9" s="21"/>
      <c r="K9" s="21">
        <v>14500</v>
      </c>
      <c r="L9" s="21"/>
      <c r="M9" s="21">
        <v>15000</v>
      </c>
      <c r="N9" s="23">
        <f t="shared" si="0"/>
        <v>29500</v>
      </c>
    </row>
    <row r="10" spans="1:14" x14ac:dyDescent="0.25">
      <c r="A10" s="18" t="s">
        <v>67</v>
      </c>
      <c r="B10" s="24" t="s">
        <v>151</v>
      </c>
      <c r="C10" s="67" t="s">
        <v>50</v>
      </c>
      <c r="D10" s="19">
        <v>41223</v>
      </c>
      <c r="E10" s="19">
        <v>41224</v>
      </c>
      <c r="F10" s="20">
        <v>43571</v>
      </c>
      <c r="G10" s="21">
        <v>29500</v>
      </c>
      <c r="H10" s="20"/>
      <c r="I10" s="25"/>
      <c r="J10" s="21"/>
      <c r="K10" s="21">
        <v>29500</v>
      </c>
      <c r="L10" s="21"/>
      <c r="M10" s="21"/>
      <c r="N10" s="23">
        <f t="shared" si="0"/>
        <v>29500</v>
      </c>
    </row>
    <row r="11" spans="1:14" x14ac:dyDescent="0.25">
      <c r="A11" s="18" t="s">
        <v>152</v>
      </c>
      <c r="B11" s="24" t="s">
        <v>153</v>
      </c>
      <c r="C11" s="24" t="s">
        <v>50</v>
      </c>
      <c r="D11" s="19">
        <v>41223</v>
      </c>
      <c r="E11" s="19">
        <v>41224</v>
      </c>
      <c r="F11" s="20">
        <v>43572</v>
      </c>
      <c r="G11" s="21">
        <v>29500</v>
      </c>
      <c r="H11" s="20"/>
      <c r="I11" s="25"/>
      <c r="J11" s="21">
        <v>29500</v>
      </c>
      <c r="K11" s="21"/>
      <c r="L11" s="21"/>
      <c r="M11" s="21"/>
      <c r="N11" s="23">
        <f t="shared" si="0"/>
        <v>29500</v>
      </c>
    </row>
    <row r="12" spans="1:14" x14ac:dyDescent="0.25">
      <c r="A12" s="18" t="s">
        <v>154</v>
      </c>
      <c r="B12" s="24" t="s">
        <v>155</v>
      </c>
      <c r="C12" s="24" t="s">
        <v>50</v>
      </c>
      <c r="D12" s="19">
        <v>41223</v>
      </c>
      <c r="E12" s="19">
        <v>41224</v>
      </c>
      <c r="F12" s="20">
        <v>43573</v>
      </c>
      <c r="G12" s="21">
        <v>88500</v>
      </c>
      <c r="H12" s="21"/>
      <c r="I12" s="25"/>
      <c r="J12" s="25">
        <v>29500</v>
      </c>
      <c r="K12" s="21">
        <v>59000</v>
      </c>
      <c r="L12" s="21"/>
      <c r="M12" s="21"/>
      <c r="N12" s="23">
        <f t="shared" si="0"/>
        <v>88500</v>
      </c>
    </row>
    <row r="13" spans="1:14" x14ac:dyDescent="0.25">
      <c r="A13" s="18" t="s">
        <v>156</v>
      </c>
      <c r="B13" s="26" t="s">
        <v>157</v>
      </c>
      <c r="C13" s="26" t="s">
        <v>50</v>
      </c>
      <c r="D13" s="19">
        <v>41223</v>
      </c>
      <c r="E13" s="19">
        <v>41226</v>
      </c>
      <c r="F13" s="20">
        <v>43574</v>
      </c>
      <c r="G13" s="22">
        <v>194040</v>
      </c>
      <c r="H13" s="22"/>
      <c r="I13" s="22"/>
      <c r="J13" s="22">
        <v>194040</v>
      </c>
      <c r="K13" s="22"/>
      <c r="L13" s="22"/>
      <c r="M13" s="21"/>
      <c r="N13" s="23">
        <f t="shared" si="0"/>
        <v>194040</v>
      </c>
    </row>
    <row r="14" spans="1:14" x14ac:dyDescent="0.25">
      <c r="A14" s="18"/>
      <c r="B14" s="24" t="s">
        <v>48</v>
      </c>
      <c r="C14" s="24"/>
      <c r="D14" s="19"/>
      <c r="E14" s="19"/>
      <c r="F14" s="20">
        <v>43575</v>
      </c>
      <c r="G14" s="21"/>
      <c r="H14" s="21" t="s">
        <v>40</v>
      </c>
      <c r="I14" s="25">
        <v>3000</v>
      </c>
      <c r="J14" s="21">
        <v>3000</v>
      </c>
      <c r="K14" s="21"/>
      <c r="L14" s="21"/>
      <c r="M14" s="27"/>
      <c r="N14" s="23">
        <f t="shared" si="0"/>
        <v>3000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503540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500540</v>
      </c>
      <c r="H31" s="21"/>
      <c r="I31" s="39">
        <f>SUM(I6:I30)</f>
        <v>3000</v>
      </c>
      <c r="J31" s="39">
        <f>SUM(J6:J30)</f>
        <v>375540</v>
      </c>
      <c r="K31" s="39">
        <f>SUM(K6:K30)</f>
        <v>103000</v>
      </c>
      <c r="L31" s="39">
        <f>SUM(L6:L30)</f>
        <v>0</v>
      </c>
      <c r="M31" s="39">
        <f>SUM(M6:M30)</f>
        <v>25000</v>
      </c>
      <c r="N31" s="23">
        <f t="shared" si="0"/>
        <v>503540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400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196000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179540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375540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/>
      <c r="E3" s="55"/>
      <c r="F3" s="55"/>
      <c r="G3" s="60"/>
      <c r="H3" s="1"/>
      <c r="I3" s="1"/>
      <c r="J3" s="13"/>
      <c r="K3" s="61">
        <v>41241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/>
      <c r="C6" s="19"/>
      <c r="D6" s="19"/>
      <c r="E6" s="19"/>
      <c r="F6" s="20"/>
      <c r="G6" s="21"/>
      <c r="H6" s="21"/>
      <c r="I6" s="22"/>
      <c r="J6" s="22"/>
      <c r="K6" s="22"/>
      <c r="L6" s="22"/>
      <c r="M6" s="22"/>
      <c r="N6" s="23">
        <f>G6+I6</f>
        <v>0</v>
      </c>
    </row>
    <row r="7" spans="1:14" x14ac:dyDescent="0.25">
      <c r="A7" s="18"/>
      <c r="B7" s="19"/>
      <c r="C7" s="19"/>
      <c r="D7" s="19"/>
      <c r="E7" s="19"/>
      <c r="F7" s="20"/>
      <c r="G7" s="21"/>
      <c r="H7" s="21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>G9+I9</f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0</v>
      </c>
      <c r="H31" s="21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5" workbookViewId="0">
      <selection activeCell="D27" sqref="D27"/>
    </sheetView>
  </sheetViews>
  <sheetFormatPr baseColWidth="10" defaultRowHeight="15" x14ac:dyDescent="0.25"/>
  <cols>
    <col min="1" max="1" width="6.85546875" customWidth="1"/>
    <col min="2" max="2" width="24.2851562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</v>
      </c>
      <c r="D1" s="57"/>
      <c r="E1" s="57"/>
      <c r="F1" s="58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33</v>
      </c>
      <c r="E3" s="55"/>
      <c r="F3" s="55"/>
      <c r="G3" s="60"/>
      <c r="H3" s="1"/>
      <c r="I3" s="1"/>
      <c r="J3" s="13"/>
      <c r="K3" s="61">
        <v>41223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140</v>
      </c>
      <c r="C6" s="19" t="s">
        <v>50</v>
      </c>
      <c r="D6" s="19">
        <v>41221</v>
      </c>
      <c r="E6" s="19">
        <v>41223</v>
      </c>
      <c r="F6" s="20">
        <v>43561</v>
      </c>
      <c r="G6" s="21">
        <v>64680</v>
      </c>
      <c r="H6" s="54"/>
      <c r="I6" s="22"/>
      <c r="J6" s="22"/>
      <c r="K6" s="22">
        <v>64680</v>
      </c>
      <c r="L6" s="22"/>
      <c r="M6" s="22"/>
      <c r="N6" s="23">
        <f>G6+I6</f>
        <v>64680</v>
      </c>
    </row>
    <row r="7" spans="1:14" x14ac:dyDescent="0.25">
      <c r="A7" s="18"/>
      <c r="B7" s="19" t="s">
        <v>141</v>
      </c>
      <c r="C7" s="19" t="s">
        <v>58</v>
      </c>
      <c r="D7" s="19">
        <v>41221</v>
      </c>
      <c r="E7" s="19">
        <v>41223</v>
      </c>
      <c r="F7" s="20">
        <v>43562</v>
      </c>
      <c r="G7" s="21">
        <v>44472.4</v>
      </c>
      <c r="H7" s="19"/>
      <c r="I7" s="22"/>
      <c r="J7" s="22"/>
      <c r="K7" s="22">
        <v>44472.4</v>
      </c>
      <c r="L7" s="22"/>
      <c r="M7" s="22"/>
      <c r="N7" s="23">
        <f t="shared" ref="N7:N31" si="0">G7+I7</f>
        <v>44472.4</v>
      </c>
    </row>
    <row r="8" spans="1:14" x14ac:dyDescent="0.25">
      <c r="A8" s="18"/>
      <c r="B8" s="19" t="s">
        <v>142</v>
      </c>
      <c r="C8" s="19" t="s">
        <v>58</v>
      </c>
      <c r="D8" s="19">
        <v>41222</v>
      </c>
      <c r="E8" s="19">
        <v>41223</v>
      </c>
      <c r="F8" s="20">
        <v>43563</v>
      </c>
      <c r="G8" s="21">
        <v>22236.2</v>
      </c>
      <c r="H8" s="20"/>
      <c r="I8" s="22"/>
      <c r="J8" s="22"/>
      <c r="K8" s="22">
        <v>22236.2</v>
      </c>
      <c r="L8" s="22"/>
      <c r="M8" s="22"/>
      <c r="N8" s="23">
        <f t="shared" si="0"/>
        <v>22236.2</v>
      </c>
    </row>
    <row r="9" spans="1:14" x14ac:dyDescent="0.25">
      <c r="A9" s="18"/>
      <c r="B9" s="24" t="s">
        <v>143</v>
      </c>
      <c r="C9" s="24" t="s">
        <v>50</v>
      </c>
      <c r="D9" s="19">
        <v>41223</v>
      </c>
      <c r="E9" s="19">
        <v>41225</v>
      </c>
      <c r="F9" s="20">
        <v>43564</v>
      </c>
      <c r="G9" s="21">
        <v>49000</v>
      </c>
      <c r="H9" s="20"/>
      <c r="I9" s="25"/>
      <c r="J9" s="21"/>
      <c r="K9" s="21">
        <v>49000</v>
      </c>
      <c r="L9" s="21"/>
      <c r="M9" s="21"/>
      <c r="N9" s="23">
        <f t="shared" si="0"/>
        <v>49000</v>
      </c>
    </row>
    <row r="10" spans="1:14" x14ac:dyDescent="0.25">
      <c r="A10" s="18"/>
      <c r="B10" s="24" t="s">
        <v>144</v>
      </c>
      <c r="C10" s="67" t="s">
        <v>82</v>
      </c>
      <c r="D10" s="19">
        <v>41223</v>
      </c>
      <c r="E10" s="19">
        <v>41224</v>
      </c>
      <c r="F10" s="20">
        <v>43565</v>
      </c>
      <c r="G10" s="21">
        <v>17000</v>
      </c>
      <c r="H10" s="20"/>
      <c r="I10" s="25"/>
      <c r="J10" s="21">
        <v>17000</v>
      </c>
      <c r="K10" s="21"/>
      <c r="L10" s="21"/>
      <c r="M10" s="21"/>
      <c r="N10" s="23">
        <f t="shared" si="0"/>
        <v>17000</v>
      </c>
    </row>
    <row r="11" spans="1:14" x14ac:dyDescent="0.25">
      <c r="A11" s="18"/>
      <c r="B11" s="24" t="s">
        <v>33</v>
      </c>
      <c r="C11" s="24"/>
      <c r="D11" s="19"/>
      <c r="E11" s="19"/>
      <c r="F11" s="20">
        <v>43566</v>
      </c>
      <c r="G11" s="21"/>
      <c r="H11" s="20" t="s">
        <v>40</v>
      </c>
      <c r="I11" s="25">
        <v>2000</v>
      </c>
      <c r="J11" s="21">
        <v>2000</v>
      </c>
      <c r="K11" s="21"/>
      <c r="L11" s="21"/>
      <c r="M11" s="21"/>
      <c r="N11" s="23">
        <f t="shared" si="0"/>
        <v>2000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199388.6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197388.6</v>
      </c>
      <c r="H31" s="21"/>
      <c r="I31" s="39">
        <f>SUM(I6:I30)</f>
        <v>2000</v>
      </c>
      <c r="J31" s="39">
        <f>SUM(J6:J30)</f>
        <v>19000</v>
      </c>
      <c r="K31" s="39">
        <f>SUM(K6:K30)</f>
        <v>180388.6</v>
      </c>
      <c r="L31" s="39">
        <f>SUM(L6:L30)</f>
        <v>0</v>
      </c>
      <c r="M31" s="39">
        <f>SUM(M6:M30)</f>
        <v>0</v>
      </c>
      <c r="N31" s="23">
        <f t="shared" si="0"/>
        <v>199388.6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19000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19000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workbookViewId="0">
      <selection activeCell="C28" sqref="C28"/>
    </sheetView>
  </sheetViews>
  <sheetFormatPr baseColWidth="10" defaultRowHeight="15" x14ac:dyDescent="0.25"/>
  <cols>
    <col min="1" max="1" width="6.85546875" customWidth="1"/>
    <col min="2" max="2" width="24.2851562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</v>
      </c>
      <c r="D1" s="57"/>
      <c r="E1" s="57"/>
      <c r="F1" s="58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41222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134</v>
      </c>
      <c r="B6" s="19" t="s">
        <v>135</v>
      </c>
      <c r="C6" s="19" t="s">
        <v>136</v>
      </c>
      <c r="D6" s="19">
        <v>41191</v>
      </c>
      <c r="E6" s="19">
        <v>41194</v>
      </c>
      <c r="F6" s="20">
        <v>43557</v>
      </c>
      <c r="G6" s="21">
        <v>55860</v>
      </c>
      <c r="H6" s="54"/>
      <c r="I6" s="22"/>
      <c r="J6" s="22"/>
      <c r="K6" s="22"/>
      <c r="L6" s="22"/>
      <c r="M6" s="22">
        <v>55860</v>
      </c>
      <c r="N6" s="23">
        <f>G6+I6</f>
        <v>55860</v>
      </c>
    </row>
    <row r="7" spans="1:14" x14ac:dyDescent="0.25">
      <c r="A7" s="18" t="s">
        <v>137</v>
      </c>
      <c r="B7" s="19" t="s">
        <v>138</v>
      </c>
      <c r="C7" s="19" t="s">
        <v>136</v>
      </c>
      <c r="D7" s="19">
        <v>41210</v>
      </c>
      <c r="E7" s="19">
        <v>41212</v>
      </c>
      <c r="F7" s="20">
        <v>43558</v>
      </c>
      <c r="G7" s="21">
        <v>45080</v>
      </c>
      <c r="H7" s="19"/>
      <c r="I7" s="22"/>
      <c r="J7" s="22"/>
      <c r="K7" s="22"/>
      <c r="L7" s="22"/>
      <c r="M7" s="22">
        <v>45080</v>
      </c>
      <c r="N7" s="23">
        <f t="shared" ref="N7:N31" si="0">G7+I7</f>
        <v>45080</v>
      </c>
    </row>
    <row r="8" spans="1:14" x14ac:dyDescent="0.25">
      <c r="A8" s="18" t="s">
        <v>134</v>
      </c>
      <c r="B8" s="19" t="s">
        <v>139</v>
      </c>
      <c r="C8" s="19" t="s">
        <v>50</v>
      </c>
      <c r="D8" s="19">
        <v>41222</v>
      </c>
      <c r="E8" s="19">
        <v>41223</v>
      </c>
      <c r="F8" s="20">
        <v>43559</v>
      </c>
      <c r="G8" s="21">
        <v>17000</v>
      </c>
      <c r="H8" s="20"/>
      <c r="I8" s="22"/>
      <c r="J8" s="22">
        <v>8500</v>
      </c>
      <c r="K8" s="22">
        <v>8500</v>
      </c>
      <c r="L8" s="22"/>
      <c r="M8" s="22"/>
      <c r="N8" s="23">
        <f t="shared" si="0"/>
        <v>17000</v>
      </c>
    </row>
    <row r="9" spans="1:14" x14ac:dyDescent="0.25">
      <c r="A9" s="18"/>
      <c r="B9" s="24" t="s">
        <v>48</v>
      </c>
      <c r="C9" s="24"/>
      <c r="D9" s="19"/>
      <c r="E9" s="19"/>
      <c r="F9" s="20">
        <v>43560</v>
      </c>
      <c r="G9" s="21"/>
      <c r="H9" s="20" t="s">
        <v>40</v>
      </c>
      <c r="I9" s="25">
        <v>6000</v>
      </c>
      <c r="J9" s="21">
        <v>6000</v>
      </c>
      <c r="K9" s="21"/>
      <c r="L9" s="21"/>
      <c r="M9" s="21"/>
      <c r="N9" s="23">
        <f t="shared" si="0"/>
        <v>6000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123940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117940</v>
      </c>
      <c r="H31" s="21"/>
      <c r="I31" s="39">
        <f>SUM(I6:I30)</f>
        <v>6000</v>
      </c>
      <c r="J31" s="39">
        <f>SUM(J6:J30)</f>
        <v>14500</v>
      </c>
      <c r="K31" s="39">
        <f>SUM(K6:K30)</f>
        <v>8500</v>
      </c>
      <c r="L31" s="39">
        <f>SUM(L6:L30)</f>
        <v>0</v>
      </c>
      <c r="M31" s="39">
        <f>SUM(M6:M30)</f>
        <v>100940</v>
      </c>
      <c r="N31" s="23">
        <f t="shared" si="0"/>
        <v>123940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14500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14500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baseColWidth="10" defaultRowHeight="15" x14ac:dyDescent="0.25"/>
  <cols>
    <col min="1" max="1" width="6.85546875" customWidth="1"/>
    <col min="2" max="2" width="24.2851562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</v>
      </c>
      <c r="D1" s="57"/>
      <c r="E1" s="57"/>
      <c r="F1" s="58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64</v>
      </c>
      <c r="E3" s="55"/>
      <c r="F3" s="55"/>
      <c r="G3" s="60"/>
      <c r="H3" s="1"/>
      <c r="I3" s="1"/>
      <c r="J3" s="13"/>
      <c r="K3" s="61">
        <v>41222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130</v>
      </c>
      <c r="C6" s="19" t="s">
        <v>50</v>
      </c>
      <c r="D6" s="19">
        <v>41222</v>
      </c>
      <c r="E6" s="19">
        <v>41223</v>
      </c>
      <c r="F6" s="20">
        <v>43554</v>
      </c>
      <c r="G6" s="21">
        <v>29500</v>
      </c>
      <c r="H6" s="54"/>
      <c r="I6" s="22"/>
      <c r="J6" s="22">
        <v>29500</v>
      </c>
      <c r="K6" s="22"/>
      <c r="L6" s="22"/>
      <c r="M6" s="22"/>
      <c r="N6" s="23">
        <f>G6+I6</f>
        <v>29500</v>
      </c>
    </row>
    <row r="7" spans="1:14" x14ac:dyDescent="0.25">
      <c r="A7" s="18"/>
      <c r="B7" s="19" t="s">
        <v>131</v>
      </c>
      <c r="C7" s="19" t="s">
        <v>132</v>
      </c>
      <c r="D7" s="19">
        <v>41219</v>
      </c>
      <c r="E7" s="19">
        <v>41222</v>
      </c>
      <c r="F7" s="20">
        <v>43555</v>
      </c>
      <c r="G7" s="21">
        <v>76410.600000000006</v>
      </c>
      <c r="H7" s="19"/>
      <c r="I7" s="22"/>
      <c r="J7" s="22"/>
      <c r="K7" s="22">
        <v>76410.600000000006</v>
      </c>
      <c r="L7" s="22"/>
      <c r="M7" s="22"/>
      <c r="N7" s="23">
        <f t="shared" ref="N7:N31" si="0">G7+I7</f>
        <v>76410.600000000006</v>
      </c>
    </row>
    <row r="8" spans="1:14" x14ac:dyDescent="0.25">
      <c r="A8" s="18"/>
      <c r="B8" s="19" t="s">
        <v>133</v>
      </c>
      <c r="C8" s="19" t="s">
        <v>50</v>
      </c>
      <c r="D8" s="19">
        <v>41222</v>
      </c>
      <c r="E8" s="19">
        <v>41225</v>
      </c>
      <c r="F8" s="20">
        <v>43556</v>
      </c>
      <c r="G8" s="21">
        <v>88500</v>
      </c>
      <c r="H8" s="20"/>
      <c r="I8" s="22"/>
      <c r="J8" s="22"/>
      <c r="K8" s="22">
        <v>44250</v>
      </c>
      <c r="L8" s="22"/>
      <c r="M8" s="22">
        <v>44250</v>
      </c>
      <c r="N8" s="23">
        <f t="shared" si="0"/>
        <v>88500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194410.6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194410.6</v>
      </c>
      <c r="H31" s="21"/>
      <c r="I31" s="39">
        <f>SUM(I6:I30)</f>
        <v>0</v>
      </c>
      <c r="J31" s="39">
        <f>SUM(J6:J30)</f>
        <v>29500</v>
      </c>
      <c r="K31" s="39">
        <f>SUM(K6:K30)</f>
        <v>120660.6</v>
      </c>
      <c r="L31" s="39">
        <f>SUM(L6:L30)</f>
        <v>0</v>
      </c>
      <c r="M31" s="39">
        <f>SUM(M6:M30)</f>
        <v>44250</v>
      </c>
      <c r="N31" s="23">
        <f t="shared" si="0"/>
        <v>194410.6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29500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29500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activeCell="C32" sqref="C32"/>
    </sheetView>
  </sheetViews>
  <sheetFormatPr baseColWidth="10" defaultRowHeight="15" x14ac:dyDescent="0.25"/>
  <cols>
    <col min="1" max="1" width="6.85546875" customWidth="1"/>
    <col min="2" max="2" width="24.2851562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</v>
      </c>
      <c r="D1" s="57"/>
      <c r="E1" s="57"/>
      <c r="F1" s="58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41221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119</v>
      </c>
      <c r="B6" s="19" t="s">
        <v>120</v>
      </c>
      <c r="C6" s="19" t="s">
        <v>51</v>
      </c>
      <c r="D6" s="19">
        <v>41218</v>
      </c>
      <c r="E6" s="19">
        <v>41222</v>
      </c>
      <c r="F6" s="20">
        <v>43549</v>
      </c>
      <c r="G6" s="21">
        <v>82000</v>
      </c>
      <c r="H6" s="54"/>
      <c r="I6" s="22"/>
      <c r="J6" s="22"/>
      <c r="K6" s="22">
        <v>82000</v>
      </c>
      <c r="L6" s="22"/>
      <c r="M6" s="22"/>
      <c r="N6" s="23">
        <f>G6+I6</f>
        <v>82000</v>
      </c>
    </row>
    <row r="7" spans="1:14" x14ac:dyDescent="0.25">
      <c r="A7" s="18" t="s">
        <v>121</v>
      </c>
      <c r="B7" s="19" t="s">
        <v>122</v>
      </c>
      <c r="C7" s="19" t="s">
        <v>51</v>
      </c>
      <c r="D7" s="19">
        <v>41218</v>
      </c>
      <c r="E7" s="19">
        <v>41222</v>
      </c>
      <c r="F7" s="20">
        <v>43550</v>
      </c>
      <c r="G7" s="21">
        <v>82000</v>
      </c>
      <c r="H7" s="19"/>
      <c r="I7" s="22"/>
      <c r="J7" s="22"/>
      <c r="K7" s="22">
        <v>82000</v>
      </c>
      <c r="L7" s="22"/>
      <c r="M7" s="22"/>
      <c r="N7" s="23">
        <f t="shared" ref="N7:N31" si="0">G7+I7</f>
        <v>82000</v>
      </c>
    </row>
    <row r="8" spans="1:14" x14ac:dyDescent="0.25">
      <c r="A8" s="18" t="s">
        <v>65</v>
      </c>
      <c r="B8" s="19" t="s">
        <v>123</v>
      </c>
      <c r="C8" s="19"/>
      <c r="D8" s="19"/>
      <c r="E8" s="19"/>
      <c r="F8" s="20">
        <v>43551</v>
      </c>
      <c r="G8" s="21"/>
      <c r="H8" s="20" t="s">
        <v>124</v>
      </c>
      <c r="I8" s="22">
        <v>24500</v>
      </c>
      <c r="J8" s="22"/>
      <c r="K8" s="22">
        <v>24500</v>
      </c>
      <c r="L8" s="22"/>
      <c r="M8" s="22"/>
      <c r="N8" s="23">
        <f t="shared" si="0"/>
        <v>24500</v>
      </c>
    </row>
    <row r="9" spans="1:14" x14ac:dyDescent="0.25">
      <c r="A9" s="18" t="s">
        <v>125</v>
      </c>
      <c r="B9" s="24" t="s">
        <v>126</v>
      </c>
      <c r="C9" s="24" t="s">
        <v>50</v>
      </c>
      <c r="D9" s="19">
        <v>41221</v>
      </c>
      <c r="E9" s="19">
        <v>41222</v>
      </c>
      <c r="F9" s="20">
        <v>43552</v>
      </c>
      <c r="G9" s="21">
        <v>29500</v>
      </c>
      <c r="H9" s="20"/>
      <c r="I9" s="25"/>
      <c r="J9" s="21">
        <v>29500</v>
      </c>
      <c r="K9" s="21"/>
      <c r="L9" s="21"/>
      <c r="M9" s="21"/>
      <c r="N9" s="23">
        <f t="shared" si="0"/>
        <v>29500</v>
      </c>
    </row>
    <row r="10" spans="1:14" x14ac:dyDescent="0.25">
      <c r="A10" s="18" t="s">
        <v>127</v>
      </c>
      <c r="B10" s="24" t="s">
        <v>128</v>
      </c>
      <c r="C10" s="67"/>
      <c r="D10" s="19"/>
      <c r="E10" s="19"/>
      <c r="F10" s="20">
        <v>43553</v>
      </c>
      <c r="G10" s="21"/>
      <c r="H10" s="20" t="s">
        <v>129</v>
      </c>
      <c r="I10" s="25">
        <v>45080</v>
      </c>
      <c r="J10" s="21"/>
      <c r="K10" s="21">
        <v>45080</v>
      </c>
      <c r="L10" s="21"/>
      <c r="M10" s="21"/>
      <c r="N10" s="23">
        <f t="shared" si="0"/>
        <v>45080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263080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193500</v>
      </c>
      <c r="H31" s="21"/>
      <c r="I31" s="39">
        <f>SUM(I6:I30)</f>
        <v>69580</v>
      </c>
      <c r="J31" s="39">
        <f>SUM(J6:J30)</f>
        <v>29500</v>
      </c>
      <c r="K31" s="39">
        <f>SUM(K6:K30)</f>
        <v>233580</v>
      </c>
      <c r="L31" s="39">
        <f>SUM(L6:L30)</f>
        <v>0</v>
      </c>
      <c r="M31" s="39">
        <f>SUM(M6:M30)</f>
        <v>0</v>
      </c>
      <c r="N31" s="23">
        <f t="shared" si="0"/>
        <v>263080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29500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29500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18" sqref="C18"/>
    </sheetView>
  </sheetViews>
  <sheetFormatPr baseColWidth="10" defaultRowHeight="15" x14ac:dyDescent="0.25"/>
  <cols>
    <col min="1" max="1" width="6.85546875" customWidth="1"/>
    <col min="2" max="2" width="24.2851562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</v>
      </c>
      <c r="D1" s="57"/>
      <c r="E1" s="57"/>
      <c r="F1" s="58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41221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116</v>
      </c>
      <c r="B6" s="19" t="s">
        <v>117</v>
      </c>
      <c r="C6" s="19" t="s">
        <v>118</v>
      </c>
      <c r="D6" s="19">
        <v>41221</v>
      </c>
      <c r="E6" s="19">
        <v>41222</v>
      </c>
      <c r="F6" s="20">
        <v>43548</v>
      </c>
      <c r="G6" s="21">
        <v>17000</v>
      </c>
      <c r="H6" s="54"/>
      <c r="I6" s="22"/>
      <c r="J6" s="22">
        <v>17000</v>
      </c>
      <c r="K6" s="22"/>
      <c r="L6" s="22"/>
      <c r="M6" s="22"/>
      <c r="N6" s="23">
        <f>G6+I6</f>
        <v>17000</v>
      </c>
    </row>
    <row r="7" spans="1:14" x14ac:dyDescent="0.25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17000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17000</v>
      </c>
      <c r="H31" s="21"/>
      <c r="I31" s="39">
        <f>SUM(I6:I30)</f>
        <v>0</v>
      </c>
      <c r="J31" s="39">
        <f>SUM(J6:J30)</f>
        <v>17000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17000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17000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17000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1" max="1" width="6.85546875" customWidth="1"/>
    <col min="2" max="2" width="24.2851562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</v>
      </c>
      <c r="D1" s="57"/>
      <c r="E1" s="57"/>
      <c r="F1" s="58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41220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102</v>
      </c>
      <c r="B6" s="19" t="s">
        <v>103</v>
      </c>
      <c r="C6" s="19" t="s">
        <v>104</v>
      </c>
      <c r="D6" s="19">
        <v>41220</v>
      </c>
      <c r="E6" s="19">
        <v>41222</v>
      </c>
      <c r="F6" s="20">
        <v>43542</v>
      </c>
      <c r="G6" s="21">
        <v>47000</v>
      </c>
      <c r="H6" s="54"/>
      <c r="I6" s="22"/>
      <c r="J6" s="22"/>
      <c r="K6" s="22">
        <v>47000</v>
      </c>
      <c r="L6" s="22"/>
      <c r="M6" s="22"/>
      <c r="N6" s="23">
        <f>G6+I6</f>
        <v>47000</v>
      </c>
    </row>
    <row r="7" spans="1:14" x14ac:dyDescent="0.25">
      <c r="A7" s="18" t="s">
        <v>105</v>
      </c>
      <c r="B7" s="19" t="s">
        <v>106</v>
      </c>
      <c r="C7" s="19" t="s">
        <v>107</v>
      </c>
      <c r="D7" s="19">
        <v>41220</v>
      </c>
      <c r="E7" s="19">
        <v>41222</v>
      </c>
      <c r="F7" s="20">
        <v>43543</v>
      </c>
      <c r="G7" s="21">
        <v>38053.1</v>
      </c>
      <c r="H7" s="19"/>
      <c r="I7" s="22"/>
      <c r="J7" s="22"/>
      <c r="K7" s="22">
        <v>38053.1</v>
      </c>
      <c r="L7" s="22"/>
      <c r="M7" s="22"/>
      <c r="N7" s="23">
        <f t="shared" ref="N7:N31" si="0">G7+I7</f>
        <v>38053.1</v>
      </c>
    </row>
    <row r="8" spans="1:14" x14ac:dyDescent="0.25">
      <c r="A8" s="18"/>
      <c r="B8" s="19" t="s">
        <v>106</v>
      </c>
      <c r="C8" s="19"/>
      <c r="D8" s="19"/>
      <c r="E8" s="19"/>
      <c r="F8" s="20">
        <v>43544</v>
      </c>
      <c r="G8" s="21"/>
      <c r="H8" s="20" t="s">
        <v>108</v>
      </c>
      <c r="I8" s="22">
        <v>5000</v>
      </c>
      <c r="J8" s="22"/>
      <c r="K8" s="22">
        <v>5000</v>
      </c>
      <c r="L8" s="22"/>
      <c r="M8" s="22"/>
      <c r="N8" s="23">
        <f t="shared" si="0"/>
        <v>5000</v>
      </c>
    </row>
    <row r="9" spans="1:14" x14ac:dyDescent="0.25">
      <c r="A9" s="18" t="s">
        <v>109</v>
      </c>
      <c r="B9" s="24" t="s">
        <v>110</v>
      </c>
      <c r="C9" s="24" t="s">
        <v>56</v>
      </c>
      <c r="D9" s="19">
        <v>41220</v>
      </c>
      <c r="E9" s="19">
        <v>41221</v>
      </c>
      <c r="F9" s="20">
        <v>43545</v>
      </c>
      <c r="G9" s="21">
        <v>19500</v>
      </c>
      <c r="H9" s="20"/>
      <c r="I9" s="25"/>
      <c r="J9" s="21"/>
      <c r="K9" s="21">
        <v>19500</v>
      </c>
      <c r="L9" s="21"/>
      <c r="M9" s="21"/>
      <c r="N9" s="23">
        <f t="shared" si="0"/>
        <v>19500</v>
      </c>
    </row>
    <row r="10" spans="1:14" x14ac:dyDescent="0.25">
      <c r="A10" s="18" t="s">
        <v>111</v>
      </c>
      <c r="B10" s="24" t="s">
        <v>112</v>
      </c>
      <c r="C10" s="67" t="s">
        <v>115</v>
      </c>
      <c r="D10" s="19">
        <v>41220</v>
      </c>
      <c r="E10" s="19">
        <v>41221</v>
      </c>
      <c r="F10" s="20">
        <v>43546</v>
      </c>
      <c r="G10" s="21">
        <v>20500</v>
      </c>
      <c r="H10" s="20"/>
      <c r="I10" s="25"/>
      <c r="J10" s="21"/>
      <c r="K10" s="21">
        <v>20500</v>
      </c>
      <c r="L10" s="21"/>
      <c r="M10" s="21"/>
      <c r="N10" s="23">
        <f t="shared" si="0"/>
        <v>20500</v>
      </c>
    </row>
    <row r="11" spans="1:14" x14ac:dyDescent="0.25">
      <c r="A11" s="18" t="s">
        <v>113</v>
      </c>
      <c r="B11" s="24" t="s">
        <v>114</v>
      </c>
      <c r="C11" s="24" t="s">
        <v>115</v>
      </c>
      <c r="D11" s="19">
        <v>41220</v>
      </c>
      <c r="E11" s="19">
        <v>41221</v>
      </c>
      <c r="F11" s="20">
        <v>43547</v>
      </c>
      <c r="G11" s="21">
        <v>20500</v>
      </c>
      <c r="H11" s="20"/>
      <c r="I11" s="25"/>
      <c r="J11" s="21"/>
      <c r="K11" s="21">
        <v>20500</v>
      </c>
      <c r="L11" s="21"/>
      <c r="M11" s="21"/>
      <c r="N11" s="23">
        <f t="shared" si="0"/>
        <v>20500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150553.1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145553.1</v>
      </c>
      <c r="H31" s="21"/>
      <c r="I31" s="39">
        <f>SUM(I6:I30)</f>
        <v>5000</v>
      </c>
      <c r="J31" s="39">
        <f>SUM(J6:J30)</f>
        <v>0</v>
      </c>
      <c r="K31" s="39">
        <f>SUM(K6:K30)</f>
        <v>150553.1</v>
      </c>
      <c r="L31" s="39">
        <f>SUM(L6:L30)</f>
        <v>0</v>
      </c>
      <c r="M31" s="39">
        <f>SUM(M6:M30)</f>
        <v>0</v>
      </c>
      <c r="N31" s="23">
        <f t="shared" si="0"/>
        <v>150553.1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31" workbookViewId="0">
      <selection sqref="A1:N38"/>
    </sheetView>
  </sheetViews>
  <sheetFormatPr baseColWidth="10" defaultRowHeight="15" x14ac:dyDescent="0.25"/>
  <cols>
    <col min="1" max="1" width="6.85546875" customWidth="1"/>
    <col min="2" max="2" width="24.2851562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</v>
      </c>
      <c r="D1" s="57"/>
      <c r="E1" s="57"/>
      <c r="F1" s="58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33</v>
      </c>
      <c r="E3" s="55"/>
      <c r="F3" s="55"/>
      <c r="G3" s="60"/>
      <c r="H3" s="1"/>
      <c r="I3" s="1"/>
      <c r="J3" s="13"/>
      <c r="K3" s="61">
        <v>41220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92</v>
      </c>
      <c r="C6" s="19" t="s">
        <v>93</v>
      </c>
      <c r="D6" s="19">
        <v>41219</v>
      </c>
      <c r="E6" s="19">
        <v>41220</v>
      </c>
      <c r="F6" s="20">
        <v>43537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 x14ac:dyDescent="0.25">
      <c r="A7" s="18"/>
      <c r="B7" s="19" t="s">
        <v>94</v>
      </c>
      <c r="C7" s="19" t="s">
        <v>95</v>
      </c>
      <c r="D7" s="19">
        <v>41215</v>
      </c>
      <c r="E7" s="19">
        <v>41217</v>
      </c>
      <c r="F7" s="20">
        <v>43538</v>
      </c>
      <c r="G7" s="21">
        <v>429240</v>
      </c>
      <c r="H7" s="19"/>
      <c r="I7" s="22"/>
      <c r="J7" s="22"/>
      <c r="K7" s="22"/>
      <c r="L7" s="22"/>
      <c r="M7" s="22">
        <v>429240</v>
      </c>
      <c r="N7" s="23">
        <f t="shared" ref="N7:N31" si="0">G7+I7</f>
        <v>429240</v>
      </c>
    </row>
    <row r="8" spans="1:14" x14ac:dyDescent="0.25">
      <c r="A8" s="18"/>
      <c r="B8" s="19" t="s">
        <v>96</v>
      </c>
      <c r="C8" s="19" t="s">
        <v>97</v>
      </c>
      <c r="D8" s="19">
        <v>41218</v>
      </c>
      <c r="E8" s="19">
        <v>41220</v>
      </c>
      <c r="F8" s="20">
        <v>43539</v>
      </c>
      <c r="G8" s="21">
        <v>48020</v>
      </c>
      <c r="H8" s="20"/>
      <c r="I8" s="22"/>
      <c r="J8" s="22"/>
      <c r="K8" s="22"/>
      <c r="L8" s="22"/>
      <c r="M8" s="22">
        <v>48020</v>
      </c>
      <c r="N8" s="23">
        <f t="shared" si="0"/>
        <v>48020</v>
      </c>
    </row>
    <row r="9" spans="1:14" x14ac:dyDescent="0.25">
      <c r="A9" s="18"/>
      <c r="B9" s="24" t="s">
        <v>99</v>
      </c>
      <c r="C9" s="24" t="s">
        <v>100</v>
      </c>
      <c r="D9" s="19">
        <v>41206</v>
      </c>
      <c r="E9" s="19">
        <v>41208</v>
      </c>
      <c r="F9" s="20">
        <v>43540</v>
      </c>
      <c r="G9" s="21">
        <v>40180</v>
      </c>
      <c r="H9" s="20"/>
      <c r="I9" s="25"/>
      <c r="J9" s="21"/>
      <c r="K9" s="21"/>
      <c r="L9" s="21"/>
      <c r="M9" s="21">
        <v>40180</v>
      </c>
      <c r="N9" s="23">
        <f t="shared" si="0"/>
        <v>40180</v>
      </c>
    </row>
    <row r="10" spans="1:14" x14ac:dyDescent="0.25">
      <c r="A10" s="18"/>
      <c r="B10" s="24" t="s">
        <v>101</v>
      </c>
      <c r="C10" s="67" t="s">
        <v>98</v>
      </c>
      <c r="D10" s="19">
        <v>41210</v>
      </c>
      <c r="E10" s="19">
        <v>41212</v>
      </c>
      <c r="F10" s="20">
        <v>43541</v>
      </c>
      <c r="G10" s="21">
        <v>48020</v>
      </c>
      <c r="H10" s="20"/>
      <c r="I10" s="25"/>
      <c r="J10" s="21"/>
      <c r="K10" s="21">
        <v>48020</v>
      </c>
      <c r="L10" s="21"/>
      <c r="M10" s="21"/>
      <c r="N10" s="23">
        <f t="shared" si="0"/>
        <v>48020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582460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582460</v>
      </c>
      <c r="H31" s="21"/>
      <c r="I31" s="39">
        <f>SUM(I6:I30)</f>
        <v>0</v>
      </c>
      <c r="J31" s="39">
        <f>SUM(J6:J30)</f>
        <v>0</v>
      </c>
      <c r="K31" s="39">
        <f>SUM(K6:K30)</f>
        <v>65020</v>
      </c>
      <c r="L31" s="39">
        <f>SUM(L6:L30)</f>
        <v>0</v>
      </c>
      <c r="M31" s="39">
        <f>SUM(M6:M30)</f>
        <v>517440</v>
      </c>
      <c r="N31" s="23">
        <f t="shared" si="0"/>
        <v>582460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3" workbookViewId="0">
      <selection sqref="A1:N38"/>
    </sheetView>
  </sheetViews>
  <sheetFormatPr baseColWidth="10" defaultRowHeight="15" x14ac:dyDescent="0.25"/>
  <cols>
    <col min="1" max="1" width="6.85546875" customWidth="1"/>
    <col min="2" max="2" width="19.8554687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</v>
      </c>
      <c r="D1" s="57"/>
      <c r="E1" s="57"/>
      <c r="F1" s="58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33</v>
      </c>
      <c r="E3" s="55"/>
      <c r="F3" s="55"/>
      <c r="G3" s="60"/>
      <c r="H3" s="1"/>
      <c r="I3" s="1"/>
      <c r="J3" s="13"/>
      <c r="K3" s="61">
        <v>41219</v>
      </c>
      <c r="L3" s="62"/>
      <c r="M3" s="63"/>
      <c r="N3" s="17" t="s">
        <v>32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75</v>
      </c>
      <c r="C6" s="19" t="s">
        <v>76</v>
      </c>
      <c r="D6" s="19">
        <v>41218</v>
      </c>
      <c r="E6" s="19">
        <v>41219</v>
      </c>
      <c r="F6" s="20">
        <v>43526</v>
      </c>
      <c r="G6" s="21">
        <v>579670</v>
      </c>
      <c r="H6" s="54"/>
      <c r="I6" s="22"/>
      <c r="J6" s="22"/>
      <c r="K6" s="22"/>
      <c r="L6" s="22"/>
      <c r="M6" s="22">
        <v>579670</v>
      </c>
      <c r="N6" s="23">
        <f>G6+I6</f>
        <v>579670</v>
      </c>
    </row>
    <row r="7" spans="1:14" x14ac:dyDescent="0.25">
      <c r="A7" s="18"/>
      <c r="B7" s="19" t="s">
        <v>77</v>
      </c>
      <c r="C7" s="19" t="s">
        <v>78</v>
      </c>
      <c r="D7" s="19">
        <v>41213</v>
      </c>
      <c r="E7" s="19">
        <v>41215</v>
      </c>
      <c r="F7" s="20">
        <v>43527</v>
      </c>
      <c r="G7" s="21">
        <v>112700</v>
      </c>
      <c r="H7" s="19"/>
      <c r="I7" s="22"/>
      <c r="J7" s="22"/>
      <c r="K7" s="22"/>
      <c r="L7" s="22"/>
      <c r="M7" s="22">
        <v>112700</v>
      </c>
      <c r="N7" s="23">
        <f t="shared" ref="N7:N31" si="0">G7+I7</f>
        <v>112700</v>
      </c>
    </row>
    <row r="8" spans="1:14" x14ac:dyDescent="0.25">
      <c r="A8" s="18"/>
      <c r="B8" s="19" t="s">
        <v>79</v>
      </c>
      <c r="C8" s="19" t="s">
        <v>80</v>
      </c>
      <c r="D8" s="19">
        <v>41219</v>
      </c>
      <c r="E8" s="19">
        <v>41220</v>
      </c>
      <c r="F8" s="20">
        <v>43528</v>
      </c>
      <c r="G8" s="21">
        <v>19500</v>
      </c>
      <c r="H8" s="20"/>
      <c r="I8" s="22"/>
      <c r="J8" s="22"/>
      <c r="K8" s="22">
        <v>19500</v>
      </c>
      <c r="L8" s="22"/>
      <c r="M8" s="22"/>
      <c r="N8" s="23">
        <f t="shared" si="0"/>
        <v>19500</v>
      </c>
    </row>
    <row r="9" spans="1:14" x14ac:dyDescent="0.25">
      <c r="A9" s="18"/>
      <c r="B9" s="24" t="s">
        <v>81</v>
      </c>
      <c r="C9" s="24" t="s">
        <v>82</v>
      </c>
      <c r="D9" s="19">
        <v>41219</v>
      </c>
      <c r="E9" s="19">
        <v>41220</v>
      </c>
      <c r="F9" s="20">
        <v>43529</v>
      </c>
      <c r="G9" s="21">
        <v>29500</v>
      </c>
      <c r="H9" s="20"/>
      <c r="I9" s="25"/>
      <c r="J9" s="21">
        <v>29500</v>
      </c>
      <c r="K9" s="21"/>
      <c r="L9" s="21"/>
      <c r="M9" s="21"/>
      <c r="N9" s="23">
        <f t="shared" si="0"/>
        <v>29500</v>
      </c>
    </row>
    <row r="10" spans="1:14" x14ac:dyDescent="0.25">
      <c r="A10" s="18"/>
      <c r="B10" s="24" t="s">
        <v>83</v>
      </c>
      <c r="C10" s="24"/>
      <c r="D10" s="19"/>
      <c r="E10" s="19"/>
      <c r="F10" s="20">
        <v>43530</v>
      </c>
      <c r="G10" s="21"/>
      <c r="H10" s="20" t="s">
        <v>84</v>
      </c>
      <c r="I10" s="25">
        <v>147000</v>
      </c>
      <c r="J10" s="21"/>
      <c r="K10" s="21">
        <v>147000</v>
      </c>
      <c r="L10" s="21"/>
      <c r="M10" s="21"/>
      <c r="N10" s="23">
        <f t="shared" si="0"/>
        <v>147000</v>
      </c>
    </row>
    <row r="11" spans="1:14" x14ac:dyDescent="0.25">
      <c r="A11" s="18"/>
      <c r="B11" s="24"/>
      <c r="C11" s="24" t="s">
        <v>86</v>
      </c>
      <c r="D11" s="19">
        <v>41219</v>
      </c>
      <c r="E11" s="19">
        <v>41220</v>
      </c>
      <c r="F11" s="20">
        <v>43531</v>
      </c>
      <c r="G11" s="21">
        <v>19500</v>
      </c>
      <c r="H11" s="20"/>
      <c r="I11" s="25"/>
      <c r="J11" s="21"/>
      <c r="K11" s="21">
        <v>19500</v>
      </c>
      <c r="L11" s="21"/>
      <c r="M11" s="21"/>
      <c r="N11" s="23">
        <f t="shared" si="0"/>
        <v>19500</v>
      </c>
    </row>
    <row r="12" spans="1:14" x14ac:dyDescent="0.25">
      <c r="A12" s="18"/>
      <c r="B12" s="24" t="s">
        <v>85</v>
      </c>
      <c r="C12" s="24" t="s">
        <v>86</v>
      </c>
      <c r="D12" s="19">
        <v>41219</v>
      </c>
      <c r="E12" s="19">
        <v>41220</v>
      </c>
      <c r="F12" s="20">
        <v>43532</v>
      </c>
      <c r="G12" s="21">
        <v>19500</v>
      </c>
      <c r="H12" s="21"/>
      <c r="I12" s="25"/>
      <c r="J12" s="25">
        <v>19500</v>
      </c>
      <c r="K12" s="21"/>
      <c r="L12" s="21"/>
      <c r="M12" s="21"/>
      <c r="N12" s="23">
        <f t="shared" si="0"/>
        <v>19500</v>
      </c>
    </row>
    <row r="13" spans="1:14" x14ac:dyDescent="0.25">
      <c r="A13" s="18"/>
      <c r="B13" s="26" t="s">
        <v>87</v>
      </c>
      <c r="C13" s="26" t="s">
        <v>88</v>
      </c>
      <c r="D13" s="19">
        <v>41216</v>
      </c>
      <c r="E13" s="19">
        <v>41219</v>
      </c>
      <c r="F13" s="20">
        <v>43533</v>
      </c>
      <c r="G13" s="22">
        <v>69648.600000000006</v>
      </c>
      <c r="H13" s="22"/>
      <c r="I13" s="22"/>
      <c r="J13" s="22"/>
      <c r="K13" s="22"/>
      <c r="L13" s="22">
        <v>69648.600000000006</v>
      </c>
      <c r="M13" s="21"/>
      <c r="N13" s="23">
        <f t="shared" si="0"/>
        <v>69648.600000000006</v>
      </c>
    </row>
    <row r="14" spans="1:14" x14ac:dyDescent="0.25">
      <c r="A14" s="18"/>
      <c r="B14" s="24" t="s">
        <v>89</v>
      </c>
      <c r="C14" s="24" t="s">
        <v>90</v>
      </c>
      <c r="D14" s="19">
        <v>41212</v>
      </c>
      <c r="E14" s="19">
        <v>41214</v>
      </c>
      <c r="F14" s="20">
        <v>43534</v>
      </c>
      <c r="G14" s="21">
        <v>52920</v>
      </c>
      <c r="H14" s="21"/>
      <c r="I14" s="25"/>
      <c r="J14" s="21"/>
      <c r="K14" s="21"/>
      <c r="L14" s="21">
        <v>52920</v>
      </c>
      <c r="M14" s="27"/>
      <c r="N14" s="23">
        <f t="shared" si="0"/>
        <v>52920</v>
      </c>
    </row>
    <row r="15" spans="1:14" x14ac:dyDescent="0.25">
      <c r="A15" s="18"/>
      <c r="B15" s="24" t="s">
        <v>75</v>
      </c>
      <c r="C15" s="24" t="s">
        <v>91</v>
      </c>
      <c r="D15" s="19"/>
      <c r="E15" s="19"/>
      <c r="F15" s="20">
        <v>43535</v>
      </c>
      <c r="G15" s="21">
        <v>72049.600000000006</v>
      </c>
      <c r="H15" s="21"/>
      <c r="I15" s="25"/>
      <c r="J15" s="21"/>
      <c r="K15" s="21"/>
      <c r="L15" s="21"/>
      <c r="M15" s="27">
        <v>72049.600000000006</v>
      </c>
      <c r="N15" s="23">
        <f t="shared" si="0"/>
        <v>72049.600000000006</v>
      </c>
    </row>
    <row r="16" spans="1:14" x14ac:dyDescent="0.25">
      <c r="A16" s="28"/>
      <c r="B16" s="24" t="s">
        <v>33</v>
      </c>
      <c r="C16" s="24"/>
      <c r="D16" s="19"/>
      <c r="E16" s="19"/>
      <c r="F16" s="29">
        <v>43536</v>
      </c>
      <c r="G16" s="21"/>
      <c r="H16" s="32" t="s">
        <v>40</v>
      </c>
      <c r="I16" s="31">
        <v>2000</v>
      </c>
      <c r="J16" s="21">
        <v>2000</v>
      </c>
      <c r="K16" s="32"/>
      <c r="L16" s="21"/>
      <c r="M16" s="27"/>
      <c r="N16" s="23">
        <f t="shared" si="0"/>
        <v>2000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1123988.2000000002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974988.2</v>
      </c>
      <c r="H31" s="21"/>
      <c r="I31" s="39">
        <f>SUM(I6:I30)</f>
        <v>149000</v>
      </c>
      <c r="J31" s="39">
        <f>SUM(J6:J30)</f>
        <v>51000</v>
      </c>
      <c r="K31" s="39">
        <f>SUM(K6:K30)</f>
        <v>186000</v>
      </c>
      <c r="L31" s="39">
        <f>SUM(L6:L30)</f>
        <v>122568.6</v>
      </c>
      <c r="M31" s="39">
        <f>SUM(M6:M30)</f>
        <v>764419.6</v>
      </c>
      <c r="N31" s="23">
        <f t="shared" si="0"/>
        <v>1123988.2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51000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51000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D31" sqref="D31"/>
    </sheetView>
  </sheetViews>
  <sheetFormatPr baseColWidth="10" defaultRowHeight="15" x14ac:dyDescent="0.25"/>
  <cols>
    <col min="1" max="1" width="6.85546875" customWidth="1"/>
    <col min="2" max="2" width="19.8554687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55" t="s">
        <v>48</v>
      </c>
      <c r="E3" s="11"/>
      <c r="F3" s="11"/>
      <c r="G3" s="12"/>
      <c r="H3" s="5"/>
      <c r="I3" s="1"/>
      <c r="J3" s="13"/>
      <c r="K3" s="14">
        <v>41219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74</v>
      </c>
      <c r="B6" s="19" t="s">
        <v>63</v>
      </c>
      <c r="C6" s="19" t="s">
        <v>50</v>
      </c>
      <c r="D6" s="19">
        <v>41218</v>
      </c>
      <c r="E6" s="19">
        <v>41219</v>
      </c>
      <c r="F6" s="20">
        <v>43525</v>
      </c>
      <c r="G6" s="21">
        <v>24500</v>
      </c>
      <c r="H6" s="54"/>
      <c r="I6" s="22"/>
      <c r="J6" s="22">
        <v>24500</v>
      </c>
      <c r="K6" s="22"/>
      <c r="L6" s="22"/>
      <c r="M6" s="22"/>
      <c r="N6" s="23">
        <f>G6+I6</f>
        <v>24500</v>
      </c>
    </row>
    <row r="7" spans="1:14" x14ac:dyDescent="0.25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24500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24500</v>
      </c>
      <c r="H31" s="38"/>
      <c r="I31" s="39">
        <f>SUM(I6:I30)</f>
        <v>0</v>
      </c>
      <c r="J31" s="39">
        <f>SUM(J6:J30)</f>
        <v>24500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24500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 x14ac:dyDescent="0.25">
      <c r="A37" s="17" t="s">
        <v>24</v>
      </c>
      <c r="B37" s="1"/>
      <c r="C37" s="51">
        <v>24500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 x14ac:dyDescent="0.3">
      <c r="A38" s="52" t="s">
        <v>17</v>
      </c>
      <c r="B38" s="53"/>
      <c r="C38" s="50">
        <f>SUM(C36+C37)</f>
        <v>24500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6" workbookViewId="0">
      <selection activeCell="C38" sqref="C38"/>
    </sheetView>
  </sheetViews>
  <sheetFormatPr baseColWidth="10" defaultRowHeight="15" x14ac:dyDescent="0.25"/>
  <cols>
    <col min="1" max="1" width="6.85546875" customWidth="1"/>
    <col min="2" max="2" width="19.8554687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55" t="s">
        <v>48</v>
      </c>
      <c r="E3" s="11"/>
      <c r="F3" s="11"/>
      <c r="G3" s="12"/>
      <c r="H3" s="5"/>
      <c r="I3" s="1"/>
      <c r="J3" s="13"/>
      <c r="K3" s="14">
        <v>41218</v>
      </c>
      <c r="L3" s="15"/>
      <c r="M3" s="16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48</v>
      </c>
      <c r="C6" s="19"/>
      <c r="D6" s="19"/>
      <c r="E6" s="19"/>
      <c r="F6" s="20">
        <v>43524</v>
      </c>
      <c r="G6" s="21"/>
      <c r="H6" s="54" t="s">
        <v>40</v>
      </c>
      <c r="I6" s="22">
        <v>10200</v>
      </c>
      <c r="J6" s="22">
        <v>10200</v>
      </c>
      <c r="K6" s="22"/>
      <c r="L6" s="22"/>
      <c r="M6" s="22"/>
      <c r="N6" s="23">
        <f>G6+I6</f>
        <v>10200</v>
      </c>
    </row>
    <row r="7" spans="1:14" x14ac:dyDescent="0.25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10200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10200</v>
      </c>
      <c r="J31" s="39">
        <f>SUM(J6:J30)</f>
        <v>10200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10200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 x14ac:dyDescent="0.25">
      <c r="A37" s="17" t="s">
        <v>24</v>
      </c>
      <c r="B37" s="1"/>
      <c r="C37" s="51">
        <v>10200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 x14ac:dyDescent="0.3">
      <c r="A38" s="52" t="s">
        <v>17</v>
      </c>
      <c r="B38" s="53"/>
      <c r="C38" s="50">
        <f>SUM(C36+C37)</f>
        <v>10200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G9" sqref="G9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/>
      <c r="E3" s="55"/>
      <c r="F3" s="55"/>
      <c r="G3" s="60"/>
      <c r="H3" s="1"/>
      <c r="I3" s="1"/>
      <c r="J3" s="13"/>
      <c r="K3" s="61">
        <v>41241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/>
      <c r="C6" s="19"/>
      <c r="D6" s="19"/>
      <c r="E6" s="19"/>
      <c r="F6" s="20"/>
      <c r="G6" s="21"/>
      <c r="H6" s="21"/>
      <c r="I6" s="22"/>
      <c r="J6" s="22"/>
      <c r="K6" s="22"/>
      <c r="L6" s="22"/>
      <c r="M6" s="22">
        <v>61070</v>
      </c>
      <c r="N6" s="23">
        <f>G6+I6</f>
        <v>0</v>
      </c>
    </row>
    <row r="7" spans="1:14" x14ac:dyDescent="0.25">
      <c r="A7" s="18"/>
      <c r="B7" s="19"/>
      <c r="C7" s="19"/>
      <c r="D7" s="19"/>
      <c r="E7" s="19"/>
      <c r="F7" s="20"/>
      <c r="G7" s="21"/>
      <c r="H7" s="21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>G9+I9</f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0</v>
      </c>
      <c r="H31" s="21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61070</v>
      </c>
      <c r="N31" s="23">
        <f t="shared" si="0"/>
        <v>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1048576"/>
    </sheetView>
  </sheetViews>
  <sheetFormatPr baseColWidth="10" defaultRowHeight="15" x14ac:dyDescent="0.25"/>
  <cols>
    <col min="1" max="1" width="6.85546875" customWidth="1"/>
    <col min="2" max="2" width="19.8554687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55" t="s">
        <v>27</v>
      </c>
      <c r="E3" s="11"/>
      <c r="F3" s="11"/>
      <c r="G3" s="12"/>
      <c r="H3" s="5"/>
      <c r="I3" s="1"/>
      <c r="J3" s="13"/>
      <c r="K3" s="14">
        <v>41218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73</v>
      </c>
      <c r="B6" s="19" t="s">
        <v>63</v>
      </c>
      <c r="C6" s="19" t="s">
        <v>50</v>
      </c>
      <c r="D6" s="19">
        <v>41217</v>
      </c>
      <c r="E6" s="19">
        <v>41218</v>
      </c>
      <c r="F6" s="20">
        <v>43522</v>
      </c>
      <c r="G6" s="21">
        <v>24500</v>
      </c>
      <c r="H6" s="54"/>
      <c r="I6" s="22"/>
      <c r="J6" s="22">
        <v>24500</v>
      </c>
      <c r="K6" s="22"/>
      <c r="L6" s="22"/>
      <c r="M6" s="22"/>
      <c r="N6" s="23">
        <f>G6+I6</f>
        <v>24500</v>
      </c>
    </row>
    <row r="7" spans="1:14" x14ac:dyDescent="0.25">
      <c r="A7" s="18"/>
      <c r="B7" s="19" t="s">
        <v>27</v>
      </c>
      <c r="C7" s="19"/>
      <c r="D7" s="19"/>
      <c r="E7" s="19"/>
      <c r="F7" s="20">
        <v>43523</v>
      </c>
      <c r="G7" s="21"/>
      <c r="H7" s="19" t="s">
        <v>40</v>
      </c>
      <c r="I7" s="22">
        <v>1800</v>
      </c>
      <c r="J7" s="22">
        <v>1800</v>
      </c>
      <c r="K7" s="22"/>
      <c r="L7" s="22"/>
      <c r="M7" s="22"/>
      <c r="N7" s="23">
        <f t="shared" ref="N7:N31" si="0">G7+I7</f>
        <v>1800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26300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24500</v>
      </c>
      <c r="H31" s="38"/>
      <c r="I31" s="39">
        <f>SUM(I6:I30)</f>
        <v>1800</v>
      </c>
      <c r="J31" s="39">
        <f>SUM(J6:J30)</f>
        <v>26300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26300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 x14ac:dyDescent="0.25">
      <c r="A37" s="17" t="s">
        <v>24</v>
      </c>
      <c r="B37" s="1"/>
      <c r="C37" s="51">
        <v>26300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 x14ac:dyDescent="0.3">
      <c r="A38" s="52" t="s">
        <v>17</v>
      </c>
      <c r="B38" s="53"/>
      <c r="C38" s="50">
        <f>SUM(C36+C37)</f>
        <v>26300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5" workbookViewId="0">
      <selection sqref="A1:N38"/>
    </sheetView>
  </sheetViews>
  <sheetFormatPr baseColWidth="10" defaultRowHeight="15" x14ac:dyDescent="0.25"/>
  <cols>
    <col min="1" max="1" width="6.85546875" customWidth="1"/>
    <col min="2" max="2" width="19.8554687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55" t="s">
        <v>33</v>
      </c>
      <c r="E3" s="11"/>
      <c r="F3" s="11"/>
      <c r="G3" s="12"/>
      <c r="H3" s="5"/>
      <c r="I3" s="1"/>
      <c r="J3" s="13"/>
      <c r="K3" s="14">
        <v>41217</v>
      </c>
      <c r="L3" s="15"/>
      <c r="M3" s="16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/>
      <c r="C6" s="19"/>
      <c r="D6" s="19"/>
      <c r="E6" s="19"/>
      <c r="F6" s="20"/>
      <c r="G6" s="21"/>
      <c r="H6" s="54"/>
      <c r="I6" s="22"/>
      <c r="J6" s="22"/>
      <c r="K6" s="22"/>
      <c r="L6" s="22"/>
      <c r="M6" s="22"/>
      <c r="N6" s="23">
        <f>G6+I6</f>
        <v>0</v>
      </c>
    </row>
    <row r="7" spans="1:14" x14ac:dyDescent="0.25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 x14ac:dyDescent="0.3">
      <c r="A38" s="52" t="s">
        <v>17</v>
      </c>
      <c r="B38" s="53"/>
      <c r="C38" s="50">
        <f>SUM(C36+C37)</f>
        <v>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2" workbookViewId="0">
      <selection activeCell="D29" sqref="D29"/>
    </sheetView>
  </sheetViews>
  <sheetFormatPr baseColWidth="10" defaultRowHeight="15" x14ac:dyDescent="0.25"/>
  <cols>
    <col min="1" max="1" width="6.85546875" customWidth="1"/>
    <col min="2" max="2" width="19.8554687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48</v>
      </c>
      <c r="E3" s="11"/>
      <c r="F3" s="11"/>
      <c r="G3" s="12"/>
      <c r="H3" s="5"/>
      <c r="I3" s="1"/>
      <c r="J3" s="13"/>
      <c r="K3" s="14">
        <v>41217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69</v>
      </c>
      <c r="C6" s="19" t="s">
        <v>70</v>
      </c>
      <c r="D6" s="19">
        <v>41215</v>
      </c>
      <c r="E6" s="19">
        <v>41217</v>
      </c>
      <c r="F6" s="20">
        <v>43520</v>
      </c>
      <c r="G6" s="21">
        <v>239120</v>
      </c>
      <c r="H6" s="54"/>
      <c r="I6" s="22"/>
      <c r="J6" s="22"/>
      <c r="K6" s="22"/>
      <c r="L6" s="22"/>
      <c r="M6" s="22">
        <v>239120</v>
      </c>
      <c r="N6" s="23">
        <f>G6+I6</f>
        <v>239120</v>
      </c>
    </row>
    <row r="7" spans="1:14" x14ac:dyDescent="0.25">
      <c r="A7" s="18" t="s">
        <v>71</v>
      </c>
      <c r="B7" s="19" t="s">
        <v>72</v>
      </c>
      <c r="C7" s="19" t="s">
        <v>50</v>
      </c>
      <c r="D7" s="19">
        <v>41214</v>
      </c>
      <c r="E7" s="19">
        <v>41218</v>
      </c>
      <c r="F7" s="20">
        <v>43521</v>
      </c>
      <c r="G7" s="21">
        <v>78400</v>
      </c>
      <c r="H7" s="19"/>
      <c r="I7" s="22"/>
      <c r="J7" s="22">
        <v>78400</v>
      </c>
      <c r="K7" s="22"/>
      <c r="L7" s="22"/>
      <c r="M7" s="22"/>
      <c r="N7" s="23">
        <f t="shared" ref="N7:N31" si="0">G7+I7</f>
        <v>78400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317520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317520</v>
      </c>
      <c r="H31" s="38"/>
      <c r="I31" s="39">
        <f>SUM(I6:I30)</f>
        <v>0</v>
      </c>
      <c r="J31" s="39">
        <f>SUM(J6:J30)</f>
        <v>78400</v>
      </c>
      <c r="K31" s="39">
        <f>SUM(K6:K30)</f>
        <v>0</v>
      </c>
      <c r="L31" s="39">
        <f>SUM(L6:L30)</f>
        <v>0</v>
      </c>
      <c r="M31" s="39">
        <f>SUM(M6:M30)</f>
        <v>239120</v>
      </c>
      <c r="N31" s="23">
        <f t="shared" si="0"/>
        <v>317520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 x14ac:dyDescent="0.25">
      <c r="A35" s="17" t="s">
        <v>23</v>
      </c>
      <c r="B35" s="1"/>
      <c r="C35" s="49">
        <v>160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 x14ac:dyDescent="0.25">
      <c r="A36" s="1"/>
      <c r="B36" s="1"/>
      <c r="C36" s="50">
        <f>((C34+C35)*E34)</f>
        <v>78400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 x14ac:dyDescent="0.3">
      <c r="A38" s="52" t="s">
        <v>17</v>
      </c>
      <c r="B38" s="53"/>
      <c r="C38" s="50">
        <f>SUM(C36+C37)</f>
        <v>78400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4" workbookViewId="0">
      <selection activeCell="D31" sqref="D30:D31"/>
    </sheetView>
  </sheetViews>
  <sheetFormatPr baseColWidth="10" defaultRowHeight="15" x14ac:dyDescent="0.25"/>
  <cols>
    <col min="1" max="1" width="6.85546875" customWidth="1"/>
    <col min="2" max="2" width="19.8554687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48</v>
      </c>
      <c r="E3" s="11"/>
      <c r="F3" s="11"/>
      <c r="G3" s="12"/>
      <c r="H3" s="5"/>
      <c r="I3" s="1"/>
      <c r="J3" s="13"/>
      <c r="K3" s="14">
        <v>41216</v>
      </c>
      <c r="L3" s="15"/>
      <c r="M3" s="16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65</v>
      </c>
      <c r="B6" s="19" t="s">
        <v>66</v>
      </c>
      <c r="C6" s="19" t="s">
        <v>50</v>
      </c>
      <c r="D6" s="19">
        <v>41216</v>
      </c>
      <c r="E6" s="19">
        <v>41217</v>
      </c>
      <c r="F6" s="20">
        <v>43517</v>
      </c>
      <c r="G6" s="21">
        <v>24010</v>
      </c>
      <c r="H6" s="54"/>
      <c r="I6" s="22"/>
      <c r="J6" s="22"/>
      <c r="K6" s="22">
        <v>24010</v>
      </c>
      <c r="L6" s="22"/>
      <c r="M6" s="22"/>
      <c r="N6" s="23">
        <f>G6+I6</f>
        <v>24010</v>
      </c>
    </row>
    <row r="7" spans="1:14" x14ac:dyDescent="0.25">
      <c r="A7" s="18" t="s">
        <v>67</v>
      </c>
      <c r="B7" s="19" t="s">
        <v>68</v>
      </c>
      <c r="C7" s="19" t="s">
        <v>50</v>
      </c>
      <c r="D7" s="19">
        <v>41216</v>
      </c>
      <c r="E7" s="19">
        <v>41217</v>
      </c>
      <c r="F7" s="20">
        <v>43518</v>
      </c>
      <c r="G7" s="21">
        <v>24010</v>
      </c>
      <c r="H7" s="19"/>
      <c r="I7" s="22"/>
      <c r="J7" s="22"/>
      <c r="K7" s="22">
        <v>24010</v>
      </c>
      <c r="L7" s="22"/>
      <c r="M7" s="22"/>
      <c r="N7" s="23">
        <f t="shared" ref="N7:N31" si="0">G7+I7</f>
        <v>24010</v>
      </c>
    </row>
    <row r="8" spans="1:14" x14ac:dyDescent="0.25">
      <c r="A8" s="18"/>
      <c r="B8" s="19" t="s">
        <v>48</v>
      </c>
      <c r="C8" s="19"/>
      <c r="D8" s="19"/>
      <c r="E8" s="19"/>
      <c r="F8" s="20">
        <v>43519</v>
      </c>
      <c r="G8" s="21"/>
      <c r="H8" s="20" t="s">
        <v>40</v>
      </c>
      <c r="I8" s="22">
        <v>4800</v>
      </c>
      <c r="J8" s="22">
        <v>4800</v>
      </c>
      <c r="K8" s="22"/>
      <c r="L8" s="22"/>
      <c r="M8" s="22"/>
      <c r="N8" s="23">
        <f t="shared" si="0"/>
        <v>4800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52820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48020</v>
      </c>
      <c r="H31" s="38"/>
      <c r="I31" s="39">
        <f>SUM(I6:I30)</f>
        <v>4800</v>
      </c>
      <c r="J31" s="39">
        <f>SUM(J6:J30)</f>
        <v>4800</v>
      </c>
      <c r="K31" s="39">
        <f>SUM(K6:K30)</f>
        <v>48020</v>
      </c>
      <c r="L31" s="39">
        <f>SUM(L6:L30)</f>
        <v>0</v>
      </c>
      <c r="M31" s="39">
        <f>SUM(M6:M30)</f>
        <v>0</v>
      </c>
      <c r="N31" s="23">
        <f t="shared" si="0"/>
        <v>52820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 x14ac:dyDescent="0.25">
      <c r="A37" s="17" t="s">
        <v>24</v>
      </c>
      <c r="B37" s="1"/>
      <c r="C37" s="51">
        <v>4800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 x14ac:dyDescent="0.3">
      <c r="A38" s="52" t="s">
        <v>17</v>
      </c>
      <c r="B38" s="53"/>
      <c r="C38" s="50">
        <f>SUM(C36+C37)</f>
        <v>4800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D23" sqref="D23"/>
    </sheetView>
  </sheetViews>
  <sheetFormatPr baseColWidth="10" defaultRowHeight="15" x14ac:dyDescent="0.25"/>
  <cols>
    <col min="1" max="1" width="6.85546875" customWidth="1"/>
    <col min="2" max="2" width="19.8554687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64</v>
      </c>
      <c r="E3" s="11"/>
      <c r="F3" s="11"/>
      <c r="G3" s="12"/>
      <c r="H3" s="5"/>
      <c r="I3" s="1"/>
      <c r="J3" s="13"/>
      <c r="K3" s="14">
        <v>41216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55</v>
      </c>
      <c r="C6" s="19" t="s">
        <v>56</v>
      </c>
      <c r="D6" s="19"/>
      <c r="E6" s="19"/>
      <c r="F6" s="20">
        <v>43511</v>
      </c>
      <c r="G6" s="21"/>
      <c r="H6" s="54" t="s">
        <v>57</v>
      </c>
      <c r="I6" s="22">
        <v>2500</v>
      </c>
      <c r="J6" s="22"/>
      <c r="K6" s="22">
        <v>2500</v>
      </c>
      <c r="L6" s="22"/>
      <c r="M6" s="22"/>
      <c r="N6" s="23">
        <f>G6+I6</f>
        <v>2500</v>
      </c>
    </row>
    <row r="7" spans="1:14" x14ac:dyDescent="0.25">
      <c r="A7" s="18"/>
      <c r="B7" s="19" t="s">
        <v>48</v>
      </c>
      <c r="C7" s="19" t="s">
        <v>58</v>
      </c>
      <c r="D7" s="19">
        <v>41212</v>
      </c>
      <c r="E7" s="19">
        <v>41216</v>
      </c>
      <c r="F7" s="20">
        <v>43512</v>
      </c>
      <c r="G7" s="21">
        <v>88944.8</v>
      </c>
      <c r="H7" s="19"/>
      <c r="I7" s="22"/>
      <c r="J7" s="22"/>
      <c r="K7" s="22">
        <v>88944.8</v>
      </c>
      <c r="L7" s="22"/>
      <c r="M7" s="22"/>
      <c r="N7" s="23">
        <f t="shared" ref="N7:N31" si="0">G7+I7</f>
        <v>88944.8</v>
      </c>
    </row>
    <row r="8" spans="1:14" x14ac:dyDescent="0.25">
      <c r="A8" s="18"/>
      <c r="B8" s="19" t="s">
        <v>59</v>
      </c>
      <c r="C8" s="19" t="s">
        <v>50</v>
      </c>
      <c r="D8" s="19"/>
      <c r="E8" s="19"/>
      <c r="F8" s="20">
        <v>43513</v>
      </c>
      <c r="G8" s="21"/>
      <c r="H8" s="20" t="s">
        <v>60</v>
      </c>
      <c r="I8" s="22">
        <v>26950</v>
      </c>
      <c r="J8" s="22">
        <v>26950</v>
      </c>
      <c r="K8" s="22"/>
      <c r="L8" s="22"/>
      <c r="M8" s="22"/>
      <c r="N8" s="23">
        <f t="shared" si="0"/>
        <v>26950</v>
      </c>
    </row>
    <row r="9" spans="1:14" x14ac:dyDescent="0.25">
      <c r="A9" s="18"/>
      <c r="B9" s="24" t="s">
        <v>61</v>
      </c>
      <c r="C9" s="24" t="s">
        <v>50</v>
      </c>
      <c r="D9" s="19">
        <v>41216</v>
      </c>
      <c r="E9" s="19">
        <v>41217</v>
      </c>
      <c r="F9" s="20">
        <v>43514</v>
      </c>
      <c r="G9" s="21">
        <v>29500</v>
      </c>
      <c r="H9" s="20"/>
      <c r="I9" s="25"/>
      <c r="J9" s="21"/>
      <c r="K9" s="21">
        <v>29500</v>
      </c>
      <c r="L9" s="21"/>
      <c r="M9" s="21"/>
      <c r="N9" s="23">
        <f t="shared" si="0"/>
        <v>29500</v>
      </c>
    </row>
    <row r="10" spans="1:14" x14ac:dyDescent="0.25">
      <c r="A10" s="18"/>
      <c r="B10" s="24" t="s">
        <v>62</v>
      </c>
      <c r="C10" s="24" t="s">
        <v>56</v>
      </c>
      <c r="D10" s="19">
        <v>41216</v>
      </c>
      <c r="E10" s="19">
        <v>41217</v>
      </c>
      <c r="F10" s="20">
        <v>43515</v>
      </c>
      <c r="G10" s="21">
        <v>34000</v>
      </c>
      <c r="H10" s="20"/>
      <c r="I10" s="25"/>
      <c r="J10" s="21">
        <v>34000</v>
      </c>
      <c r="K10" s="21"/>
      <c r="L10" s="21"/>
      <c r="M10" s="21"/>
      <c r="N10" s="23">
        <f t="shared" si="0"/>
        <v>34000</v>
      </c>
    </row>
    <row r="11" spans="1:14" x14ac:dyDescent="0.25">
      <c r="A11" s="18"/>
      <c r="B11" s="24" t="s">
        <v>63</v>
      </c>
      <c r="C11" s="24" t="s">
        <v>50</v>
      </c>
      <c r="D11" s="19">
        <v>41216</v>
      </c>
      <c r="E11" s="19">
        <v>41217</v>
      </c>
      <c r="F11" s="20">
        <v>43516</v>
      </c>
      <c r="G11" s="21">
        <v>24500</v>
      </c>
      <c r="H11" s="20"/>
      <c r="I11" s="25"/>
      <c r="J11" s="21">
        <v>24500</v>
      </c>
      <c r="K11" s="21"/>
      <c r="L11" s="21"/>
      <c r="M11" s="21"/>
      <c r="N11" s="23">
        <f t="shared" si="0"/>
        <v>24500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206394.8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176944.8</v>
      </c>
      <c r="H31" s="38"/>
      <c r="I31" s="39">
        <f>SUM(I6:I30)</f>
        <v>29450</v>
      </c>
      <c r="J31" s="39">
        <f>SUM(J6:J30)</f>
        <v>85450</v>
      </c>
      <c r="K31" s="39">
        <f>SUM(K6:K30)</f>
        <v>120944.8</v>
      </c>
      <c r="L31" s="39">
        <f>SUM(L6:L30)</f>
        <v>0</v>
      </c>
      <c r="M31" s="39">
        <f>SUM(M6:M30)</f>
        <v>0</v>
      </c>
      <c r="N31" s="23">
        <f t="shared" si="0"/>
        <v>206394.8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 x14ac:dyDescent="0.25">
      <c r="A35" s="17" t="s">
        <v>23</v>
      </c>
      <c r="B35" s="1"/>
      <c r="C35" s="49">
        <v>55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 x14ac:dyDescent="0.25">
      <c r="A36" s="1"/>
      <c r="B36" s="1"/>
      <c r="C36" s="50">
        <f>((C34+C35)*E34)</f>
        <v>26950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 x14ac:dyDescent="0.25">
      <c r="A37" s="17" t="s">
        <v>24</v>
      </c>
      <c r="B37" s="1"/>
      <c r="C37" s="51">
        <v>58500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 x14ac:dyDescent="0.3">
      <c r="A38" s="52" t="s">
        <v>17</v>
      </c>
      <c r="B38" s="53"/>
      <c r="C38" s="50">
        <f>SUM(C36+C37)</f>
        <v>85450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3" workbookViewId="0">
      <selection activeCell="C38" sqref="C38"/>
    </sheetView>
  </sheetViews>
  <sheetFormatPr baseColWidth="10" defaultRowHeight="15" x14ac:dyDescent="0.25"/>
  <cols>
    <col min="1" max="1" width="6.85546875" customWidth="1"/>
    <col min="2" max="2" width="19.85546875" customWidth="1"/>
    <col min="3" max="3" width="18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48</v>
      </c>
      <c r="E3" s="11"/>
      <c r="F3" s="11"/>
      <c r="G3" s="12"/>
      <c r="H3" s="5"/>
      <c r="I3" s="1"/>
      <c r="J3" s="13"/>
      <c r="K3" s="14">
        <v>41215</v>
      </c>
      <c r="L3" s="15"/>
      <c r="M3" s="16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49</v>
      </c>
      <c r="C6" s="19" t="s">
        <v>50</v>
      </c>
      <c r="D6" s="19">
        <v>41214</v>
      </c>
      <c r="E6" s="19">
        <v>41218</v>
      </c>
      <c r="F6" s="20">
        <v>43507</v>
      </c>
      <c r="G6" s="21">
        <v>456680</v>
      </c>
      <c r="H6" s="54"/>
      <c r="I6" s="22"/>
      <c r="J6" s="22">
        <v>456680</v>
      </c>
      <c r="K6" s="22"/>
      <c r="L6" s="22"/>
      <c r="M6" s="22"/>
      <c r="N6" s="23">
        <f>G6+I6</f>
        <v>456680</v>
      </c>
    </row>
    <row r="7" spans="1:14" x14ac:dyDescent="0.25">
      <c r="A7" s="18"/>
      <c r="B7" s="19" t="s">
        <v>53</v>
      </c>
      <c r="C7" s="19" t="s">
        <v>51</v>
      </c>
      <c r="D7" s="19">
        <v>41215</v>
      </c>
      <c r="E7" s="19">
        <v>41216</v>
      </c>
      <c r="F7" s="20">
        <v>43509</v>
      </c>
      <c r="G7" s="21">
        <v>21500</v>
      </c>
      <c r="H7" s="19"/>
      <c r="I7" s="22"/>
      <c r="J7" s="22"/>
      <c r="K7" s="22">
        <v>21500</v>
      </c>
      <c r="L7" s="22"/>
      <c r="M7" s="22"/>
      <c r="N7" s="23">
        <f t="shared" ref="N7:N31" si="0">G7+I7</f>
        <v>21500</v>
      </c>
    </row>
    <row r="8" spans="1:14" x14ac:dyDescent="0.25">
      <c r="A8" s="18"/>
      <c r="B8" s="19" t="s">
        <v>54</v>
      </c>
      <c r="C8" s="19" t="s">
        <v>51</v>
      </c>
      <c r="D8" s="19">
        <v>41215</v>
      </c>
      <c r="E8" s="19">
        <v>41216</v>
      </c>
      <c r="F8" s="20">
        <v>43510</v>
      </c>
      <c r="G8" s="21">
        <v>21500</v>
      </c>
      <c r="H8" s="20"/>
      <c r="I8" s="22"/>
      <c r="J8" s="22"/>
      <c r="K8" s="22">
        <v>21500</v>
      </c>
      <c r="L8" s="22"/>
      <c r="M8" s="22"/>
      <c r="N8" s="23">
        <f t="shared" si="0"/>
        <v>21500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499680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499680</v>
      </c>
      <c r="H31" s="38"/>
      <c r="I31" s="39">
        <f>SUM(I6:I30)</f>
        <v>0</v>
      </c>
      <c r="J31" s="39">
        <f>SUM(J6:J30)</f>
        <v>456680</v>
      </c>
      <c r="K31" s="39">
        <f>SUM(K6:K30)</f>
        <v>43000</v>
      </c>
      <c r="L31" s="39">
        <f>SUM(L6:L30)</f>
        <v>0</v>
      </c>
      <c r="M31" s="39">
        <f>SUM(M6:M30)</f>
        <v>0</v>
      </c>
      <c r="N31" s="23">
        <f t="shared" si="0"/>
        <v>499680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82" t="s">
        <v>52</v>
      </c>
      <c r="H33" s="83"/>
      <c r="I33" s="83"/>
      <c r="J33" s="83"/>
      <c r="K33" s="83"/>
      <c r="L33" s="83"/>
      <c r="M33" s="83"/>
      <c r="N33" s="84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 x14ac:dyDescent="0.25">
      <c r="A35" s="17" t="s">
        <v>23</v>
      </c>
      <c r="B35" s="1"/>
      <c r="C35" s="49">
        <v>920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 x14ac:dyDescent="0.25">
      <c r="A36" s="1"/>
      <c r="B36" s="1"/>
      <c r="C36" s="50">
        <f>((C34+C35)*E34)</f>
        <v>450800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 x14ac:dyDescent="0.25">
      <c r="A37" s="17" t="s">
        <v>24</v>
      </c>
      <c r="B37" s="1"/>
      <c r="C37" s="51">
        <v>5880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 x14ac:dyDescent="0.3">
      <c r="A38" s="52" t="s">
        <v>17</v>
      </c>
      <c r="B38" s="53"/>
      <c r="C38" s="50">
        <f>SUM(C36+C37)</f>
        <v>456680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8" workbookViewId="0">
      <selection activeCell="C44" sqref="C44"/>
    </sheetView>
  </sheetViews>
  <sheetFormatPr baseColWidth="10" defaultRowHeight="15" x14ac:dyDescent="0.25"/>
  <cols>
    <col min="1" max="1" width="8.140625" customWidth="1"/>
    <col min="2" max="2" width="19.85546875" customWidth="1"/>
    <col min="3" max="3" width="22" customWidth="1"/>
    <col min="4" max="4" width="12.85546875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33</v>
      </c>
      <c r="E3" s="11"/>
      <c r="F3" s="11"/>
      <c r="G3" s="12"/>
      <c r="H3" s="5"/>
      <c r="I3" s="1"/>
      <c r="J3" s="13"/>
      <c r="K3" s="14">
        <v>41215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41</v>
      </c>
      <c r="C6" s="19" t="s">
        <v>42</v>
      </c>
      <c r="D6" s="19">
        <v>41213</v>
      </c>
      <c r="E6" s="19">
        <v>41215</v>
      </c>
      <c r="F6" s="20">
        <v>43503</v>
      </c>
      <c r="G6" s="21">
        <v>32000</v>
      </c>
      <c r="H6" s="54"/>
      <c r="I6" s="22"/>
      <c r="J6" s="22">
        <v>32000</v>
      </c>
      <c r="K6" s="22"/>
      <c r="L6" s="22"/>
      <c r="M6" s="22"/>
      <c r="N6" s="23">
        <f>G6+I6</f>
        <v>32000</v>
      </c>
    </row>
    <row r="7" spans="1:14" x14ac:dyDescent="0.25">
      <c r="A7" s="18"/>
      <c r="B7" s="19" t="s">
        <v>43</v>
      </c>
      <c r="C7" s="19" t="s">
        <v>44</v>
      </c>
      <c r="D7" s="19">
        <v>41211</v>
      </c>
      <c r="E7" s="19">
        <v>41215</v>
      </c>
      <c r="F7" s="20">
        <v>43504</v>
      </c>
      <c r="G7" s="21">
        <v>68000</v>
      </c>
      <c r="H7" s="19"/>
      <c r="I7" s="22"/>
      <c r="J7" s="22"/>
      <c r="K7" s="22">
        <v>68000</v>
      </c>
      <c r="L7" s="22"/>
      <c r="M7" s="22"/>
      <c r="N7" s="23">
        <f t="shared" ref="N7:N31" si="0">G7+I7</f>
        <v>68000</v>
      </c>
    </row>
    <row r="8" spans="1:14" x14ac:dyDescent="0.25">
      <c r="A8" s="18"/>
      <c r="B8" s="19" t="s">
        <v>45</v>
      </c>
      <c r="C8" s="19" t="s">
        <v>46</v>
      </c>
      <c r="D8" s="19">
        <v>41213</v>
      </c>
      <c r="E8" s="19">
        <v>41215</v>
      </c>
      <c r="F8" s="20">
        <v>43505</v>
      </c>
      <c r="G8" s="21">
        <v>34000</v>
      </c>
      <c r="H8" s="20"/>
      <c r="I8" s="22"/>
      <c r="J8" s="22"/>
      <c r="K8" s="22">
        <v>34000</v>
      </c>
      <c r="L8" s="22"/>
      <c r="M8" s="22"/>
      <c r="N8" s="23">
        <f t="shared" si="0"/>
        <v>34000</v>
      </c>
    </row>
    <row r="9" spans="1:14" x14ac:dyDescent="0.25">
      <c r="A9" s="18"/>
      <c r="B9" s="24" t="s">
        <v>33</v>
      </c>
      <c r="C9" s="24"/>
      <c r="D9" s="19"/>
      <c r="E9" s="19"/>
      <c r="F9" s="20">
        <v>43506</v>
      </c>
      <c r="G9" s="21"/>
      <c r="H9" s="20" t="s">
        <v>40</v>
      </c>
      <c r="I9" s="25">
        <v>1600</v>
      </c>
      <c r="J9" s="21">
        <v>1600</v>
      </c>
      <c r="K9" s="21"/>
      <c r="L9" s="21"/>
      <c r="M9" s="21"/>
      <c r="N9" s="23">
        <f t="shared" si="0"/>
        <v>1600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135600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134000</v>
      </c>
      <c r="H31" s="38"/>
      <c r="I31" s="39">
        <f>SUM(I6:I30)</f>
        <v>1600</v>
      </c>
      <c r="J31" s="39">
        <f>SUM(J6:J30)</f>
        <v>33600</v>
      </c>
      <c r="K31" s="39">
        <f>SUM(K6:K30)</f>
        <v>102000</v>
      </c>
      <c r="L31" s="39">
        <f>SUM(L6:L30)</f>
        <v>0</v>
      </c>
      <c r="M31" s="39">
        <f>SUM(M6:M30)</f>
        <v>0</v>
      </c>
      <c r="N31" s="23">
        <f t="shared" si="0"/>
        <v>135600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 x14ac:dyDescent="0.25">
      <c r="A37" s="17" t="s">
        <v>24</v>
      </c>
      <c r="B37" s="1"/>
      <c r="C37" s="51">
        <v>33600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 x14ac:dyDescent="0.3">
      <c r="A38" s="52" t="s">
        <v>17</v>
      </c>
      <c r="B38" s="53"/>
      <c r="C38" s="50">
        <f>SUM(C36+C37)</f>
        <v>33600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3" workbookViewId="0">
      <selection activeCell="D31" sqref="D31"/>
    </sheetView>
  </sheetViews>
  <sheetFormatPr baseColWidth="10" defaultRowHeight="15" x14ac:dyDescent="0.25"/>
  <cols>
    <col min="2" max="2" width="19.85546875" customWidth="1"/>
    <col min="3" max="3" width="18" customWidth="1"/>
    <col min="8" max="8" width="10.7109375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33</v>
      </c>
      <c r="E3" s="11"/>
      <c r="F3" s="11"/>
      <c r="G3" s="12"/>
      <c r="H3" s="5"/>
      <c r="I3" s="1"/>
      <c r="J3" s="13"/>
      <c r="K3" s="14">
        <v>41214</v>
      </c>
      <c r="L3" s="15"/>
      <c r="M3" s="16"/>
      <c r="N3" s="17" t="s">
        <v>32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34</v>
      </c>
      <c r="C6" s="19" t="s">
        <v>35</v>
      </c>
      <c r="D6" s="19">
        <v>41214</v>
      </c>
      <c r="E6" s="19">
        <v>41215</v>
      </c>
      <c r="F6" s="20">
        <v>43499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 x14ac:dyDescent="0.25">
      <c r="A7" s="18"/>
      <c r="B7" s="19" t="s">
        <v>36</v>
      </c>
      <c r="C7" s="19" t="s">
        <v>37</v>
      </c>
      <c r="D7" s="19">
        <v>41214</v>
      </c>
      <c r="E7" s="19">
        <v>41215</v>
      </c>
      <c r="F7" s="20">
        <v>43500</v>
      </c>
      <c r="G7" s="21">
        <v>26000</v>
      </c>
      <c r="H7" s="19"/>
      <c r="I7" s="22"/>
      <c r="J7" s="22">
        <v>26000</v>
      </c>
      <c r="K7" s="22"/>
      <c r="L7" s="22"/>
      <c r="M7" s="22"/>
      <c r="N7" s="23">
        <f t="shared" ref="N7:N31" si="0">G7+I7</f>
        <v>26000</v>
      </c>
    </row>
    <row r="8" spans="1:14" x14ac:dyDescent="0.25">
      <c r="A8" s="18"/>
      <c r="B8" s="19" t="s">
        <v>38</v>
      </c>
      <c r="C8" s="19" t="s">
        <v>39</v>
      </c>
      <c r="D8" s="19">
        <v>41214</v>
      </c>
      <c r="E8" s="19">
        <v>41215</v>
      </c>
      <c r="F8" s="20">
        <v>43501</v>
      </c>
      <c r="G8" s="21">
        <v>34000</v>
      </c>
      <c r="H8" s="20"/>
      <c r="I8" s="22"/>
      <c r="J8" s="22"/>
      <c r="K8" s="22">
        <v>34000</v>
      </c>
      <c r="L8" s="22"/>
      <c r="M8" s="22"/>
      <c r="N8" s="23">
        <f t="shared" si="0"/>
        <v>34000</v>
      </c>
    </row>
    <row r="9" spans="1:14" x14ac:dyDescent="0.25">
      <c r="A9" s="18"/>
      <c r="B9" s="24" t="s">
        <v>33</v>
      </c>
      <c r="C9" s="24"/>
      <c r="D9" s="19"/>
      <c r="E9" s="19"/>
      <c r="F9" s="20">
        <v>43502</v>
      </c>
      <c r="G9" s="21"/>
      <c r="H9" s="20" t="s">
        <v>40</v>
      </c>
      <c r="I9" s="25">
        <v>1300</v>
      </c>
      <c r="J9" s="21">
        <v>1300</v>
      </c>
      <c r="K9" s="21"/>
      <c r="L9" s="21"/>
      <c r="M9" s="21"/>
      <c r="N9" s="23">
        <f t="shared" si="0"/>
        <v>1300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78300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77000</v>
      </c>
      <c r="H31" s="38"/>
      <c r="I31" s="39">
        <f>SUM(I6:I30)</f>
        <v>1300</v>
      </c>
      <c r="J31" s="39">
        <f>SUM(J6:J30)</f>
        <v>27300</v>
      </c>
      <c r="K31" s="39">
        <f>SUM(K6:K30)</f>
        <v>51000</v>
      </c>
      <c r="L31" s="39">
        <f>SUM(L6:L30)</f>
        <v>0</v>
      </c>
      <c r="M31" s="39">
        <f>SUM(M6:M30)</f>
        <v>0</v>
      </c>
      <c r="N31" s="23">
        <f t="shared" si="0"/>
        <v>78300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 x14ac:dyDescent="0.25">
      <c r="A37" s="17" t="s">
        <v>24</v>
      </c>
      <c r="B37" s="1"/>
      <c r="C37" s="51">
        <v>27300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 x14ac:dyDescent="0.3">
      <c r="A38" s="52" t="s">
        <v>17</v>
      </c>
      <c r="B38" s="53"/>
      <c r="C38" s="50">
        <f>SUM(C36+C37)</f>
        <v>27300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7" workbookViewId="0">
      <selection sqref="A1:XFD1048576"/>
    </sheetView>
  </sheetViews>
  <sheetFormatPr baseColWidth="10" defaultRowHeight="15" x14ac:dyDescent="0.25"/>
  <cols>
    <col min="2" max="2" width="19.85546875" customWidth="1"/>
    <col min="3" max="3" width="18" customWidth="1"/>
    <col min="8" max="8" width="11.85546875" customWidth="1"/>
    <col min="10" max="10" width="12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41214</v>
      </c>
      <c r="L3" s="15"/>
      <c r="M3" s="16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29</v>
      </c>
      <c r="B6" s="19" t="s">
        <v>30</v>
      </c>
      <c r="C6" s="19" t="s">
        <v>31</v>
      </c>
      <c r="D6" s="19">
        <v>41211</v>
      </c>
      <c r="E6" s="19">
        <v>41214</v>
      </c>
      <c r="F6" s="20">
        <v>43498</v>
      </c>
      <c r="G6" s="21">
        <v>77910</v>
      </c>
      <c r="H6" s="54"/>
      <c r="I6" s="22"/>
      <c r="J6" s="22"/>
      <c r="K6" s="22">
        <v>77910</v>
      </c>
      <c r="L6" s="22"/>
      <c r="M6" s="22"/>
      <c r="N6" s="23">
        <f>G6+I6</f>
        <v>77910</v>
      </c>
    </row>
    <row r="7" spans="1:14" x14ac:dyDescent="0.25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 x14ac:dyDescent="0.25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77910</v>
      </c>
    </row>
    <row r="31" spans="1:14" x14ac:dyDescent="0.25">
      <c r="A31" s="34" t="s">
        <v>18</v>
      </c>
      <c r="B31" s="17"/>
      <c r="C31" s="35"/>
      <c r="D31" s="36"/>
      <c r="E31" s="36"/>
      <c r="F31" s="37"/>
      <c r="G31" s="21">
        <f>SUM(G6:G30)</f>
        <v>77910</v>
      </c>
      <c r="H31" s="38"/>
      <c r="I31" s="39">
        <f>SUM(I6:I30)</f>
        <v>0</v>
      </c>
      <c r="J31" s="39">
        <f>SUM(J6:J30)</f>
        <v>0</v>
      </c>
      <c r="K31" s="39">
        <f>SUM(K6:K30)</f>
        <v>77910</v>
      </c>
      <c r="L31" s="39">
        <f>SUM(L6:L30)</f>
        <v>0</v>
      </c>
      <c r="M31" s="39">
        <f>SUM(M6:M30)</f>
        <v>0</v>
      </c>
      <c r="N31" s="23">
        <f t="shared" si="0"/>
        <v>77910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82" t="s">
        <v>28</v>
      </c>
      <c r="H33" s="83"/>
      <c r="I33" s="83"/>
      <c r="J33" s="83"/>
      <c r="K33" s="83"/>
      <c r="L33" s="83"/>
      <c r="M33" s="83"/>
      <c r="N33" s="84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 x14ac:dyDescent="0.25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 x14ac:dyDescent="0.3">
      <c r="A38" s="52" t="s">
        <v>17</v>
      </c>
      <c r="B38" s="53"/>
      <c r="C38" s="50">
        <f>SUM(C36+C37)</f>
        <v>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N3" sqref="N3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/>
      <c r="E3" s="55"/>
      <c r="F3" s="55"/>
      <c r="G3" s="60"/>
      <c r="H3" s="1"/>
      <c r="I3" s="1"/>
      <c r="J3" s="13"/>
      <c r="K3" s="61">
        <v>41240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/>
      <c r="C6" s="19"/>
      <c r="D6" s="19"/>
      <c r="E6" s="19"/>
      <c r="F6" s="20"/>
      <c r="G6" s="21"/>
      <c r="H6" s="21"/>
      <c r="I6" s="22"/>
      <c r="J6" s="22"/>
      <c r="K6" s="22"/>
      <c r="L6" s="22"/>
      <c r="M6" s="22">
        <v>61070</v>
      </c>
      <c r="N6" s="23">
        <f>G6+I6</f>
        <v>0</v>
      </c>
    </row>
    <row r="7" spans="1:14" x14ac:dyDescent="0.25">
      <c r="A7" s="18"/>
      <c r="B7" s="19"/>
      <c r="C7" s="19"/>
      <c r="D7" s="19"/>
      <c r="E7" s="19"/>
      <c r="F7" s="20"/>
      <c r="G7" s="21"/>
      <c r="H7" s="21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>G9+I9</f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0</v>
      </c>
      <c r="H31" s="21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61070</v>
      </c>
      <c r="N31" s="23">
        <f t="shared" si="0"/>
        <v>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N3" sqref="N3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/>
      <c r="E3" s="55"/>
      <c r="F3" s="55"/>
      <c r="G3" s="60"/>
      <c r="H3" s="1"/>
      <c r="I3" s="1"/>
      <c r="J3" s="13"/>
      <c r="K3" s="61">
        <v>41240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/>
      <c r="C6" s="19"/>
      <c r="D6" s="19"/>
      <c r="E6" s="19"/>
      <c r="F6" s="20"/>
      <c r="G6" s="21"/>
      <c r="H6" s="21"/>
      <c r="I6" s="22"/>
      <c r="J6" s="22"/>
      <c r="K6" s="22"/>
      <c r="L6" s="22"/>
      <c r="M6" s="22">
        <v>61070</v>
      </c>
      <c r="N6" s="23">
        <f>G6+I6</f>
        <v>0</v>
      </c>
    </row>
    <row r="7" spans="1:14" x14ac:dyDescent="0.25">
      <c r="A7" s="18"/>
      <c r="B7" s="19"/>
      <c r="C7" s="19"/>
      <c r="D7" s="19"/>
      <c r="E7" s="19"/>
      <c r="F7" s="20"/>
      <c r="G7" s="21"/>
      <c r="H7" s="21"/>
      <c r="I7" s="22"/>
      <c r="J7" s="22"/>
      <c r="K7" s="22"/>
      <c r="L7" s="22"/>
      <c r="M7" s="22"/>
      <c r="N7" s="23">
        <f t="shared" ref="N7:N31" si="0">G7+I7</f>
        <v>0</v>
      </c>
    </row>
    <row r="8" spans="1:14" x14ac:dyDescent="0.25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>G9+I9</f>
        <v>0</v>
      </c>
    </row>
    <row r="10" spans="1:14" x14ac:dyDescent="0.25">
      <c r="A10" s="18"/>
      <c r="B10" s="24"/>
      <c r="C10" s="67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0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0</v>
      </c>
      <c r="H31" s="21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61070</v>
      </c>
      <c r="N31" s="23">
        <f t="shared" si="0"/>
        <v>0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F7" sqref="F7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27</v>
      </c>
      <c r="E3" s="55"/>
      <c r="F3" s="55"/>
      <c r="G3" s="60"/>
      <c r="H3" s="1"/>
      <c r="I3" s="1"/>
      <c r="J3" s="13"/>
      <c r="K3" s="61">
        <v>41239</v>
      </c>
      <c r="L3" s="62"/>
      <c r="M3" s="63"/>
      <c r="N3" s="17" t="s">
        <v>47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 t="s">
        <v>149</v>
      </c>
      <c r="B6" s="19"/>
      <c r="C6" s="19" t="s">
        <v>322</v>
      </c>
      <c r="D6" s="19">
        <v>41212</v>
      </c>
      <c r="E6" s="19">
        <v>41214</v>
      </c>
      <c r="F6" s="20">
        <v>43735</v>
      </c>
      <c r="G6" s="21">
        <v>61070</v>
      </c>
      <c r="H6" s="21"/>
      <c r="I6" s="22"/>
      <c r="J6" s="22"/>
      <c r="K6" s="22"/>
      <c r="L6" s="22"/>
      <c r="M6" s="22">
        <v>61070</v>
      </c>
      <c r="N6" s="23">
        <f>G6+I6</f>
        <v>61070</v>
      </c>
    </row>
    <row r="7" spans="1:14" x14ac:dyDescent="0.25">
      <c r="A7" s="18" t="s">
        <v>188</v>
      </c>
      <c r="B7" s="19" t="s">
        <v>323</v>
      </c>
      <c r="C7" s="19" t="s">
        <v>56</v>
      </c>
      <c r="D7" s="19">
        <v>41239</v>
      </c>
      <c r="E7" s="19">
        <v>41241</v>
      </c>
      <c r="F7" s="20">
        <v>43736</v>
      </c>
      <c r="G7" s="21">
        <v>64680</v>
      </c>
      <c r="H7" s="21"/>
      <c r="I7" s="22"/>
      <c r="J7" s="22"/>
      <c r="K7" s="22">
        <v>64680</v>
      </c>
      <c r="L7" s="22"/>
      <c r="M7" s="22"/>
      <c r="N7" s="23">
        <f t="shared" ref="N7:N31" si="0">G7+I7</f>
        <v>64680</v>
      </c>
    </row>
    <row r="8" spans="1:14" x14ac:dyDescent="0.25">
      <c r="A8" s="18" t="s">
        <v>134</v>
      </c>
      <c r="B8" s="19" t="s">
        <v>324</v>
      </c>
      <c r="C8" s="19" t="s">
        <v>56</v>
      </c>
      <c r="D8" s="19">
        <v>41239</v>
      </c>
      <c r="E8" s="19">
        <v>41241</v>
      </c>
      <c r="F8" s="20">
        <v>43737</v>
      </c>
      <c r="G8" s="21">
        <v>53900</v>
      </c>
      <c r="H8" s="20"/>
      <c r="I8" s="22"/>
      <c r="J8" s="22"/>
      <c r="K8" s="22">
        <v>53900</v>
      </c>
      <c r="L8" s="22"/>
      <c r="M8" s="22"/>
      <c r="N8" s="23">
        <f t="shared" si="0"/>
        <v>53900</v>
      </c>
    </row>
    <row r="9" spans="1:14" x14ac:dyDescent="0.25">
      <c r="A9" s="18" t="s">
        <v>147</v>
      </c>
      <c r="B9" s="24" t="s">
        <v>106</v>
      </c>
      <c r="C9" s="24" t="s">
        <v>107</v>
      </c>
      <c r="D9" s="19">
        <v>41239</v>
      </c>
      <c r="E9" s="19">
        <v>41240</v>
      </c>
      <c r="F9" s="20">
        <v>43738</v>
      </c>
      <c r="G9" s="21">
        <v>19026.55</v>
      </c>
      <c r="H9" s="20"/>
      <c r="I9" s="25"/>
      <c r="J9" s="21">
        <v>19026.55</v>
      </c>
      <c r="K9" s="21"/>
      <c r="L9" s="21"/>
      <c r="M9" s="21"/>
      <c r="N9" s="23">
        <f>G9+I9</f>
        <v>19026.55</v>
      </c>
    </row>
    <row r="10" spans="1:14" x14ac:dyDescent="0.25">
      <c r="A10" s="18" t="s">
        <v>29</v>
      </c>
      <c r="B10" s="24"/>
      <c r="C10" s="67" t="s">
        <v>325</v>
      </c>
      <c r="D10" s="19">
        <v>41239</v>
      </c>
      <c r="E10" s="19">
        <v>41240</v>
      </c>
      <c r="F10" s="20">
        <v>43739</v>
      </c>
      <c r="G10" s="21">
        <v>21000</v>
      </c>
      <c r="H10" s="20"/>
      <c r="I10" s="25"/>
      <c r="J10" s="21">
        <v>21000</v>
      </c>
      <c r="K10" s="21"/>
      <c r="L10" s="21"/>
      <c r="M10" s="21"/>
      <c r="N10" s="23">
        <f t="shared" si="0"/>
        <v>21000</v>
      </c>
    </row>
    <row r="11" spans="1:14" x14ac:dyDescent="0.25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219676.55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219676.55</v>
      </c>
      <c r="H31" s="21"/>
      <c r="I31" s="39">
        <f>SUM(I6:I30)</f>
        <v>0</v>
      </c>
      <c r="J31" s="39">
        <f>SUM(J6:J30)</f>
        <v>40026.550000000003</v>
      </c>
      <c r="K31" s="39">
        <f>SUM(K6:K30)</f>
        <v>118580</v>
      </c>
      <c r="L31" s="39">
        <f>SUM(L6:L30)</f>
        <v>0</v>
      </c>
      <c r="M31" s="39">
        <f>SUM(M6:M30)</f>
        <v>61070</v>
      </c>
      <c r="N31" s="23">
        <f t="shared" si="0"/>
        <v>219676.55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40025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40025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workbookViewId="0">
      <selection activeCell="C31" sqref="C31"/>
    </sheetView>
  </sheetViews>
  <sheetFormatPr baseColWidth="10" defaultRowHeight="15" x14ac:dyDescent="0.25"/>
  <cols>
    <col min="1" max="1" width="6" customWidth="1"/>
    <col min="2" max="3" width="22.140625" customWidth="1"/>
    <col min="4" max="4" width="11.28515625" customWidth="1"/>
    <col min="8" max="8" width="11.28515625" customWidth="1"/>
    <col min="9" max="9" width="11" customWidth="1"/>
    <col min="10" max="10" width="12.42578125" customWidth="1"/>
    <col min="12" max="12" width="11" customWidth="1"/>
    <col min="13" max="13" width="11.7109375" customWidth="1"/>
  </cols>
  <sheetData>
    <row r="1" spans="1:14" x14ac:dyDescent="0.25">
      <c r="A1" s="1"/>
      <c r="B1" s="1" t="s">
        <v>0</v>
      </c>
      <c r="C1" s="56" t="s">
        <v>170</v>
      </c>
      <c r="D1" s="57"/>
      <c r="E1" s="57"/>
      <c r="F1" s="58"/>
      <c r="G1" s="1"/>
      <c r="H1" s="1"/>
      <c r="I1" s="6"/>
      <c r="J1" s="68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 x14ac:dyDescent="0.25">
      <c r="A3" s="9"/>
      <c r="B3" s="59" t="s">
        <v>26</v>
      </c>
      <c r="C3" s="55"/>
      <c r="D3" s="55" t="s">
        <v>48</v>
      </c>
      <c r="E3" s="55"/>
      <c r="F3" s="55"/>
      <c r="G3" s="60"/>
      <c r="H3" s="1"/>
      <c r="I3" s="1"/>
      <c r="J3" s="13"/>
      <c r="K3" s="61">
        <v>41239</v>
      </c>
      <c r="L3" s="62"/>
      <c r="M3" s="63"/>
      <c r="N3" s="17" t="s">
        <v>25</v>
      </c>
    </row>
    <row r="4" spans="1:14" x14ac:dyDescent="0.25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x14ac:dyDescent="0.25">
      <c r="A6" s="18"/>
      <c r="B6" s="19" t="s">
        <v>317</v>
      </c>
      <c r="C6" s="19" t="s">
        <v>318</v>
      </c>
      <c r="D6" s="19">
        <v>41238</v>
      </c>
      <c r="E6" s="19">
        <v>41240</v>
      </c>
      <c r="F6" s="20">
        <v>43729</v>
      </c>
      <c r="G6" s="21">
        <v>48020</v>
      </c>
      <c r="H6" s="21"/>
      <c r="I6" s="22"/>
      <c r="J6" s="22">
        <v>48020</v>
      </c>
      <c r="K6" s="22"/>
      <c r="L6" s="22"/>
      <c r="M6" s="22"/>
      <c r="N6" s="23">
        <f>G6+I6</f>
        <v>48020</v>
      </c>
    </row>
    <row r="7" spans="1:14" x14ac:dyDescent="0.25">
      <c r="A7" s="18"/>
      <c r="B7" s="19" t="s">
        <v>319</v>
      </c>
      <c r="C7" s="19" t="s">
        <v>51</v>
      </c>
      <c r="D7" s="19">
        <v>41238</v>
      </c>
      <c r="E7" s="19">
        <v>41239</v>
      </c>
      <c r="F7" s="20">
        <v>43730</v>
      </c>
      <c r="G7" s="21">
        <v>14000</v>
      </c>
      <c r="H7" s="21"/>
      <c r="I7" s="22"/>
      <c r="J7" s="22"/>
      <c r="K7" s="22">
        <v>14000</v>
      </c>
      <c r="L7" s="22"/>
      <c r="M7" s="22"/>
      <c r="N7" s="23">
        <f t="shared" ref="N7:N31" si="0">G7+I7</f>
        <v>14000</v>
      </c>
    </row>
    <row r="8" spans="1:14" x14ac:dyDescent="0.25">
      <c r="A8" s="18"/>
      <c r="B8" s="19" t="s">
        <v>320</v>
      </c>
      <c r="C8" s="19" t="s">
        <v>50</v>
      </c>
      <c r="D8" s="19">
        <v>41239</v>
      </c>
      <c r="E8" s="19">
        <v>41240</v>
      </c>
      <c r="F8" s="20">
        <v>43731</v>
      </c>
      <c r="G8" s="21">
        <v>64680</v>
      </c>
      <c r="H8" s="20"/>
      <c r="I8" s="22"/>
      <c r="J8" s="22"/>
      <c r="K8" s="22">
        <v>64680</v>
      </c>
      <c r="L8" s="22"/>
      <c r="M8" s="22"/>
      <c r="N8" s="23">
        <f t="shared" si="0"/>
        <v>64680</v>
      </c>
    </row>
    <row r="9" spans="1:14" x14ac:dyDescent="0.25">
      <c r="A9" s="18"/>
      <c r="B9" s="24" t="s">
        <v>304</v>
      </c>
      <c r="C9" s="24" t="s">
        <v>58</v>
      </c>
      <c r="D9" s="19">
        <v>41236</v>
      </c>
      <c r="E9" s="19">
        <v>41239</v>
      </c>
      <c r="F9" s="20">
        <v>43732</v>
      </c>
      <c r="G9" s="21">
        <v>66708.600000000006</v>
      </c>
      <c r="H9" s="20"/>
      <c r="I9" s="25"/>
      <c r="J9" s="21"/>
      <c r="K9" s="21">
        <v>66708.600000000006</v>
      </c>
      <c r="L9" s="21"/>
      <c r="M9" s="21"/>
      <c r="N9" s="23">
        <f>G9+I9</f>
        <v>66708.600000000006</v>
      </c>
    </row>
    <row r="10" spans="1:14" x14ac:dyDescent="0.25">
      <c r="A10" s="18"/>
      <c r="B10" s="24" t="s">
        <v>321</v>
      </c>
      <c r="C10" s="67" t="s">
        <v>50</v>
      </c>
      <c r="D10" s="19">
        <v>41239</v>
      </c>
      <c r="E10" s="19">
        <v>41241</v>
      </c>
      <c r="F10" s="20">
        <v>43733</v>
      </c>
      <c r="G10" s="21">
        <v>44100</v>
      </c>
      <c r="H10" s="20"/>
      <c r="I10" s="25"/>
      <c r="J10" s="21">
        <v>44100</v>
      </c>
      <c r="K10" s="21"/>
      <c r="L10" s="21"/>
      <c r="M10" s="21"/>
      <c r="N10" s="23">
        <f t="shared" si="0"/>
        <v>44100</v>
      </c>
    </row>
    <row r="11" spans="1:14" x14ac:dyDescent="0.25">
      <c r="A11" s="18"/>
      <c r="B11" s="24" t="s">
        <v>48</v>
      </c>
      <c r="C11" s="24"/>
      <c r="D11" s="19"/>
      <c r="E11" s="19"/>
      <c r="F11" s="20">
        <v>43734</v>
      </c>
      <c r="G11" s="21"/>
      <c r="H11" s="20" t="s">
        <v>40</v>
      </c>
      <c r="I11" s="25">
        <v>3600</v>
      </c>
      <c r="J11" s="21">
        <v>3600</v>
      </c>
      <c r="K11" s="21"/>
      <c r="L11" s="21"/>
      <c r="M11" s="21"/>
      <c r="N11" s="23">
        <f t="shared" si="0"/>
        <v>3600</v>
      </c>
    </row>
    <row r="12" spans="1:14" x14ac:dyDescent="0.25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 x14ac:dyDescent="0.25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 x14ac:dyDescent="0.25">
      <c r="A14" s="18"/>
      <c r="B14" s="24"/>
      <c r="C14" s="26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 x14ac:dyDescent="0.25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 x14ac:dyDescent="0.25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 x14ac:dyDescent="0.25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 x14ac:dyDescent="0.25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 x14ac:dyDescent="0.25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 x14ac:dyDescent="0.25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 x14ac:dyDescent="0.25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 x14ac:dyDescent="0.25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 x14ac:dyDescent="0.25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 x14ac:dyDescent="0.25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 x14ac:dyDescent="0.25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 x14ac:dyDescent="0.25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 x14ac:dyDescent="0.25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 x14ac:dyDescent="0.25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 x14ac:dyDescent="0.25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 x14ac:dyDescent="0.25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241108.6</v>
      </c>
    </row>
    <row r="31" spans="1:14" x14ac:dyDescent="0.25">
      <c r="A31" s="17" t="s">
        <v>18</v>
      </c>
      <c r="B31" s="17"/>
      <c r="C31" s="35"/>
      <c r="D31" s="36"/>
      <c r="E31" s="36"/>
      <c r="F31" s="37"/>
      <c r="G31" s="21">
        <f>SUM(G6:G30)</f>
        <v>237508.6</v>
      </c>
      <c r="H31" s="21"/>
      <c r="I31" s="39">
        <f>SUM(I6:I30)</f>
        <v>3600</v>
      </c>
      <c r="J31" s="39">
        <f>SUM(J6:J30)</f>
        <v>95720</v>
      </c>
      <c r="K31" s="39">
        <f>SUM(K6:K30)</f>
        <v>145388.6</v>
      </c>
      <c r="L31" s="39">
        <f>SUM(L6:L30)</f>
        <v>0</v>
      </c>
      <c r="M31" s="39">
        <f>SUM(M6:M30)</f>
        <v>0</v>
      </c>
      <c r="N31" s="23">
        <f t="shared" si="0"/>
        <v>241108.6</v>
      </c>
    </row>
    <row r="32" spans="1:14" ht="15.75" thickBot="1" x14ac:dyDescent="0.3">
      <c r="A32" s="1"/>
      <c r="B32" s="1"/>
      <c r="C32" s="1"/>
      <c r="D32" s="40"/>
      <c r="E32" s="1"/>
      <c r="F32" s="1"/>
      <c r="G32" s="41"/>
      <c r="H32" s="64" t="s">
        <v>19</v>
      </c>
      <c r="I32" s="43"/>
      <c r="J32" s="44"/>
      <c r="K32" s="45"/>
      <c r="L32" s="44"/>
      <c r="M32" s="44"/>
      <c r="N32" s="41"/>
    </row>
    <row r="33" spans="1:14" x14ac:dyDescent="0.25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 x14ac:dyDescent="0.25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 x14ac:dyDescent="0.25">
      <c r="A35" s="17" t="s">
        <v>23</v>
      </c>
      <c r="B35" s="1"/>
      <c r="C35" s="49">
        <v>190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 x14ac:dyDescent="0.25">
      <c r="A36" s="1"/>
      <c r="B36" s="1"/>
      <c r="C36" s="50">
        <f>C35*E34</f>
        <v>93100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 x14ac:dyDescent="0.25">
      <c r="A37" s="17" t="s">
        <v>24</v>
      </c>
      <c r="B37" s="1"/>
      <c r="C37" s="51">
        <v>2600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 x14ac:dyDescent="0.3">
      <c r="A38" s="65" t="s">
        <v>17</v>
      </c>
      <c r="B38" s="66"/>
      <c r="C38" s="50">
        <f>SUM(C36+C37)</f>
        <v>95700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58</vt:i4>
      </vt:variant>
      <vt:variant>
        <vt:lpstr>Rangos con nombre</vt:lpstr>
      </vt:variant>
      <vt:variant>
        <vt:i4>32</vt:i4>
      </vt:variant>
    </vt:vector>
  </HeadingPairs>
  <TitlesOfParts>
    <vt:vector size="90" baseType="lpstr">
      <vt:lpstr>NOVIEMBRE 30 PM</vt:lpstr>
      <vt:lpstr>NOVIEMBRE 30 AM </vt:lpstr>
      <vt:lpstr>NOVIEMBRE 29 AM - PM </vt:lpstr>
      <vt:lpstr>NOVIEMBRE 28 PM</vt:lpstr>
      <vt:lpstr>NOVIEMBRE 28 AM</vt:lpstr>
      <vt:lpstr>NOVIEMBRE 27 PM</vt:lpstr>
      <vt:lpstr>NOVIEMBRE 27 AM</vt:lpstr>
      <vt:lpstr>NOVIEMBRE 26 PM</vt:lpstr>
      <vt:lpstr>NOVIEMBRE 26 AM</vt:lpstr>
      <vt:lpstr>NOVIEMBRE 25 PM</vt:lpstr>
      <vt:lpstr>NOVIEMBRE 25 AM</vt:lpstr>
      <vt:lpstr>NOVIEMBRE 24 PM</vt:lpstr>
      <vt:lpstr>NOVIEMBRE 24 AM</vt:lpstr>
      <vt:lpstr>NOVIEMBRE 23 PM</vt:lpstr>
      <vt:lpstr>NOVIEMBRE 23 AM </vt:lpstr>
      <vt:lpstr>NOVIEMBRE 22 PM</vt:lpstr>
      <vt:lpstr>NOVIEMBRE 22 AM</vt:lpstr>
      <vt:lpstr>NOVIEMBRE 21 PM</vt:lpstr>
      <vt:lpstr>NOVIEMBRE 21 AM </vt:lpstr>
      <vt:lpstr>NOVIEMBRE 20 PM</vt:lpstr>
      <vt:lpstr>NOVIEMBRE 20 AM</vt:lpstr>
      <vt:lpstr>NOVIEMBRE 19 PM </vt:lpstr>
      <vt:lpstr>NOVIEMBRE 18 PM</vt:lpstr>
      <vt:lpstr>NOVIEMBRE 18 AM</vt:lpstr>
      <vt:lpstr>NOVIEMBRE 17 PM</vt:lpstr>
      <vt:lpstr>NOVIEMBRE 17 AM</vt:lpstr>
      <vt:lpstr>NOVIEMBRE 16 PM</vt:lpstr>
      <vt:lpstr>NOVIEMBRE 16 AM</vt:lpstr>
      <vt:lpstr>NOVIEMBRE 15 PM</vt:lpstr>
      <vt:lpstr>NOVIEMBRE 15 AM</vt:lpstr>
      <vt:lpstr>NOVIEMBRE 14 PM</vt:lpstr>
      <vt:lpstr>NOVIEMBRE 14 AM </vt:lpstr>
      <vt:lpstr>NOVIEMBRE 13 PM </vt:lpstr>
      <vt:lpstr>NOVIEMBRE 13 AM</vt:lpstr>
      <vt:lpstr>NOVIEMBRE 12 PM</vt:lpstr>
      <vt:lpstr>NOVIEMBRE 12 AM</vt:lpstr>
      <vt:lpstr>NOVIEMBRE 11 PM</vt:lpstr>
      <vt:lpstr>NOVIEMBRE 11 AM </vt:lpstr>
      <vt:lpstr>NOVIEMBRE 10 PM</vt:lpstr>
      <vt:lpstr>NOVIEMBRE 10 AM</vt:lpstr>
      <vt:lpstr>NOVIEMBRE 09 PM</vt:lpstr>
      <vt:lpstr>NOVIEMBRE 09 AM </vt:lpstr>
      <vt:lpstr>NOVIEMBRE 08 PM</vt:lpstr>
      <vt:lpstr>NOVIEMBRE 08 AM</vt:lpstr>
      <vt:lpstr>NOVIEMBRE 07 PM</vt:lpstr>
      <vt:lpstr>NOVIEMBRE 07 AM</vt:lpstr>
      <vt:lpstr>NOVIEMBRE 06 PM</vt:lpstr>
      <vt:lpstr>NOVIEMBRE 06 AM</vt:lpstr>
      <vt:lpstr>NOVIEMBRE 05 PM</vt:lpstr>
      <vt:lpstr>NOVIEMBRE 05 AM</vt:lpstr>
      <vt:lpstr>NOVIEMBRE 04 PM</vt:lpstr>
      <vt:lpstr>NOVIEMBRE 04 AM</vt:lpstr>
      <vt:lpstr>NOVIEMBRE 03 PM</vt:lpstr>
      <vt:lpstr>NOVIEMBRE 03 AM </vt:lpstr>
      <vt:lpstr>NOVIEMBRE 02 PM</vt:lpstr>
      <vt:lpstr>NOVIEMBRE 2 AM</vt:lpstr>
      <vt:lpstr>NOVIEMBRE 01 PM</vt:lpstr>
      <vt:lpstr>NOVIEMBRE 01 AM</vt:lpstr>
      <vt:lpstr>'NOVIEMBRE 02 PM'!Área_de_impresión</vt:lpstr>
      <vt:lpstr>'NOVIEMBRE 03 AM '!Área_de_impresión</vt:lpstr>
      <vt:lpstr>'NOVIEMBRE 03 PM'!Área_de_impresión</vt:lpstr>
      <vt:lpstr>'NOVIEMBRE 04 AM'!Área_de_impresión</vt:lpstr>
      <vt:lpstr>'NOVIEMBRE 04 PM'!Área_de_impresión</vt:lpstr>
      <vt:lpstr>'NOVIEMBRE 06 PM'!Área_de_impresión</vt:lpstr>
      <vt:lpstr>'NOVIEMBRE 07 AM'!Área_de_impresión</vt:lpstr>
      <vt:lpstr>'NOVIEMBRE 09 AM '!Área_de_impresión</vt:lpstr>
      <vt:lpstr>'NOVIEMBRE 09 PM'!Área_de_impresión</vt:lpstr>
      <vt:lpstr>'NOVIEMBRE 10 AM'!Área_de_impresión</vt:lpstr>
      <vt:lpstr>'NOVIEMBRE 10 PM'!Área_de_impresión</vt:lpstr>
      <vt:lpstr>'NOVIEMBRE 11 AM '!Área_de_impresión</vt:lpstr>
      <vt:lpstr>'NOVIEMBRE 12 AM'!Área_de_impresión</vt:lpstr>
      <vt:lpstr>'NOVIEMBRE 12 PM'!Área_de_impresión</vt:lpstr>
      <vt:lpstr>'NOVIEMBRE 13 AM'!Área_de_impresión</vt:lpstr>
      <vt:lpstr>'NOVIEMBRE 13 PM '!Área_de_impresión</vt:lpstr>
      <vt:lpstr>'NOVIEMBRE 14 AM '!Área_de_impresión</vt:lpstr>
      <vt:lpstr>'NOVIEMBRE 17 AM'!Área_de_impresión</vt:lpstr>
      <vt:lpstr>'NOVIEMBRE 17 PM'!Área_de_impresión</vt:lpstr>
      <vt:lpstr>'NOVIEMBRE 18 AM'!Área_de_impresión</vt:lpstr>
      <vt:lpstr>'NOVIEMBRE 19 PM '!Área_de_impresión</vt:lpstr>
      <vt:lpstr>'NOVIEMBRE 2 AM'!Área_de_impresión</vt:lpstr>
      <vt:lpstr>'NOVIEMBRE 20 AM'!Área_de_impresión</vt:lpstr>
      <vt:lpstr>'NOVIEMBRE 20 PM'!Área_de_impresión</vt:lpstr>
      <vt:lpstr>'NOVIEMBRE 21 AM '!Área_de_impresión</vt:lpstr>
      <vt:lpstr>'NOVIEMBRE 23 AM '!Área_de_impresión</vt:lpstr>
      <vt:lpstr>'NOVIEMBRE 23 PM'!Área_de_impresión</vt:lpstr>
      <vt:lpstr>'NOVIEMBRE 24 PM'!Área_de_impresión</vt:lpstr>
      <vt:lpstr>'NOVIEMBRE 25 AM'!Área_de_impresión</vt:lpstr>
      <vt:lpstr>'NOVIEMBRE 29 AM - PM '!Área_de_impresión</vt:lpstr>
      <vt:lpstr>'NOVIEMBRE 30 AM '!Área_de_impresión</vt:lpstr>
      <vt:lpstr>'NOVIEMBRE 30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2013-03-05T17:49:47Z</dcterms:modified>
</cp:coreProperties>
</file>