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21" activeTab="24"/>
  </bookViews>
  <sheets>
    <sheet name="SEPTIEMBRE 30 PM" sheetId="63" r:id="rId1"/>
    <sheet name="SEPTIEMBRE 30 AM " sheetId="62" r:id="rId2"/>
    <sheet name="SEPTIEMBRE 29 PM" sheetId="61" r:id="rId3"/>
    <sheet name="SEPTIEMBRE 29 AM" sheetId="60" r:id="rId4"/>
    <sheet name="SEPTIEMBRE 28 PM" sheetId="59" r:id="rId5"/>
    <sheet name="SEPTIEMBRE 28 AM " sheetId="58" r:id="rId6"/>
    <sheet name="SEPTIEMBRE 27 PM" sheetId="57" r:id="rId7"/>
    <sheet name="SEPTIEMBRE 27 AM" sheetId="56" r:id="rId8"/>
    <sheet name="SEPTIEMBRE 26 PM" sheetId="55" r:id="rId9"/>
    <sheet name="SEPTIEMBRE 26 AM" sheetId="54" r:id="rId10"/>
    <sheet name="SEPTIEMBRE 25 PM" sheetId="53" r:id="rId11"/>
    <sheet name="SEPTIEMBRE 25 AM" sheetId="52" r:id="rId12"/>
    <sheet name="SEPTIEMBRE 24 PM" sheetId="51" r:id="rId13"/>
    <sheet name="SEPTIEMBRE 24 AM" sheetId="50" r:id="rId14"/>
    <sheet name="SEPTIEMBRE 23 PM" sheetId="49" r:id="rId15"/>
    <sheet name="SEPTIEMBRE 23 AM " sheetId="48" r:id="rId16"/>
    <sheet name="SEPTIEMBRE 22 PM" sheetId="47" r:id="rId17"/>
    <sheet name="SEPTIEMBRE 22 AM " sheetId="46" r:id="rId18"/>
    <sheet name="SEPTIEMBRE 21 PM" sheetId="45" r:id="rId19"/>
    <sheet name="SEPTIEMBRE 21 AM" sheetId="44" r:id="rId20"/>
    <sheet name="SEPTIEMBRE 20 PM " sheetId="43" r:id="rId21"/>
    <sheet name="SEPTIEMBRE 20 AM" sheetId="42" r:id="rId22"/>
    <sheet name="SEPTIEMBRE 19 PM" sheetId="41" r:id="rId23"/>
    <sheet name="SEPTIEMBRE 19 AM" sheetId="40" r:id="rId24"/>
    <sheet name="SEPTIEMBRE 18 PM" sheetId="39" r:id="rId25"/>
    <sheet name="SEPTIEMBRE 18 AM " sheetId="38" r:id="rId26"/>
    <sheet name="SEPTIEMBRE 17 PM" sheetId="37" r:id="rId27"/>
    <sheet name="SEPTIEMBRE 17 AM" sheetId="35" r:id="rId28"/>
    <sheet name="SEPTIEMBRE 16 PM" sheetId="34" r:id="rId29"/>
    <sheet name="SEPTIEMBRE 16 AM " sheetId="33" r:id="rId30"/>
    <sheet name="SEPTIEMBRE 15 PM" sheetId="32" r:id="rId31"/>
    <sheet name="SEPTIEMBRE 15 AM" sheetId="31" r:id="rId32"/>
    <sheet name="SEPTIEMBRE 14 PM" sheetId="30" r:id="rId33"/>
    <sheet name="SEPTIEMBRE 14 AM" sheetId="29" r:id="rId34"/>
    <sheet name="SEPTIEMBRE 17 AM (2)" sheetId="36" r:id="rId35"/>
    <sheet name="SEPTIEMBRE 13 PM " sheetId="28" r:id="rId36"/>
    <sheet name="SEPTIEMBRE 13 AM" sheetId="27" r:id="rId37"/>
    <sheet name="SEPTIEMBRE 12 PM" sheetId="26" r:id="rId38"/>
    <sheet name="SEPTIEMBRE 12 AM " sheetId="25" r:id="rId39"/>
    <sheet name="SEPTIEMBRE 11 PM" sheetId="24" r:id="rId40"/>
    <sheet name="SEPTIEMBRE 11 AM " sheetId="23" r:id="rId41"/>
    <sheet name="SEPTIEMBRE 10 PM " sheetId="22" r:id="rId42"/>
    <sheet name="SEPTIEMBRE 10 AM" sheetId="21" r:id="rId43"/>
    <sheet name="SETPTIEMBRE 09 PM" sheetId="20" r:id="rId44"/>
    <sheet name="SETPTIEMBRE 09 AM" sheetId="19" r:id="rId45"/>
    <sheet name="SETPTIEMBRE 08 PM" sheetId="18" r:id="rId46"/>
    <sheet name="SETPTIEMBRE 08 AM" sheetId="17" r:id="rId47"/>
    <sheet name="SEPTIEMBRE 07 PM" sheetId="16" r:id="rId48"/>
    <sheet name="SEPTIEMBRE 07 AM " sheetId="15" r:id="rId49"/>
    <sheet name="SEPTIEMBRE 06 PM" sheetId="14" r:id="rId50"/>
    <sheet name="SEPTIEMBRE 06 AM" sheetId="13" r:id="rId51"/>
    <sheet name="SEPTIEMBRE 05 PM" sheetId="12" r:id="rId52"/>
    <sheet name="SEPTIEMBRE 05 AM" sheetId="11" r:id="rId53"/>
    <sheet name="SEPTIEMBRE 04 PM" sheetId="10" r:id="rId54"/>
    <sheet name="SEPTIEMBRE 04 AM " sheetId="9" r:id="rId55"/>
    <sheet name="SEPTIEMBRE 03 PM" sheetId="8" r:id="rId56"/>
    <sheet name="SEPTIEMBRE 03 AM" sheetId="7" r:id="rId57"/>
    <sheet name="SETIEMBRE 02 PM" sheetId="6" r:id="rId58"/>
    <sheet name="SETIEMBRE 02 AM " sheetId="5" r:id="rId59"/>
    <sheet name="SETIEMBRE 01 PM" sheetId="4" r:id="rId60"/>
    <sheet name="SETIEMBRE 01 AM" sheetId="1" r:id="rId61"/>
  </sheets>
  <definedNames>
    <definedName name="_xlnm.Print_Area" localSheetId="55">'SEPTIEMBRE 03 PM'!$A$1:$N$38</definedName>
    <definedName name="_xlnm.Print_Area" localSheetId="54">'SEPTIEMBRE 04 AM '!$A$1:$N$38</definedName>
    <definedName name="_xlnm.Print_Area" localSheetId="53">'SEPTIEMBRE 04 PM'!$A$1:$N$38</definedName>
    <definedName name="_xlnm.Print_Area" localSheetId="52">'SEPTIEMBRE 05 AM'!$A$1:$N$38</definedName>
    <definedName name="_xlnm.Print_Area" localSheetId="49">'SEPTIEMBRE 06 PM'!$A$1:$N$38</definedName>
    <definedName name="_xlnm.Print_Area" localSheetId="48">'SEPTIEMBRE 07 AM '!$A$1:$N$38</definedName>
    <definedName name="_xlnm.Print_Area" localSheetId="41">'SEPTIEMBRE 10 PM '!$A$1:$N$38</definedName>
    <definedName name="_xlnm.Print_Area" localSheetId="40">'SEPTIEMBRE 11 AM '!$A$1:$N$38</definedName>
    <definedName name="_xlnm.Print_Area" localSheetId="39">'SEPTIEMBRE 11 PM'!$A$1:$N$38</definedName>
    <definedName name="_xlnm.Print_Area" localSheetId="38">'SEPTIEMBRE 12 AM '!$A$1:$N$38</definedName>
    <definedName name="_xlnm.Print_Area" localSheetId="35">'SEPTIEMBRE 13 PM '!$A$1:$N$38</definedName>
    <definedName name="_xlnm.Print_Area" localSheetId="33">'SEPTIEMBRE 14 AM'!$A$1:$N$38</definedName>
    <definedName name="_xlnm.Print_Area" localSheetId="32">'SEPTIEMBRE 14 PM'!$A$1:$N$38</definedName>
    <definedName name="_xlnm.Print_Area" localSheetId="31">'SEPTIEMBRE 15 AM'!$A$1:$N$38</definedName>
    <definedName name="_xlnm.Print_Area" localSheetId="29">'SEPTIEMBRE 16 AM '!$A$1:$N$38</definedName>
    <definedName name="_xlnm.Print_Area" localSheetId="28">'SEPTIEMBRE 16 PM'!$A$1:$N$38</definedName>
    <definedName name="_xlnm.Print_Area" localSheetId="25">'SEPTIEMBRE 18 AM '!$A$1:$N$38</definedName>
    <definedName name="_xlnm.Print_Area" localSheetId="24">'SEPTIEMBRE 18 PM'!$A$1:$N$38</definedName>
    <definedName name="_xlnm.Print_Area" localSheetId="23">'SEPTIEMBRE 19 AM'!$A$1:$N$38</definedName>
    <definedName name="_xlnm.Print_Area" localSheetId="22">'SEPTIEMBRE 19 PM'!$A$1:$N$38</definedName>
    <definedName name="_xlnm.Print_Area" localSheetId="21">'SEPTIEMBRE 20 AM'!$A$1:$N$38</definedName>
    <definedName name="_xlnm.Print_Area" localSheetId="20">'SEPTIEMBRE 20 PM '!$A$1:$N$38</definedName>
    <definedName name="_xlnm.Print_Area" localSheetId="19">'SEPTIEMBRE 21 AM'!$A$1:$N$38</definedName>
    <definedName name="_xlnm.Print_Area" localSheetId="18">'SEPTIEMBRE 21 PM'!$A$1:$N$38</definedName>
    <definedName name="_xlnm.Print_Area" localSheetId="17">'SEPTIEMBRE 22 AM '!$A$1:$N$38</definedName>
    <definedName name="_xlnm.Print_Area" localSheetId="15">'SEPTIEMBRE 23 AM '!$A$1:$N$38</definedName>
    <definedName name="_xlnm.Print_Area" localSheetId="12">'SEPTIEMBRE 24 PM'!$A$1:$N$38</definedName>
    <definedName name="_xlnm.Print_Area" localSheetId="11">'SEPTIEMBRE 25 AM'!$A$1:$N$38</definedName>
    <definedName name="_xlnm.Print_Area" localSheetId="10">'SEPTIEMBRE 25 PM'!$A$1:$N$38</definedName>
    <definedName name="_xlnm.Print_Area" localSheetId="9">'SEPTIEMBRE 26 AM'!$A$1:$N$38</definedName>
    <definedName name="_xlnm.Print_Area" localSheetId="6">'SEPTIEMBRE 27 PM'!$A$1:$N$38</definedName>
    <definedName name="_xlnm.Print_Area" localSheetId="5">'SEPTIEMBRE 28 AM '!$A$1:$N$38</definedName>
    <definedName name="_xlnm.Print_Area" localSheetId="4">'SEPTIEMBRE 28 PM'!$A$1:$N$38</definedName>
    <definedName name="_xlnm.Print_Area" localSheetId="1">'SEPTIEMBRE 30 AM '!$A$1:$N$38</definedName>
    <definedName name="_xlnm.Print_Area" localSheetId="0">'SEPTIEMBRE 30 PM'!$A$1:$N$38</definedName>
    <definedName name="_xlnm.Print_Area" localSheetId="60">'SETIEMBRE 01 AM'!$A$1:$N$38</definedName>
    <definedName name="_xlnm.Print_Area" localSheetId="58">'SETIEMBRE 02 AM '!$A$1:$N$38</definedName>
    <definedName name="_xlnm.Print_Area" localSheetId="45">'SETPTIEMBRE 08 PM'!$A$1:$N$38</definedName>
    <definedName name="_xlnm.Print_Area" localSheetId="44">'SETPTIEMBRE 09 AM'!$A$1:$N$38</definedName>
  </definedNames>
  <calcPr calcId="124519"/>
</workbook>
</file>

<file path=xl/calcChain.xml><?xml version="1.0" encoding="utf-8"?>
<calcChain xmlns="http://schemas.openxmlformats.org/spreadsheetml/2006/main">
  <c r="C36" i="6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6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6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6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0"/>
  <c r="C38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8" i="39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8" i="38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0" i="1"/>
  <c r="C36" l="1"/>
  <c r="C38" s="1"/>
  <c r="N7" l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M31"/>
  <c r="L31"/>
  <c r="K31"/>
  <c r="J31"/>
  <c r="I31"/>
  <c r="G31"/>
  <c r="N6"/>
  <c r="N31" l="1"/>
</calcChain>
</file>

<file path=xl/sharedStrings.xml><?xml version="1.0" encoding="utf-8"?>
<sst xmlns="http://schemas.openxmlformats.org/spreadsheetml/2006/main" count="2324" uniqueCount="324">
  <si>
    <t xml:space="preserve"> </t>
  </si>
  <si>
    <t xml:space="preserve">        HOTEL SAN BOSCO DE LA FORTUNA S.A</t>
  </si>
  <si>
    <t>CIERRE DIARIO CAJA</t>
  </si>
  <si>
    <t>SOLO 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</si>
  <si>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</si>
  <si>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</si>
  <si>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</si>
  <si>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</si>
  <si>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</si>
  <si>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</si>
  <si>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</si>
  <si>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</si>
  <si>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</si>
  <si>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</si>
  <si>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</si>
  <si>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</si>
  <si>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</si>
  <si>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</si>
  <si>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</si>
  <si>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</si>
  <si>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</si>
  <si>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</si>
  <si>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</si>
  <si>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</si>
  <si>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</si>
  <si>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                        ENCARGADO DE RECEPCION: DANIEL</t>
  </si>
  <si>
    <t>AM</t>
  </si>
  <si>
    <t>REBECA MARIN</t>
  </si>
  <si>
    <t>1 DESAYUNO</t>
  </si>
  <si>
    <t>MARY ANN</t>
  </si>
  <si>
    <t>INVERSIONES JIQUI</t>
  </si>
  <si>
    <t xml:space="preserve">VICKY </t>
  </si>
  <si>
    <t>WK</t>
  </si>
  <si>
    <t>LILIANA</t>
  </si>
  <si>
    <t>WKT</t>
  </si>
  <si>
    <t>MARIA</t>
  </si>
  <si>
    <t>MONICA</t>
  </si>
  <si>
    <t>ACOMUR DEL ESTE</t>
  </si>
  <si>
    <t>RODOLFO</t>
  </si>
  <si>
    <t>YAMAHA</t>
  </si>
  <si>
    <t>DANIEL</t>
  </si>
  <si>
    <t>BEBIDAS</t>
  </si>
  <si>
    <t>PM</t>
  </si>
  <si>
    <t xml:space="preserve">                        ENCARGADO DE RECEPCION: ALLAN</t>
  </si>
  <si>
    <t>34</t>
  </si>
  <si>
    <t>JORGE QUIROS</t>
  </si>
  <si>
    <t>13-14</t>
  </si>
  <si>
    <t>GUIDO CHAVARRIA</t>
  </si>
  <si>
    <t>32</t>
  </si>
  <si>
    <t>PRISCILLA ALCOCER</t>
  </si>
  <si>
    <t>17</t>
  </si>
  <si>
    <t>FELIX</t>
  </si>
  <si>
    <t>CO-GRUPO ASFALTICA</t>
  </si>
  <si>
    <t>DIANA</t>
  </si>
  <si>
    <t xml:space="preserve">                        ENCARGADO DE RECEPCION: JOSE</t>
  </si>
  <si>
    <t xml:space="preserve">RONALD </t>
  </si>
  <si>
    <t>VITALY</t>
  </si>
  <si>
    <t>RAMON</t>
  </si>
  <si>
    <t>PAX ADICIONAL</t>
  </si>
  <si>
    <t>LLAMADA INT</t>
  </si>
  <si>
    <t>LAURA</t>
  </si>
  <si>
    <t>JENNIFER  LYNNE</t>
  </si>
  <si>
    <t>9</t>
  </si>
  <si>
    <t>ALLAN</t>
  </si>
  <si>
    <t xml:space="preserve">                        ENCARGADO DE RECEPCION: DIANA</t>
  </si>
  <si>
    <t>14</t>
  </si>
  <si>
    <t>MARCELA DE LA ROCHA</t>
  </si>
  <si>
    <t>JONATHAN TARANGO</t>
  </si>
  <si>
    <t>DESAFIO MONTEVERDE</t>
  </si>
  <si>
    <t>DENNIS</t>
  </si>
  <si>
    <t>VITALI</t>
  </si>
  <si>
    <t>EXPEDIA</t>
  </si>
  <si>
    <t>JAGTIANI</t>
  </si>
  <si>
    <t>ANGELA</t>
  </si>
  <si>
    <t>MIRANDA</t>
  </si>
  <si>
    <t>DESAFIO LA FORTUNA</t>
  </si>
  <si>
    <t>AMATE RAMOS</t>
  </si>
  <si>
    <t>CR TOP TOURS</t>
  </si>
  <si>
    <t>MARKUS</t>
  </si>
  <si>
    <t>AVI</t>
  </si>
  <si>
    <t>WKC</t>
  </si>
  <si>
    <t>MORAN</t>
  </si>
  <si>
    <t>LANDS IN LOVE</t>
  </si>
  <si>
    <t>GRUPO PAMPA</t>
  </si>
  <si>
    <t>CO</t>
  </si>
  <si>
    <t>SE VENDIO EL TOUR CON AVENTURAS ARENAL, POR QUE EN CANOA AVENTURA Y EN ECOTERRA NO TENIAN EL TOUR ABIERTO.</t>
  </si>
  <si>
    <t>18</t>
  </si>
  <si>
    <t>LAURA SALINAS</t>
  </si>
  <si>
    <t>26</t>
  </si>
  <si>
    <t>MIKE MIELER</t>
  </si>
  <si>
    <t>19</t>
  </si>
  <si>
    <t>DATSA</t>
  </si>
  <si>
    <t>CORPORATIVO</t>
  </si>
  <si>
    <t>CAFÉ EL REY</t>
  </si>
  <si>
    <t>09</t>
  </si>
  <si>
    <t>MAXIMILIANO SOLIS</t>
  </si>
  <si>
    <t>CO- AVON DE CR</t>
  </si>
  <si>
    <t>04</t>
  </si>
  <si>
    <t>WILLIAM SOLIS CALVO</t>
  </si>
  <si>
    <t>CO-IMPORTACIONES EL MASIZO</t>
  </si>
  <si>
    <t>03</t>
  </si>
  <si>
    <t>JOHNNY LOAIZA</t>
  </si>
  <si>
    <t>CO-CAFÉ BRITT</t>
  </si>
  <si>
    <t>01</t>
  </si>
  <si>
    <t xml:space="preserve">WILLIAM VARGAS VARGAS </t>
  </si>
  <si>
    <t>CO- ROMANAS VARGAS</t>
  </si>
  <si>
    <t>10</t>
  </si>
  <si>
    <t>RICHARD ESTRADA JIMENEZ</t>
  </si>
  <si>
    <t>CO- NEON NIETO</t>
  </si>
  <si>
    <t>DESAYUNOS</t>
  </si>
  <si>
    <t>AGUEDA</t>
  </si>
  <si>
    <t>V=5351</t>
  </si>
  <si>
    <t>JORGE JIMENEZ</t>
  </si>
  <si>
    <t>EL COLONO</t>
  </si>
  <si>
    <t>ALISSA NGUYEN</t>
  </si>
  <si>
    <t>GECKO TRAIL</t>
  </si>
  <si>
    <t>FRANCESCA</t>
  </si>
  <si>
    <t>MARCO</t>
  </si>
  <si>
    <t>AGROCOMERCIAL DE GRECIA</t>
  </si>
  <si>
    <t>INDUSTRIAS NACIONALES</t>
  </si>
  <si>
    <t>DISTRIBUIDORA LA FLORIDA</t>
  </si>
  <si>
    <t>6-7-8</t>
  </si>
  <si>
    <t xml:space="preserve">VICTOR RODRIGUEZ </t>
  </si>
  <si>
    <t>JON</t>
  </si>
  <si>
    <t>4</t>
  </si>
  <si>
    <t>JAMES YEN</t>
  </si>
  <si>
    <t>25</t>
  </si>
  <si>
    <t>FLYN GROPACK</t>
  </si>
  <si>
    <t>PHILLIP</t>
  </si>
  <si>
    <t>DAVID</t>
  </si>
  <si>
    <t>JEFRY</t>
  </si>
  <si>
    <t>SERCOKI S.A.</t>
  </si>
  <si>
    <t>CLAUDIA</t>
  </si>
  <si>
    <t xml:space="preserve">DAVID </t>
  </si>
  <si>
    <t>V= 5353</t>
  </si>
  <si>
    <t>SOF</t>
  </si>
  <si>
    <t>14-15</t>
  </si>
  <si>
    <t>EDILBERTO GONZALEZ</t>
  </si>
  <si>
    <t>05</t>
  </si>
  <si>
    <t>FABIAN BONILLA LEITON</t>
  </si>
  <si>
    <t>ORBITZ</t>
  </si>
  <si>
    <t>MAIMON</t>
  </si>
  <si>
    <t>VIAJES SIN FRONTERAS</t>
  </si>
  <si>
    <t>DISCOVERY TRAVEL</t>
  </si>
  <si>
    <t>ARA TOURS</t>
  </si>
  <si>
    <t xml:space="preserve">                        ENCARGADO DE RECEPCION: DANIEL C.</t>
  </si>
  <si>
    <t xml:space="preserve">PM </t>
  </si>
  <si>
    <t>PHILIP</t>
  </si>
  <si>
    <t>V= 5355</t>
  </si>
  <si>
    <t>CAFÉ REY</t>
  </si>
  <si>
    <t>EVELYN</t>
  </si>
  <si>
    <t>JEAN MICHEL</t>
  </si>
  <si>
    <t>ARENAL EVERGREEN</t>
  </si>
  <si>
    <t>LARRY</t>
  </si>
  <si>
    <t>COSTA A COSTA</t>
  </si>
  <si>
    <t>ACADEMIA TICA</t>
  </si>
  <si>
    <t>IDAN</t>
  </si>
  <si>
    <t xml:space="preserve">CAFÉ BRITT </t>
  </si>
  <si>
    <t>11</t>
  </si>
  <si>
    <t>LAURA BUSTAMANTE</t>
  </si>
  <si>
    <t>EVELYN P.</t>
  </si>
  <si>
    <t>V: 5356</t>
  </si>
  <si>
    <t>CAFÉ BRITT</t>
  </si>
  <si>
    <t>LOUIS W</t>
  </si>
  <si>
    <t>JUAN CARLOS</t>
  </si>
  <si>
    <t>LAB. STEIN</t>
  </si>
  <si>
    <t>PRISCILLA</t>
  </si>
  <si>
    <t>JOSE</t>
  </si>
  <si>
    <t>ADOBE</t>
  </si>
  <si>
    <t>COMISION</t>
  </si>
  <si>
    <t>¢ 7 000. COMISION DE ADOBE RENT A CAR - JOSE</t>
  </si>
  <si>
    <t>EBONY</t>
  </si>
  <si>
    <t>22</t>
  </si>
  <si>
    <t>MAURICIO</t>
  </si>
  <si>
    <t>CIELO AZUL</t>
  </si>
  <si>
    <t>GRIFFIN</t>
  </si>
  <si>
    <t>DANILO</t>
  </si>
  <si>
    <t>TECNOPLANT</t>
  </si>
  <si>
    <t>CARLOS COTO CASTILLO</t>
  </si>
  <si>
    <t>23</t>
  </si>
  <si>
    <t>REBECA FREI CORDERO</t>
  </si>
  <si>
    <t>24</t>
  </si>
  <si>
    <t>ADRIANA CONTRERAS</t>
  </si>
  <si>
    <t>16-17</t>
  </si>
  <si>
    <t>LAWRENCE VALDEZ</t>
  </si>
  <si>
    <t>20</t>
  </si>
  <si>
    <t>EDIER MOREIRA</t>
  </si>
  <si>
    <t xml:space="preserve">ANDREA ARAYA </t>
  </si>
  <si>
    <t>DAPHNE MORALES</t>
  </si>
  <si>
    <t>ANA PAULA PEÑA</t>
  </si>
  <si>
    <t>ANAPAULA</t>
  </si>
  <si>
    <t>ADI</t>
  </si>
  <si>
    <t>JUAN GABRIEL</t>
  </si>
  <si>
    <t>PEDRO</t>
  </si>
  <si>
    <t>ADI GREENBLAT</t>
  </si>
  <si>
    <t>HARIZI</t>
  </si>
  <si>
    <t>V=5357</t>
  </si>
  <si>
    <t>WAYNE</t>
  </si>
  <si>
    <t xml:space="preserve">SUR COLOR </t>
  </si>
  <si>
    <t>CORPORACIÓN</t>
  </si>
  <si>
    <t>GEORG GERHARTER</t>
  </si>
  <si>
    <t>CAFÉ BRITT CR</t>
  </si>
  <si>
    <t>15</t>
  </si>
  <si>
    <t>AZARIAS BARRANTES</t>
  </si>
  <si>
    <t>KAJETAN GERHARTER</t>
  </si>
  <si>
    <t>V=5358</t>
  </si>
  <si>
    <t>WAYNE GRIGGS</t>
  </si>
  <si>
    <t>V=5359</t>
  </si>
  <si>
    <t>GERARDO ARROYO</t>
  </si>
  <si>
    <t>MARIBEL</t>
  </si>
  <si>
    <t>MEP</t>
  </si>
  <si>
    <t>ANDREA</t>
  </si>
  <si>
    <t>LA MAQUINA DEL CAFÉ</t>
  </si>
  <si>
    <t>AZARIAS</t>
  </si>
  <si>
    <t>GRUPO Q PA</t>
  </si>
  <si>
    <t>SUR CIOLOR</t>
  </si>
  <si>
    <t>UNA</t>
  </si>
  <si>
    <t>FACT # 43148: NULA</t>
  </si>
  <si>
    <t>SUR QUIMICA</t>
  </si>
  <si>
    <t>DESAYUNO</t>
  </si>
  <si>
    <t>SUR QUIMICA S.A.</t>
  </si>
  <si>
    <t>MARIO VILLALOBOS</t>
  </si>
  <si>
    <t>06</t>
  </si>
  <si>
    <t>BONNIE</t>
  </si>
  <si>
    <t>ELAD</t>
  </si>
  <si>
    <t xml:space="preserve">BORBOM </t>
  </si>
  <si>
    <t>GAUNA</t>
  </si>
  <si>
    <t>ZANCHETA</t>
  </si>
  <si>
    <t>MILLIMACI</t>
  </si>
  <si>
    <t>VITALE</t>
  </si>
  <si>
    <t>REPICKY</t>
  </si>
  <si>
    <t>BEDUINO</t>
  </si>
  <si>
    <t>VAZUQEZ JUAN</t>
  </si>
  <si>
    <t>DALMASO</t>
  </si>
  <si>
    <t>LAB STEIN</t>
  </si>
  <si>
    <t xml:space="preserve">AM </t>
  </si>
  <si>
    <t>GUSTAVO</t>
  </si>
  <si>
    <t>AGROCOM. GRECIA</t>
  </si>
  <si>
    <t>IND.NAC.CXA</t>
  </si>
  <si>
    <t>V=5361</t>
  </si>
  <si>
    <t>SUSAN</t>
  </si>
  <si>
    <t>V=5360</t>
  </si>
  <si>
    <t>DARWIN</t>
  </si>
  <si>
    <t>MELISSA WATSON</t>
  </si>
  <si>
    <t>EXPLORNATURA</t>
  </si>
  <si>
    <t>SUSAN FINKBEINER</t>
  </si>
  <si>
    <t>REBECA MARÍN</t>
  </si>
  <si>
    <t>13</t>
  </si>
  <si>
    <t>MARGIE DÍAZ</t>
  </si>
  <si>
    <t>JORGE TREJOS</t>
  </si>
  <si>
    <t>ANTONIO</t>
  </si>
  <si>
    <t>RANDALL MENDEZ</t>
  </si>
  <si>
    <t>16</t>
  </si>
  <si>
    <t>MELISSA JENSEN</t>
  </si>
  <si>
    <t>MARITZA TUBBS</t>
  </si>
  <si>
    <t>10-11</t>
  </si>
  <si>
    <t>GABRIELA MORALES</t>
  </si>
  <si>
    <t>BJOERN</t>
  </si>
  <si>
    <t>V= 5362</t>
  </si>
  <si>
    <t>FECHA:</t>
  </si>
  <si>
    <t>TURNO:</t>
  </si>
  <si>
    <t>GLEN BRISTOW</t>
  </si>
  <si>
    <t>RONALD</t>
  </si>
  <si>
    <t>AVON CR</t>
  </si>
  <si>
    <t>EDWARD</t>
  </si>
  <si>
    <t>DANIEL S</t>
  </si>
  <si>
    <t>COMPAÑEROS LA FACTURA # 43197 ESTÁ NULA POR ERROR EN EL MONTO, LA CORRECTA Y QUIEN LA SISTITUYE ES LA FACTURA # 43200. CUALQUIER DUDA ESTOY A LA ORDEN Y DISCULPAS POR EL INCONVENIENTE: DANIEL C.</t>
  </si>
  <si>
    <t>MAXICHEN</t>
  </si>
  <si>
    <t>MULTIMAGEN</t>
  </si>
  <si>
    <t>CARLOS ZUÑIGA</t>
  </si>
  <si>
    <t>MARIA JOSE ESCALONA</t>
  </si>
  <si>
    <t>VIAJES ESPECIALES SA</t>
  </si>
  <si>
    <t>VIAJES DE DESCUBRIMIENTOS CR SA</t>
  </si>
  <si>
    <t>LILIAN PICHARRA</t>
  </si>
  <si>
    <t>JAIME CASCANTE</t>
  </si>
  <si>
    <t>CO-LABORATORIO CASCANTE ACRCE SA</t>
  </si>
  <si>
    <t>CESAR FERNANDEZ</t>
  </si>
  <si>
    <t>CO-INVERSIONES FERNANDEZ GONZALES</t>
  </si>
  <si>
    <t>KILMAR RIVAS</t>
  </si>
  <si>
    <t>27-092012</t>
  </si>
  <si>
    <t>KERSTIN HARIZINI</t>
  </si>
  <si>
    <t>SELEC COSTA RICA</t>
  </si>
  <si>
    <t>IMPORTACIONES EL MASIZO</t>
  </si>
  <si>
    <t>GUTIS LTDA</t>
  </si>
  <si>
    <t>CHRISTIAN RUEDA</t>
  </si>
  <si>
    <t>UNIQUE TRAVEL</t>
  </si>
  <si>
    <t>TIERRA VERDE</t>
  </si>
  <si>
    <t>JULIMAR</t>
  </si>
  <si>
    <t>CARLOS RODRIGUEZ</t>
  </si>
  <si>
    <t>KATHLEEN</t>
  </si>
  <si>
    <t>TURISMO RECEPTIVO PENTA S.A</t>
  </si>
  <si>
    <t>FACTURA 43230 NULA</t>
  </si>
  <si>
    <t>ELETE CREATIVE</t>
  </si>
  <si>
    <t>NANCY BARTOSZ</t>
  </si>
  <si>
    <t>21</t>
  </si>
  <si>
    <t>LOTHAR &amp; EDITH NITSCHE</t>
  </si>
  <si>
    <t>SELECT COSTA RICA SA</t>
  </si>
  <si>
    <t>OGANEM ROJO S.A</t>
  </si>
  <si>
    <t>ROSARIO VILLALOBOS VEGA</t>
  </si>
  <si>
    <t>40</t>
  </si>
  <si>
    <t>MARIA EUGENIA ALFARO G</t>
  </si>
  <si>
    <t>20-21</t>
  </si>
  <si>
    <t>CHRYSTOPHER</t>
  </si>
  <si>
    <t>PATRICIA BONILLA</t>
  </si>
  <si>
    <t>YENSI CORELLA</t>
  </si>
  <si>
    <t>COSTA RICA TOURS &amp; TRAVEL</t>
  </si>
  <si>
    <t>JOSE MEZA</t>
  </si>
  <si>
    <t>8-11</t>
  </si>
  <si>
    <t>12</t>
  </si>
  <si>
    <t>LOWS WARNER</t>
  </si>
  <si>
    <t>WILLIAM MURILLO</t>
  </si>
  <si>
    <t>ANTHONY BOLAÑOS</t>
  </si>
  <si>
    <t>WALTER BRENES G.</t>
  </si>
  <si>
    <t>27</t>
  </si>
  <si>
    <t>RONNY ALVAREZ ARAYA</t>
  </si>
  <si>
    <t>09-17</t>
  </si>
  <si>
    <t>MONICA UMAÑA</t>
  </si>
  <si>
    <t>VARIOS</t>
  </si>
  <si>
    <t>VARIAS</t>
  </si>
  <si>
    <t>6-7</t>
  </si>
  <si>
    <t>LUIS FELIPE HERRERA</t>
  </si>
  <si>
    <t>JOSE ANTONIO</t>
  </si>
  <si>
    <t>SANDY</t>
  </si>
  <si>
    <t>.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</si>
</sst>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6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3" tint="-0.499984740745262"/>
      <name val="Bell MT"/>
      <family val="1"/>
    </font>
    <font>
      <b/>
      <sz val="14"/>
      <color theme="3" tint="-0.499984740745262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/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9" fontId="13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5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right"/>
    </xf>
    <xf numFmtId="14" fontId="5" fillId="3" borderId="2" xfId="0" applyNumberFormat="1" applyFont="1" applyFill="1" applyBorder="1" applyAlignment="1">
      <alignment horizontal="right"/>
    </xf>
    <xf numFmtId="14" fontId="5" fillId="3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D8" sqref="D8"/>
    </sheetView>
  </sheetViews>
  <sheetFormatPr baseColWidth="10" defaultRowHeight="15"/>
  <cols>
    <col min="1" max="1" width="7.42578125" customWidth="1"/>
    <col min="2" max="3" width="21.140625" customWidth="1"/>
    <col min="8" max="8" width="11.85546875" customWidth="1"/>
    <col min="10" max="10" width="11.1406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41182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 t="s">
        <v>323</v>
      </c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8"/>
  <sheetViews>
    <sheetView topLeftCell="A14" workbookViewId="0">
      <selection activeCell="D27" sqref="D27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41178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202</v>
      </c>
      <c r="B6" s="19" t="s">
        <v>93</v>
      </c>
      <c r="C6" s="19" t="s">
        <v>92</v>
      </c>
      <c r="D6" s="19">
        <v>41176</v>
      </c>
      <c r="E6" s="19">
        <v>41178</v>
      </c>
      <c r="F6" s="20">
        <v>43204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 t="s">
        <v>53</v>
      </c>
      <c r="C7" s="19"/>
      <c r="D7" s="19"/>
      <c r="E7" s="19"/>
      <c r="F7" s="20">
        <v>43205</v>
      </c>
      <c r="G7" s="21"/>
      <c r="H7" s="19" t="s">
        <v>41</v>
      </c>
      <c r="I7" s="22">
        <v>2000</v>
      </c>
      <c r="J7" s="22">
        <v>2000</v>
      </c>
      <c r="K7" s="22"/>
      <c r="L7" s="22"/>
      <c r="M7" s="22"/>
      <c r="N7" s="23">
        <f t="shared" ref="N7:N31" si="0">G7+I7</f>
        <v>2000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36000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2000</v>
      </c>
      <c r="J31" s="39">
        <f>SUM(J6:J30)</f>
        <v>2000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36000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F21" sqref="F21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41177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90</v>
      </c>
      <c r="B6" s="19" t="s">
        <v>267</v>
      </c>
      <c r="C6" s="19" t="s">
        <v>92</v>
      </c>
      <c r="D6" s="19">
        <v>41177</v>
      </c>
      <c r="E6" s="19">
        <v>41178</v>
      </c>
      <c r="F6" s="20">
        <v>43201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/>
      <c r="B7" s="19" t="s">
        <v>268</v>
      </c>
      <c r="C7" s="19" t="s">
        <v>92</v>
      </c>
      <c r="D7" s="19">
        <v>41177</v>
      </c>
      <c r="E7" s="19">
        <v>41178</v>
      </c>
      <c r="F7" s="20">
        <v>43202</v>
      </c>
      <c r="G7" s="21">
        <v>25000</v>
      </c>
      <c r="H7" s="19"/>
      <c r="I7" s="22"/>
      <c r="J7" s="22"/>
      <c r="K7" s="22">
        <v>25000</v>
      </c>
      <c r="L7" s="22"/>
      <c r="M7" s="22"/>
      <c r="N7" s="23">
        <f t="shared" ref="N7:N31" si="0">G7+I7</f>
        <v>25000</v>
      </c>
    </row>
    <row r="8" spans="1:14">
      <c r="A8" s="18"/>
      <c r="B8" s="19" t="s">
        <v>53</v>
      </c>
      <c r="C8" s="19"/>
      <c r="D8" s="19"/>
      <c r="E8" s="19"/>
      <c r="F8" s="20">
        <v>43203</v>
      </c>
      <c r="G8" s="21"/>
      <c r="H8" s="20" t="s">
        <v>41</v>
      </c>
      <c r="I8" s="22">
        <v>500</v>
      </c>
      <c r="J8" s="22">
        <v>500</v>
      </c>
      <c r="K8" s="22"/>
      <c r="L8" s="22"/>
      <c r="M8" s="22"/>
      <c r="N8" s="23">
        <f t="shared" si="0"/>
        <v>500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42500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42000</v>
      </c>
      <c r="H31" s="38"/>
      <c r="I31" s="39">
        <f>SUM(I6:I30)</f>
        <v>500</v>
      </c>
      <c r="J31" s="39">
        <f>SUM(J6:J30)</f>
        <v>500</v>
      </c>
      <c r="K31" s="39">
        <f>SUM(K6:K30)</f>
        <v>42000</v>
      </c>
      <c r="L31" s="39">
        <f>SUM(L6:L30)</f>
        <v>0</v>
      </c>
      <c r="M31" s="39">
        <f>SUM(M6:M30)</f>
        <v>0</v>
      </c>
      <c r="N31" s="23">
        <f t="shared" si="0"/>
        <v>42500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41177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264</v>
      </c>
      <c r="C6" s="19" t="s">
        <v>32</v>
      </c>
      <c r="D6" s="19">
        <v>41175</v>
      </c>
      <c r="E6" s="19">
        <v>41177</v>
      </c>
      <c r="F6" s="20">
        <v>43198</v>
      </c>
      <c r="G6" s="21">
        <v>58800</v>
      </c>
      <c r="H6" s="54"/>
      <c r="I6" s="22"/>
      <c r="J6" s="22"/>
      <c r="K6" s="22">
        <v>58800</v>
      </c>
      <c r="L6" s="22"/>
      <c r="M6" s="22"/>
      <c r="N6" s="23">
        <f>G6+I6</f>
        <v>58800</v>
      </c>
    </row>
    <row r="7" spans="1:14">
      <c r="A7" s="18"/>
      <c r="B7" s="19" t="s">
        <v>265</v>
      </c>
      <c r="C7" s="19" t="s">
        <v>34</v>
      </c>
      <c r="D7" s="19">
        <v>41177</v>
      </c>
      <c r="E7" s="19">
        <v>41178</v>
      </c>
      <c r="F7" s="20">
        <v>43199</v>
      </c>
      <c r="G7" s="21">
        <v>16660</v>
      </c>
      <c r="H7" s="19"/>
      <c r="I7" s="22"/>
      <c r="J7" s="22"/>
      <c r="K7" s="22">
        <v>16660</v>
      </c>
      <c r="L7" s="22"/>
      <c r="M7" s="22"/>
      <c r="N7" s="23">
        <f t="shared" ref="N7:N31" si="0">G7+I7</f>
        <v>16660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75460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75460</v>
      </c>
      <c r="H31" s="38"/>
      <c r="I31" s="39">
        <f>SUM(I6:I30)</f>
        <v>0</v>
      </c>
      <c r="J31" s="39">
        <f>SUM(J6:J30)</f>
        <v>0</v>
      </c>
      <c r="K31" s="39">
        <f>SUM(K6:K30)</f>
        <v>75460</v>
      </c>
      <c r="L31" s="39">
        <f>SUM(L6:L30)</f>
        <v>0</v>
      </c>
      <c r="M31" s="39">
        <f>SUM(M6:M30)</f>
        <v>0</v>
      </c>
      <c r="N31" s="23">
        <f t="shared" si="0"/>
        <v>75460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 t="s">
        <v>266</v>
      </c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8"/>
  <sheetViews>
    <sheetView topLeftCell="A19"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41176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262</v>
      </c>
      <c r="C6" s="19" t="s">
        <v>263</v>
      </c>
      <c r="D6" s="19">
        <v>41176</v>
      </c>
      <c r="E6" s="19">
        <v>41157</v>
      </c>
      <c r="F6" s="20">
        <v>43196</v>
      </c>
      <c r="G6" s="21">
        <v>19500</v>
      </c>
      <c r="H6" s="54"/>
      <c r="I6" s="22"/>
      <c r="J6" s="22">
        <v>19500</v>
      </c>
      <c r="K6" s="22"/>
      <c r="L6" s="22"/>
      <c r="M6" s="22"/>
      <c r="N6" s="23">
        <f>G6+I6</f>
        <v>19500</v>
      </c>
    </row>
    <row r="7" spans="1:14">
      <c r="A7" s="18"/>
      <c r="B7" s="19" t="s">
        <v>40</v>
      </c>
      <c r="C7" s="19"/>
      <c r="D7" s="19"/>
      <c r="E7" s="19"/>
      <c r="F7" s="20">
        <v>43197</v>
      </c>
      <c r="G7" s="21"/>
      <c r="H7" s="19" t="s">
        <v>41</v>
      </c>
      <c r="I7" s="22">
        <v>800</v>
      </c>
      <c r="J7" s="22">
        <v>800</v>
      </c>
      <c r="K7" s="22"/>
      <c r="L7" s="22"/>
      <c r="M7" s="22"/>
      <c r="N7" s="23">
        <f t="shared" ref="N7:N31" si="0">G7+I7</f>
        <v>800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20300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19500</v>
      </c>
      <c r="H31" s="38"/>
      <c r="I31" s="39">
        <f>SUM(I6:I30)</f>
        <v>800</v>
      </c>
      <c r="J31" s="39">
        <f>SUM(J6:J30)</f>
        <v>20300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20300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20300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20300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C36" sqref="C3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41176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41175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172</v>
      </c>
      <c r="B6" s="19" t="s">
        <v>261</v>
      </c>
      <c r="C6" s="19" t="s">
        <v>32</v>
      </c>
      <c r="D6" s="19">
        <v>41175</v>
      </c>
      <c r="E6" s="19">
        <v>41183</v>
      </c>
      <c r="F6" s="20">
        <v>43194</v>
      </c>
      <c r="G6" s="21">
        <v>156800</v>
      </c>
      <c r="H6" s="54"/>
      <c r="I6" s="22"/>
      <c r="J6" s="22"/>
      <c r="K6" s="22">
        <v>156800</v>
      </c>
      <c r="L6" s="22"/>
      <c r="M6" s="22"/>
      <c r="N6" s="23">
        <f>G6+I6</f>
        <v>156800</v>
      </c>
    </row>
    <row r="7" spans="1:14">
      <c r="A7" s="18"/>
      <c r="B7" s="19" t="s">
        <v>63</v>
      </c>
      <c r="C7" s="19"/>
      <c r="D7" s="19"/>
      <c r="E7" s="19"/>
      <c r="F7" s="20">
        <v>43195</v>
      </c>
      <c r="G7" s="21"/>
      <c r="H7" s="19" t="s">
        <v>41</v>
      </c>
      <c r="I7" s="22">
        <v>2500</v>
      </c>
      <c r="J7" s="22">
        <v>2500</v>
      </c>
      <c r="K7" s="22"/>
      <c r="L7" s="22"/>
      <c r="M7" s="22"/>
      <c r="N7" s="23">
        <f t="shared" ref="N7:N31" si="0">G7+I7</f>
        <v>2500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159300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156800</v>
      </c>
      <c r="H31" s="38"/>
      <c r="I31" s="39">
        <f>SUM(I6:I30)</f>
        <v>2500</v>
      </c>
      <c r="J31" s="39">
        <f>SUM(J6:J30)</f>
        <v>2500</v>
      </c>
      <c r="K31" s="39">
        <f>SUM(K6:K30)</f>
        <v>156800</v>
      </c>
      <c r="L31" s="39">
        <f>SUM(L6:L30)</f>
        <v>0</v>
      </c>
      <c r="M31" s="39">
        <f>SUM(M6:M30)</f>
        <v>0</v>
      </c>
      <c r="N31" s="23">
        <f t="shared" si="0"/>
        <v>159300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8"/>
  <sheetViews>
    <sheetView topLeftCell="A21"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41175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257</v>
      </c>
      <c r="C6" s="19"/>
      <c r="D6" s="19"/>
      <c r="E6" s="19"/>
      <c r="F6" s="20">
        <v>43192</v>
      </c>
      <c r="G6" s="21"/>
      <c r="H6" s="54" t="s">
        <v>258</v>
      </c>
      <c r="I6" s="22">
        <v>24010</v>
      </c>
      <c r="J6" s="22"/>
      <c r="K6" s="22">
        <v>24010</v>
      </c>
      <c r="L6" s="22"/>
      <c r="M6" s="22"/>
      <c r="N6" s="23">
        <f>G6+I6</f>
        <v>24010</v>
      </c>
    </row>
    <row r="7" spans="1:14">
      <c r="A7" s="18"/>
      <c r="B7" s="19" t="s">
        <v>53</v>
      </c>
      <c r="C7" s="19"/>
      <c r="D7" s="19"/>
      <c r="E7" s="19"/>
      <c r="F7" s="20">
        <v>43193</v>
      </c>
      <c r="G7" s="21"/>
      <c r="H7" s="19" t="s">
        <v>109</v>
      </c>
      <c r="I7" s="22">
        <v>5000</v>
      </c>
      <c r="J7" s="22">
        <v>5000</v>
      </c>
      <c r="K7" s="22"/>
      <c r="L7" s="22"/>
      <c r="M7" s="22"/>
      <c r="N7" s="23">
        <f t="shared" ref="N7:N31" si="0">G7+I7</f>
        <v>5000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55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29010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29010</v>
      </c>
      <c r="J31" s="39">
        <f>SUM(J6:J30)</f>
        <v>5000</v>
      </c>
      <c r="K31" s="39">
        <f>SUM(K6:K30)</f>
        <v>24010</v>
      </c>
      <c r="L31" s="39">
        <f>SUM(L6:L30)</f>
        <v>0</v>
      </c>
      <c r="M31" s="39">
        <f>SUM(M6:M30)</f>
        <v>0</v>
      </c>
      <c r="N31" s="23">
        <f t="shared" si="0"/>
        <v>29010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5000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5000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41174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172</v>
      </c>
      <c r="B6" s="19" t="s">
        <v>251</v>
      </c>
      <c r="C6" s="19" t="s">
        <v>32</v>
      </c>
      <c r="D6" s="19">
        <v>41174</v>
      </c>
      <c r="E6" s="19">
        <v>41175</v>
      </c>
      <c r="F6" s="20">
        <v>43188</v>
      </c>
      <c r="G6" s="21">
        <v>24010</v>
      </c>
      <c r="H6" s="54"/>
      <c r="I6" s="22"/>
      <c r="J6" s="22"/>
      <c r="K6" s="22">
        <v>20010</v>
      </c>
      <c r="L6" s="22"/>
      <c r="M6" s="22"/>
      <c r="N6" s="23">
        <f>G6+I6</f>
        <v>24010</v>
      </c>
    </row>
    <row r="7" spans="1:14">
      <c r="A7" s="18" t="s">
        <v>252</v>
      </c>
      <c r="B7" s="19" t="s">
        <v>253</v>
      </c>
      <c r="C7" s="19" t="s">
        <v>32</v>
      </c>
      <c r="D7" s="19">
        <v>41174</v>
      </c>
      <c r="E7" s="19">
        <v>41175</v>
      </c>
      <c r="F7" s="20">
        <v>43189</v>
      </c>
      <c r="G7" s="21">
        <v>26950</v>
      </c>
      <c r="H7" s="19"/>
      <c r="I7" s="22"/>
      <c r="J7" s="22">
        <v>26950</v>
      </c>
      <c r="K7" s="22"/>
      <c r="L7" s="22"/>
      <c r="M7" s="22"/>
      <c r="N7" s="23">
        <f t="shared" ref="N7:N31" si="0">G7+I7</f>
        <v>26950</v>
      </c>
    </row>
    <row r="8" spans="1:14">
      <c r="A8" s="18" t="s">
        <v>90</v>
      </c>
      <c r="B8" s="19" t="s">
        <v>254</v>
      </c>
      <c r="C8" s="19" t="s">
        <v>32</v>
      </c>
      <c r="D8" s="19">
        <v>41174</v>
      </c>
      <c r="E8" s="19">
        <v>41175</v>
      </c>
      <c r="F8" s="20">
        <v>43190</v>
      </c>
      <c r="G8" s="21">
        <v>16660</v>
      </c>
      <c r="H8" s="20"/>
      <c r="I8" s="22"/>
      <c r="J8" s="22"/>
      <c r="K8" s="22">
        <v>16660</v>
      </c>
      <c r="L8" s="22"/>
      <c r="M8" s="22"/>
      <c r="N8" s="23">
        <f t="shared" si="0"/>
        <v>16660</v>
      </c>
    </row>
    <row r="9" spans="1:14">
      <c r="A9" s="18" t="s">
        <v>255</v>
      </c>
      <c r="B9" s="24" t="s">
        <v>256</v>
      </c>
      <c r="C9" s="24" t="s">
        <v>32</v>
      </c>
      <c r="D9" s="19">
        <v>41174</v>
      </c>
      <c r="E9" s="19">
        <v>41175</v>
      </c>
      <c r="F9" s="20">
        <v>43191</v>
      </c>
      <c r="G9" s="21">
        <v>33320</v>
      </c>
      <c r="H9" s="20"/>
      <c r="I9" s="25"/>
      <c r="J9" s="21">
        <v>33320</v>
      </c>
      <c r="K9" s="21"/>
      <c r="L9" s="21"/>
      <c r="M9" s="21"/>
      <c r="N9" s="23">
        <f t="shared" si="0"/>
        <v>33320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100940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100940</v>
      </c>
      <c r="H31" s="38"/>
      <c r="I31" s="39">
        <f>SUM(I6:I30)</f>
        <v>0</v>
      </c>
      <c r="J31" s="39">
        <f>SUM(J6:J30)</f>
        <v>60270</v>
      </c>
      <c r="K31" s="39">
        <f>SUM(K6:K30)</f>
        <v>36670</v>
      </c>
      <c r="L31" s="39">
        <f>SUM(L6:L30)</f>
        <v>0</v>
      </c>
      <c r="M31" s="39">
        <f>SUM(M6:M30)</f>
        <v>0</v>
      </c>
      <c r="N31" s="23">
        <f t="shared" si="0"/>
        <v>100940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55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26950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33320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60270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/>
      <c r="L3" s="15">
        <v>41174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164</v>
      </c>
      <c r="C6" s="19" t="s">
        <v>32</v>
      </c>
      <c r="D6" s="19">
        <v>41174</v>
      </c>
      <c r="E6" s="19">
        <v>41175</v>
      </c>
      <c r="F6" s="20">
        <v>43184</v>
      </c>
      <c r="G6" s="21">
        <v>16660</v>
      </c>
      <c r="H6" s="54"/>
      <c r="I6" s="22">
        <v>16660</v>
      </c>
      <c r="J6" s="22"/>
      <c r="K6" s="22">
        <v>16660</v>
      </c>
      <c r="L6" s="22"/>
      <c r="M6" s="22"/>
      <c r="N6" s="23">
        <f>G6+I6</f>
        <v>33320</v>
      </c>
    </row>
    <row r="7" spans="1:14">
      <c r="A7" s="18"/>
      <c r="B7" s="19" t="s">
        <v>249</v>
      </c>
      <c r="C7" s="19" t="s">
        <v>32</v>
      </c>
      <c r="D7" s="19">
        <v>41174</v>
      </c>
      <c r="E7" s="19">
        <v>41175</v>
      </c>
      <c r="F7" s="20">
        <v>43185</v>
      </c>
      <c r="G7" s="21">
        <v>33320</v>
      </c>
      <c r="H7" s="19"/>
      <c r="I7" s="22"/>
      <c r="J7" s="22"/>
      <c r="K7" s="22">
        <v>33320</v>
      </c>
      <c r="L7" s="22"/>
      <c r="M7" s="22"/>
      <c r="N7" s="23">
        <f t="shared" ref="N7:N31" si="0">G7+I7</f>
        <v>33320</v>
      </c>
    </row>
    <row r="8" spans="1:14">
      <c r="A8" s="18"/>
      <c r="B8" s="19" t="s">
        <v>250</v>
      </c>
      <c r="C8" s="19" t="s">
        <v>32</v>
      </c>
      <c r="D8" s="19">
        <v>41174</v>
      </c>
      <c r="E8" s="19">
        <v>41175</v>
      </c>
      <c r="F8" s="20">
        <v>43186</v>
      </c>
      <c r="G8" s="21">
        <v>16660</v>
      </c>
      <c r="H8" s="20"/>
      <c r="I8" s="22"/>
      <c r="J8" s="22">
        <v>16660</v>
      </c>
      <c r="K8" s="22"/>
      <c r="L8" s="22"/>
      <c r="M8" s="22"/>
      <c r="N8" s="23">
        <f t="shared" si="0"/>
        <v>16660</v>
      </c>
    </row>
    <row r="9" spans="1:14">
      <c r="A9" s="18"/>
      <c r="B9" s="24" t="s">
        <v>40</v>
      </c>
      <c r="C9" s="24"/>
      <c r="D9" s="19"/>
      <c r="E9" s="19"/>
      <c r="F9" s="20">
        <v>43187</v>
      </c>
      <c r="G9" s="21"/>
      <c r="H9" s="20" t="s">
        <v>41</v>
      </c>
      <c r="I9" s="25">
        <v>1800</v>
      </c>
      <c r="J9" s="21">
        <v>1800</v>
      </c>
      <c r="K9" s="21"/>
      <c r="L9" s="21"/>
      <c r="M9" s="21"/>
      <c r="N9" s="23">
        <f t="shared" si="0"/>
        <v>1800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85100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66640</v>
      </c>
      <c r="H31" s="38"/>
      <c r="I31" s="39">
        <f>SUM(I6:I30)</f>
        <v>18460</v>
      </c>
      <c r="J31" s="39">
        <f>SUM(J6:J30)</f>
        <v>18460</v>
      </c>
      <c r="K31" s="39">
        <f>SUM(K6:K30)</f>
        <v>49980</v>
      </c>
      <c r="L31" s="39">
        <f>SUM(L6:L30)</f>
        <v>0</v>
      </c>
      <c r="M31" s="39">
        <f>SUM(M6:M30)</f>
        <v>0</v>
      </c>
      <c r="N31" s="23">
        <f t="shared" si="0"/>
        <v>85100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18460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18460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29" sqref="C29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41173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243</v>
      </c>
      <c r="C6" s="19" t="s">
        <v>244</v>
      </c>
      <c r="D6" s="19">
        <v>41172</v>
      </c>
      <c r="E6" s="19">
        <v>41173</v>
      </c>
      <c r="F6" s="20">
        <v>43178</v>
      </c>
      <c r="G6" s="21">
        <v>81340</v>
      </c>
      <c r="H6" s="54"/>
      <c r="I6" s="22"/>
      <c r="J6" s="22"/>
      <c r="K6" s="22"/>
      <c r="L6" s="22"/>
      <c r="M6" s="22">
        <v>81340</v>
      </c>
      <c r="N6" s="23">
        <f>G6+I6</f>
        <v>81340</v>
      </c>
    </row>
    <row r="7" spans="1:14">
      <c r="A7" s="18" t="s">
        <v>44</v>
      </c>
      <c r="B7" s="19" t="s">
        <v>245</v>
      </c>
      <c r="C7" s="19" t="s">
        <v>140</v>
      </c>
      <c r="D7" s="19">
        <v>41172</v>
      </c>
      <c r="E7" s="19">
        <v>41173</v>
      </c>
      <c r="F7" s="20">
        <v>43179</v>
      </c>
      <c r="G7" s="21">
        <v>34755.699999999997</v>
      </c>
      <c r="H7" s="19"/>
      <c r="I7" s="22"/>
      <c r="J7" s="22"/>
      <c r="K7" s="22">
        <v>34755.699999999997</v>
      </c>
      <c r="L7" s="22"/>
      <c r="M7" s="22"/>
      <c r="N7" s="23">
        <f t="shared" ref="N7:N31" si="0">G7+I7</f>
        <v>34755.699999999997</v>
      </c>
    </row>
    <row r="8" spans="1:14">
      <c r="A8" s="18" t="s">
        <v>88</v>
      </c>
      <c r="B8" s="19" t="s">
        <v>206</v>
      </c>
      <c r="C8" s="19" t="s">
        <v>32</v>
      </c>
      <c r="D8" s="19">
        <v>41175</v>
      </c>
      <c r="E8" s="19">
        <v>41182</v>
      </c>
      <c r="F8" s="20">
        <v>43180</v>
      </c>
      <c r="G8" s="21">
        <v>137200</v>
      </c>
      <c r="H8" s="20"/>
      <c r="I8" s="22"/>
      <c r="J8" s="22">
        <v>137200</v>
      </c>
      <c r="K8" s="22"/>
      <c r="L8" s="22"/>
      <c r="M8" s="22"/>
      <c r="N8" s="23">
        <f t="shared" si="0"/>
        <v>137200</v>
      </c>
    </row>
    <row r="9" spans="1:14">
      <c r="A9" s="18" t="s">
        <v>65</v>
      </c>
      <c r="B9" s="24" t="s">
        <v>246</v>
      </c>
      <c r="C9" s="24" t="s">
        <v>216</v>
      </c>
      <c r="D9" s="19">
        <v>41173</v>
      </c>
      <c r="E9" s="19">
        <v>41174</v>
      </c>
      <c r="F9" s="20">
        <v>43181</v>
      </c>
      <c r="G9" s="21">
        <v>22540</v>
      </c>
      <c r="H9" s="20"/>
      <c r="I9" s="25"/>
      <c r="J9" s="21"/>
      <c r="K9" s="21">
        <v>22540</v>
      </c>
      <c r="L9" s="21"/>
      <c r="M9" s="21"/>
      <c r="N9" s="23">
        <f t="shared" si="0"/>
        <v>22540</v>
      </c>
    </row>
    <row r="10" spans="1:14">
      <c r="A10" s="18" t="s">
        <v>247</v>
      </c>
      <c r="B10" s="24" t="s">
        <v>248</v>
      </c>
      <c r="C10" s="24" t="s">
        <v>216</v>
      </c>
      <c r="D10" s="19">
        <v>41173</v>
      </c>
      <c r="E10" s="19">
        <v>41174</v>
      </c>
      <c r="F10" s="20">
        <v>43182</v>
      </c>
      <c r="G10" s="21">
        <v>22540</v>
      </c>
      <c r="H10" s="20"/>
      <c r="I10" s="25"/>
      <c r="J10" s="21"/>
      <c r="K10" s="21">
        <v>22540</v>
      </c>
      <c r="L10" s="21"/>
      <c r="M10" s="21"/>
      <c r="N10" s="23">
        <f t="shared" si="0"/>
        <v>22540</v>
      </c>
    </row>
    <row r="11" spans="1:14">
      <c r="A11" s="18"/>
      <c r="B11" s="24" t="s">
        <v>53</v>
      </c>
      <c r="C11" s="24"/>
      <c r="D11" s="19"/>
      <c r="E11" s="19"/>
      <c r="F11" s="20">
        <v>43183</v>
      </c>
      <c r="G11" s="21"/>
      <c r="H11" s="20" t="s">
        <v>41</v>
      </c>
      <c r="I11" s="25">
        <v>2000</v>
      </c>
      <c r="J11" s="21">
        <v>2000</v>
      </c>
      <c r="K11" s="21"/>
      <c r="L11" s="21"/>
      <c r="M11" s="21"/>
      <c r="N11" s="23">
        <f t="shared" si="0"/>
        <v>2000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300375.7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298375.7</v>
      </c>
      <c r="H31" s="38"/>
      <c r="I31" s="39">
        <f>SUM(I6:I30)</f>
        <v>2000</v>
      </c>
      <c r="J31" s="39">
        <f>SUM(J6:J30)</f>
        <v>139200</v>
      </c>
      <c r="K31" s="39">
        <f>SUM(K6:K30)</f>
        <v>79835.7</v>
      </c>
      <c r="L31" s="39">
        <f>SUM(L6:L30)</f>
        <v>0</v>
      </c>
      <c r="M31" s="39">
        <f>SUM(M6:M30)</f>
        <v>81340</v>
      </c>
      <c r="N31" s="23">
        <f t="shared" si="0"/>
        <v>300375.7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139200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139200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topLeftCell="A22" workbookViewId="0">
      <selection sqref="A1:N38"/>
    </sheetView>
  </sheetViews>
  <sheetFormatPr baseColWidth="10" defaultRowHeight="15"/>
  <cols>
    <col min="1" max="1" width="7.42578125" customWidth="1"/>
    <col min="2" max="3" width="21.140625" customWidth="1"/>
    <col min="8" max="8" width="11.85546875" customWidth="1"/>
    <col min="10" max="10" width="11.1406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41182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321</v>
      </c>
      <c r="C6" s="19" t="s">
        <v>32</v>
      </c>
      <c r="D6" s="19">
        <v>41182</v>
      </c>
      <c r="E6" s="19">
        <v>41183</v>
      </c>
      <c r="F6" s="20">
        <v>43252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>
      <c r="A7" s="18"/>
      <c r="B7" s="19" t="s">
        <v>322</v>
      </c>
      <c r="C7" s="19" t="s">
        <v>34</v>
      </c>
      <c r="D7" s="19">
        <v>41181</v>
      </c>
      <c r="E7" s="19">
        <v>41182</v>
      </c>
      <c r="F7" s="20">
        <v>43253</v>
      </c>
      <c r="G7" s="21">
        <v>28420</v>
      </c>
      <c r="H7" s="19"/>
      <c r="I7" s="22"/>
      <c r="J7" s="22"/>
      <c r="K7" s="22">
        <v>28420</v>
      </c>
      <c r="L7" s="22"/>
      <c r="M7" s="22"/>
      <c r="N7" s="23">
        <f t="shared" ref="N7:N31" si="0">G7+I7</f>
        <v>28420</v>
      </c>
    </row>
    <row r="8" spans="1:14">
      <c r="A8" s="18"/>
      <c r="B8" s="19" t="s">
        <v>40</v>
      </c>
      <c r="C8" s="19"/>
      <c r="D8" s="19"/>
      <c r="E8" s="19"/>
      <c r="F8" s="20">
        <v>43254</v>
      </c>
      <c r="G8" s="21"/>
      <c r="H8" s="20" t="s">
        <v>41</v>
      </c>
      <c r="I8" s="22">
        <v>3000</v>
      </c>
      <c r="J8" s="22">
        <v>3000</v>
      </c>
      <c r="K8" s="22"/>
      <c r="L8" s="22"/>
      <c r="M8" s="22"/>
      <c r="N8" s="23">
        <f t="shared" si="0"/>
        <v>3000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 t="s">
        <v>323</v>
      </c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48420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45420</v>
      </c>
      <c r="H31" s="38"/>
      <c r="I31" s="39">
        <f>SUM(I6:I30)</f>
        <v>3000</v>
      </c>
      <c r="J31" s="39">
        <f>SUM(J6:J30)</f>
        <v>20000</v>
      </c>
      <c r="K31" s="39">
        <f>SUM(K6:K30)</f>
        <v>28420</v>
      </c>
      <c r="L31" s="39">
        <f>SUM(L6:L30)</f>
        <v>0</v>
      </c>
      <c r="M31" s="39">
        <f>SUM(M6:M30)</f>
        <v>0</v>
      </c>
      <c r="N31" s="23">
        <f t="shared" si="0"/>
        <v>48420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20000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20000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28" sqref="C2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/>
      <c r="L3" s="15">
        <v>41173</v>
      </c>
      <c r="M3" s="16"/>
      <c r="N3" s="17" t="s">
        <v>235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236</v>
      </c>
      <c r="C6" s="19" t="s">
        <v>237</v>
      </c>
      <c r="D6" s="19">
        <v>41171</v>
      </c>
      <c r="E6" s="19">
        <v>41173</v>
      </c>
      <c r="F6" s="20">
        <v>43168</v>
      </c>
      <c r="G6" s="21">
        <v>32000</v>
      </c>
      <c r="H6" s="54"/>
      <c r="I6" s="22"/>
      <c r="J6" s="22">
        <v>32000</v>
      </c>
      <c r="K6" s="22"/>
      <c r="L6" s="22"/>
      <c r="M6" s="22"/>
      <c r="N6" s="23">
        <f>G6+I6</f>
        <v>32000</v>
      </c>
    </row>
    <row r="7" spans="1:14">
      <c r="A7" s="18"/>
      <c r="B7" s="19"/>
      <c r="C7" s="19" t="s">
        <v>218</v>
      </c>
      <c r="D7" s="19"/>
      <c r="E7" s="19"/>
      <c r="F7" s="20">
        <v>43169</v>
      </c>
      <c r="G7" s="21"/>
      <c r="H7" s="19" t="s">
        <v>219</v>
      </c>
      <c r="I7" s="22">
        <v>2500</v>
      </c>
      <c r="J7" s="22">
        <v>2500</v>
      </c>
      <c r="K7" s="22"/>
      <c r="L7" s="22"/>
      <c r="M7" s="22"/>
      <c r="N7" s="23">
        <f t="shared" ref="N7:N31" si="0">G7+I7</f>
        <v>2500</v>
      </c>
    </row>
    <row r="8" spans="1:14">
      <c r="A8" s="18"/>
      <c r="B8" s="19"/>
      <c r="C8" s="19" t="s">
        <v>218</v>
      </c>
      <c r="D8" s="19"/>
      <c r="E8" s="19"/>
      <c r="F8" s="20">
        <v>43170</v>
      </c>
      <c r="G8" s="21"/>
      <c r="H8" s="20" t="s">
        <v>219</v>
      </c>
      <c r="I8" s="22">
        <v>2500</v>
      </c>
      <c r="J8" s="22">
        <v>2500</v>
      </c>
      <c r="K8" s="22"/>
      <c r="L8" s="22"/>
      <c r="M8" s="22"/>
      <c r="N8" s="23">
        <f t="shared" si="0"/>
        <v>2500</v>
      </c>
    </row>
    <row r="9" spans="1:14">
      <c r="A9" s="18"/>
      <c r="B9" s="24"/>
      <c r="C9" s="24" t="s">
        <v>218</v>
      </c>
      <c r="D9" s="19"/>
      <c r="E9" s="19"/>
      <c r="F9" s="20">
        <v>43171</v>
      </c>
      <c r="G9" s="21"/>
      <c r="H9" s="20" t="s">
        <v>219</v>
      </c>
      <c r="I9" s="25">
        <v>2500</v>
      </c>
      <c r="J9" s="21">
        <v>2500</v>
      </c>
      <c r="K9" s="21"/>
      <c r="L9" s="21"/>
      <c r="M9" s="21"/>
      <c r="N9" s="23">
        <f t="shared" si="0"/>
        <v>2500</v>
      </c>
    </row>
    <row r="10" spans="1:14">
      <c r="A10" s="18"/>
      <c r="B10" s="24" t="s">
        <v>173</v>
      </c>
      <c r="C10" s="24" t="s">
        <v>238</v>
      </c>
      <c r="D10" s="19">
        <v>41172</v>
      </c>
      <c r="E10" s="19">
        <v>41173</v>
      </c>
      <c r="F10" s="20">
        <v>43172</v>
      </c>
      <c r="G10" s="21">
        <v>17000</v>
      </c>
      <c r="H10" s="20"/>
      <c r="I10" s="25"/>
      <c r="J10" s="21"/>
      <c r="K10" s="21">
        <v>17000</v>
      </c>
      <c r="L10" s="21"/>
      <c r="M10" s="21"/>
      <c r="N10" s="23">
        <f t="shared" si="0"/>
        <v>17000</v>
      </c>
    </row>
    <row r="11" spans="1:14">
      <c r="A11" s="18"/>
      <c r="B11" s="24" t="s">
        <v>224</v>
      </c>
      <c r="C11" s="24" t="s">
        <v>32</v>
      </c>
      <c r="D11" s="19">
        <v>41173</v>
      </c>
      <c r="E11" s="19">
        <v>41175</v>
      </c>
      <c r="F11" s="20">
        <v>43173</v>
      </c>
      <c r="G11" s="21">
        <v>49000</v>
      </c>
      <c r="H11" s="20"/>
      <c r="I11" s="25"/>
      <c r="J11" s="21">
        <v>49000</v>
      </c>
      <c r="K11" s="21"/>
      <c r="L11" s="21"/>
      <c r="M11" s="21"/>
      <c r="N11" s="23">
        <f t="shared" si="0"/>
        <v>49000</v>
      </c>
    </row>
    <row r="12" spans="1:14">
      <c r="A12" s="18"/>
      <c r="B12" s="24" t="s">
        <v>224</v>
      </c>
      <c r="C12" s="24"/>
      <c r="D12" s="19"/>
      <c r="E12" s="19"/>
      <c r="F12" s="20">
        <v>43174</v>
      </c>
      <c r="G12" s="21"/>
      <c r="H12" s="21" t="s">
        <v>239</v>
      </c>
      <c r="I12" s="25">
        <v>82320</v>
      </c>
      <c r="J12" s="25">
        <v>82320</v>
      </c>
      <c r="K12" s="21"/>
      <c r="L12" s="21"/>
      <c r="M12" s="21"/>
      <c r="N12" s="23">
        <f t="shared" si="0"/>
        <v>82320</v>
      </c>
    </row>
    <row r="13" spans="1:14">
      <c r="A13" s="18"/>
      <c r="B13" s="26" t="s">
        <v>240</v>
      </c>
      <c r="C13" s="26"/>
      <c r="D13" s="19"/>
      <c r="E13" s="19"/>
      <c r="F13" s="20">
        <v>43175</v>
      </c>
      <c r="G13" s="22"/>
      <c r="H13" s="22" t="s">
        <v>241</v>
      </c>
      <c r="I13" s="22">
        <v>49000</v>
      </c>
      <c r="J13" s="22"/>
      <c r="K13" s="22">
        <v>49000</v>
      </c>
      <c r="L13" s="22"/>
      <c r="M13" s="21"/>
      <c r="N13" s="23">
        <f t="shared" si="0"/>
        <v>49000</v>
      </c>
    </row>
    <row r="14" spans="1:14">
      <c r="A14" s="18"/>
      <c r="B14" s="24" t="s">
        <v>242</v>
      </c>
      <c r="C14" s="24" t="s">
        <v>32</v>
      </c>
      <c r="D14" s="19">
        <v>41173</v>
      </c>
      <c r="E14" s="19">
        <v>41175</v>
      </c>
      <c r="F14" s="20">
        <v>43176</v>
      </c>
      <c r="G14" s="21">
        <v>54880</v>
      </c>
      <c r="H14" s="21"/>
      <c r="I14" s="25"/>
      <c r="J14" s="21">
        <v>54880</v>
      </c>
      <c r="K14" s="21"/>
      <c r="L14" s="21"/>
      <c r="M14" s="27"/>
      <c r="N14" s="23">
        <f t="shared" si="0"/>
        <v>54880</v>
      </c>
    </row>
    <row r="15" spans="1:14">
      <c r="A15" s="18"/>
      <c r="B15" s="24" t="s">
        <v>40</v>
      </c>
      <c r="C15" s="24"/>
      <c r="D15" s="19"/>
      <c r="E15" s="19"/>
      <c r="F15" s="20">
        <v>43177</v>
      </c>
      <c r="G15" s="21"/>
      <c r="H15" s="21" t="s">
        <v>41</v>
      </c>
      <c r="I15" s="25">
        <v>3400</v>
      </c>
      <c r="J15" s="21">
        <v>3400</v>
      </c>
      <c r="K15" s="21"/>
      <c r="L15" s="21"/>
      <c r="M15" s="27"/>
      <c r="N15" s="23">
        <f t="shared" si="0"/>
        <v>3400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295100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152880</v>
      </c>
      <c r="H31" s="38"/>
      <c r="I31" s="39">
        <f>SUM(I6:I30)</f>
        <v>142220</v>
      </c>
      <c r="J31" s="39">
        <f>SUM(J6:J30)</f>
        <v>229100</v>
      </c>
      <c r="K31" s="39">
        <f>SUM(K6:K30)</f>
        <v>66000</v>
      </c>
      <c r="L31" s="39">
        <f>SUM(L6:L30)</f>
        <v>0</v>
      </c>
      <c r="M31" s="39">
        <f>SUM(M6:M30)</f>
        <v>0</v>
      </c>
      <c r="N31" s="23">
        <f t="shared" si="0"/>
        <v>295100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270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132300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96800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229100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/>
      <c r="L3" s="15">
        <v>41172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223</v>
      </c>
      <c r="C6" s="19" t="s">
        <v>32</v>
      </c>
      <c r="D6" s="19">
        <v>41172</v>
      </c>
      <c r="E6" s="19">
        <v>41173</v>
      </c>
      <c r="F6" s="20">
        <v>43156</v>
      </c>
      <c r="G6" s="21">
        <v>25970</v>
      </c>
      <c r="H6" s="54"/>
      <c r="I6" s="22"/>
      <c r="J6" s="22">
        <v>25970</v>
      </c>
      <c r="K6" s="22"/>
      <c r="L6" s="22"/>
      <c r="M6" s="22"/>
      <c r="N6" s="23">
        <f>G6+I6</f>
        <v>25970</v>
      </c>
    </row>
    <row r="7" spans="1:14">
      <c r="A7" s="18"/>
      <c r="B7" s="19" t="s">
        <v>224</v>
      </c>
      <c r="C7" s="19" t="s">
        <v>32</v>
      </c>
      <c r="D7" s="19">
        <v>41172</v>
      </c>
      <c r="E7" s="19">
        <v>41173</v>
      </c>
      <c r="F7" s="20">
        <v>43157</v>
      </c>
      <c r="G7" s="21">
        <v>32340</v>
      </c>
      <c r="H7" s="19"/>
      <c r="I7" s="22"/>
      <c r="J7" s="22">
        <v>32340</v>
      </c>
      <c r="K7" s="22"/>
      <c r="L7" s="22"/>
      <c r="M7" s="22"/>
      <c r="N7" s="23">
        <f t="shared" ref="N7:N31" si="0">G7+I7</f>
        <v>32340</v>
      </c>
    </row>
    <row r="8" spans="1:14">
      <c r="A8" s="18"/>
      <c r="B8" s="19" t="s">
        <v>225</v>
      </c>
      <c r="C8" s="19" t="s">
        <v>84</v>
      </c>
      <c r="D8" s="19">
        <v>41172</v>
      </c>
      <c r="E8" s="19">
        <v>41173</v>
      </c>
      <c r="F8" s="20">
        <v>43158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>
      <c r="A9" s="18"/>
      <c r="B9" s="24" t="s">
        <v>226</v>
      </c>
      <c r="C9" s="24" t="s">
        <v>142</v>
      </c>
      <c r="D9" s="19">
        <v>41165</v>
      </c>
      <c r="E9" s="19">
        <v>41167</v>
      </c>
      <c r="F9" s="20">
        <v>43159</v>
      </c>
      <c r="G9" s="21">
        <v>52920</v>
      </c>
      <c r="H9" s="20"/>
      <c r="I9" s="25"/>
      <c r="J9" s="21"/>
      <c r="K9" s="21"/>
      <c r="L9" s="21">
        <v>52920</v>
      </c>
      <c r="M9" s="21"/>
      <c r="N9" s="23">
        <f t="shared" si="0"/>
        <v>52920</v>
      </c>
    </row>
    <row r="10" spans="1:14">
      <c r="A10" s="18"/>
      <c r="B10" s="24" t="s">
        <v>227</v>
      </c>
      <c r="C10" s="24" t="s">
        <v>142</v>
      </c>
      <c r="D10" s="19">
        <v>41165</v>
      </c>
      <c r="E10" s="19">
        <v>41167</v>
      </c>
      <c r="F10" s="20">
        <v>43160</v>
      </c>
      <c r="G10" s="21">
        <v>52920</v>
      </c>
      <c r="H10" s="20"/>
      <c r="I10" s="25"/>
      <c r="J10" s="21"/>
      <c r="K10" s="21"/>
      <c r="L10" s="21">
        <v>52920</v>
      </c>
      <c r="M10" s="21"/>
      <c r="N10" s="23">
        <f t="shared" si="0"/>
        <v>52920</v>
      </c>
    </row>
    <row r="11" spans="1:14">
      <c r="A11" s="18"/>
      <c r="B11" s="24" t="s">
        <v>228</v>
      </c>
      <c r="C11" s="24" t="s">
        <v>142</v>
      </c>
      <c r="D11" s="19">
        <v>41165</v>
      </c>
      <c r="E11" s="19">
        <v>41167</v>
      </c>
      <c r="F11" s="20">
        <v>43161</v>
      </c>
      <c r="G11" s="21">
        <v>52920</v>
      </c>
      <c r="H11" s="20"/>
      <c r="I11" s="25"/>
      <c r="J11" s="21"/>
      <c r="K11" s="21"/>
      <c r="L11" s="21">
        <v>52920</v>
      </c>
      <c r="M11" s="21"/>
      <c r="N11" s="23">
        <f t="shared" si="0"/>
        <v>52920</v>
      </c>
    </row>
    <row r="12" spans="1:14">
      <c r="A12" s="18"/>
      <c r="B12" s="24" t="s">
        <v>229</v>
      </c>
      <c r="C12" s="24" t="s">
        <v>142</v>
      </c>
      <c r="D12" s="19">
        <v>41167</v>
      </c>
      <c r="E12" s="19">
        <v>41169</v>
      </c>
      <c r="F12" s="20">
        <v>43162</v>
      </c>
      <c r="G12" s="21">
        <v>52920</v>
      </c>
      <c r="H12" s="21"/>
      <c r="I12" s="25"/>
      <c r="J12" s="25"/>
      <c r="K12" s="21"/>
      <c r="L12" s="21">
        <v>52920</v>
      </c>
      <c r="M12" s="21"/>
      <c r="N12" s="23">
        <f t="shared" si="0"/>
        <v>52920</v>
      </c>
    </row>
    <row r="13" spans="1:14">
      <c r="A13" s="18"/>
      <c r="B13" s="26" t="s">
        <v>230</v>
      </c>
      <c r="C13" s="26" t="s">
        <v>142</v>
      </c>
      <c r="D13" s="19">
        <v>41167</v>
      </c>
      <c r="E13" s="19">
        <v>41169</v>
      </c>
      <c r="F13" s="20">
        <v>43163</v>
      </c>
      <c r="G13" s="22">
        <v>52920</v>
      </c>
      <c r="H13" s="22"/>
      <c r="I13" s="22"/>
      <c r="J13" s="22"/>
      <c r="K13" s="22"/>
      <c r="L13" s="22">
        <v>52920</v>
      </c>
      <c r="M13" s="21"/>
      <c r="N13" s="23">
        <f t="shared" si="0"/>
        <v>52920</v>
      </c>
    </row>
    <row r="14" spans="1:14">
      <c r="A14" s="18"/>
      <c r="B14" s="24" t="s">
        <v>231</v>
      </c>
      <c r="C14" s="24" t="s">
        <v>142</v>
      </c>
      <c r="D14" s="19">
        <v>41170</v>
      </c>
      <c r="E14" s="19">
        <v>41172</v>
      </c>
      <c r="F14" s="20">
        <v>43164</v>
      </c>
      <c r="G14" s="21">
        <v>52920</v>
      </c>
      <c r="H14" s="21"/>
      <c r="I14" s="25"/>
      <c r="J14" s="21"/>
      <c r="K14" s="21"/>
      <c r="L14" s="21">
        <v>52920</v>
      </c>
      <c r="M14" s="27"/>
      <c r="N14" s="23">
        <f t="shared" si="0"/>
        <v>52920</v>
      </c>
    </row>
    <row r="15" spans="1:14">
      <c r="A15" s="18"/>
      <c r="B15" s="24" t="s">
        <v>232</v>
      </c>
      <c r="C15" s="24" t="s">
        <v>142</v>
      </c>
      <c r="D15" s="19">
        <v>41170</v>
      </c>
      <c r="E15" s="19">
        <v>41172</v>
      </c>
      <c r="F15" s="20">
        <v>43165</v>
      </c>
      <c r="G15" s="21">
        <v>52920</v>
      </c>
      <c r="H15" s="21"/>
      <c r="I15" s="25"/>
      <c r="J15" s="21"/>
      <c r="K15" s="21"/>
      <c r="L15" s="21">
        <v>52920</v>
      </c>
      <c r="M15" s="27"/>
      <c r="N15" s="23">
        <f t="shared" si="0"/>
        <v>52920</v>
      </c>
    </row>
    <row r="16" spans="1:14">
      <c r="A16" s="28"/>
      <c r="B16" s="24" t="s">
        <v>233</v>
      </c>
      <c r="C16" s="24" t="s">
        <v>142</v>
      </c>
      <c r="D16" s="19">
        <v>41170</v>
      </c>
      <c r="E16" s="19">
        <v>41172</v>
      </c>
      <c r="F16" s="29">
        <v>43166</v>
      </c>
      <c r="G16" s="21">
        <v>52920</v>
      </c>
      <c r="H16" s="30"/>
      <c r="I16" s="31"/>
      <c r="J16" s="21"/>
      <c r="K16" s="32"/>
      <c r="L16" s="21">
        <v>52920</v>
      </c>
      <c r="M16" s="27"/>
      <c r="N16" s="23">
        <f t="shared" si="0"/>
        <v>52920</v>
      </c>
    </row>
    <row r="17" spans="1:14">
      <c r="A17" s="28"/>
      <c r="B17" s="24" t="s">
        <v>234</v>
      </c>
      <c r="C17" s="24" t="s">
        <v>84</v>
      </c>
      <c r="D17" s="19">
        <v>41172</v>
      </c>
      <c r="E17" s="19">
        <v>41173</v>
      </c>
      <c r="F17" s="29">
        <v>43167</v>
      </c>
      <c r="G17" s="21">
        <v>17000</v>
      </c>
      <c r="H17" s="32"/>
      <c r="I17" s="31"/>
      <c r="J17" s="21"/>
      <c r="K17" s="32">
        <v>17000</v>
      </c>
      <c r="L17" s="21"/>
      <c r="M17" s="27"/>
      <c r="N17" s="23">
        <f t="shared" si="0"/>
        <v>17000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515670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515670</v>
      </c>
      <c r="H31" s="38"/>
      <c r="I31" s="39">
        <f>SUM(I6:I30)</f>
        <v>0</v>
      </c>
      <c r="J31" s="39">
        <f>SUM(J6:J30)</f>
        <v>58310</v>
      </c>
      <c r="K31" s="39">
        <f>SUM(K6:K30)</f>
        <v>34000</v>
      </c>
      <c r="L31" s="39">
        <f>SUM(L6:L30)</f>
        <v>423360</v>
      </c>
      <c r="M31" s="39">
        <f>SUM(M6:M30)</f>
        <v>0</v>
      </c>
      <c r="N31" s="23">
        <f t="shared" si="0"/>
        <v>515670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117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57330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58330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36" sqref="C3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41172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220</v>
      </c>
      <c r="C6" s="19" t="s">
        <v>84</v>
      </c>
      <c r="D6" s="19"/>
      <c r="E6" s="19"/>
      <c r="F6" s="20">
        <v>43152</v>
      </c>
      <c r="G6" s="21"/>
      <c r="H6" s="54" t="s">
        <v>219</v>
      </c>
      <c r="I6" s="22">
        <v>2500</v>
      </c>
      <c r="J6" s="22">
        <v>2500</v>
      </c>
      <c r="K6" s="22"/>
      <c r="L6" s="22"/>
      <c r="M6" s="22"/>
      <c r="N6" s="23">
        <f>G6+I6</f>
        <v>2500</v>
      </c>
    </row>
    <row r="7" spans="1:14">
      <c r="A7" s="18"/>
      <c r="B7" s="19" t="s">
        <v>220</v>
      </c>
      <c r="C7" s="19" t="s">
        <v>84</v>
      </c>
      <c r="D7" s="19"/>
      <c r="E7" s="19"/>
      <c r="F7" s="20">
        <v>43153</v>
      </c>
      <c r="G7" s="21"/>
      <c r="H7" s="19" t="s">
        <v>219</v>
      </c>
      <c r="I7" s="22">
        <v>2500</v>
      </c>
      <c r="J7" s="22">
        <v>2500</v>
      </c>
      <c r="K7" s="22"/>
      <c r="L7" s="22"/>
      <c r="M7" s="22"/>
      <c r="N7" s="23">
        <f t="shared" ref="N7:N31" si="0">G7+I7</f>
        <v>2500</v>
      </c>
    </row>
    <row r="8" spans="1:14">
      <c r="A8" s="18"/>
      <c r="B8" s="19" t="s">
        <v>220</v>
      </c>
      <c r="C8" s="19" t="s">
        <v>84</v>
      </c>
      <c r="D8" s="19"/>
      <c r="E8" s="19"/>
      <c r="F8" s="20">
        <v>43154</v>
      </c>
      <c r="G8" s="21"/>
      <c r="H8" s="20" t="s">
        <v>219</v>
      </c>
      <c r="I8" s="22">
        <v>2500</v>
      </c>
      <c r="J8" s="22">
        <v>2500</v>
      </c>
      <c r="K8" s="22"/>
      <c r="L8" s="22"/>
      <c r="M8" s="22"/>
      <c r="N8" s="23">
        <f t="shared" si="0"/>
        <v>2500</v>
      </c>
    </row>
    <row r="9" spans="1:14">
      <c r="A9" s="18" t="s">
        <v>222</v>
      </c>
      <c r="B9" s="24" t="s">
        <v>221</v>
      </c>
      <c r="C9" s="24" t="s">
        <v>84</v>
      </c>
      <c r="D9" s="19">
        <v>41169</v>
      </c>
      <c r="E9" s="19">
        <v>41172</v>
      </c>
      <c r="F9" s="20">
        <v>43155</v>
      </c>
      <c r="G9" s="21">
        <v>51000</v>
      </c>
      <c r="H9" s="20"/>
      <c r="I9" s="25"/>
      <c r="J9" s="21"/>
      <c r="K9" s="21">
        <v>51000</v>
      </c>
      <c r="L9" s="21"/>
      <c r="M9" s="21"/>
      <c r="N9" s="23">
        <f t="shared" si="0"/>
        <v>51000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58500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51000</v>
      </c>
      <c r="H31" s="38"/>
      <c r="I31" s="39">
        <f>SUM(I6:I30)</f>
        <v>7500</v>
      </c>
      <c r="J31" s="39">
        <f>SUM(J6:J30)</f>
        <v>7500</v>
      </c>
      <c r="K31" s="39">
        <f>SUM(K6:K30)</f>
        <v>51000</v>
      </c>
      <c r="L31" s="39">
        <f>SUM(L6:L30)</f>
        <v>0</v>
      </c>
      <c r="M31" s="39">
        <f>SUM(M6:M30)</f>
        <v>0</v>
      </c>
      <c r="N31" s="23">
        <f t="shared" si="0"/>
        <v>58500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7500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7500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D6" sqref="D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/>
      <c r="L3" s="15">
        <v>41171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209</v>
      </c>
      <c r="C6" s="19" t="s">
        <v>32</v>
      </c>
      <c r="D6" s="19">
        <v>41171</v>
      </c>
      <c r="E6" s="19">
        <v>41172</v>
      </c>
      <c r="F6" s="20">
        <v>43138</v>
      </c>
      <c r="G6" s="21">
        <v>24010</v>
      </c>
      <c r="H6" s="54"/>
      <c r="I6" s="22"/>
      <c r="J6" s="22"/>
      <c r="K6" s="22">
        <v>24010</v>
      </c>
      <c r="L6" s="22"/>
      <c r="M6" s="22"/>
      <c r="N6" s="23">
        <f>G6+I6</f>
        <v>24010</v>
      </c>
    </row>
    <row r="7" spans="1:14">
      <c r="A7" s="18"/>
      <c r="B7" s="19" t="s">
        <v>210</v>
      </c>
      <c r="C7" s="19" t="s">
        <v>84</v>
      </c>
      <c r="D7" s="19">
        <v>41169</v>
      </c>
      <c r="E7" s="19">
        <v>41172</v>
      </c>
      <c r="F7" s="20">
        <v>43139</v>
      </c>
      <c r="G7" s="21">
        <v>69000</v>
      </c>
      <c r="H7" s="19"/>
      <c r="I7" s="22"/>
      <c r="J7" s="22">
        <v>69000</v>
      </c>
      <c r="K7" s="22"/>
      <c r="L7" s="22"/>
      <c r="M7" s="22"/>
      <c r="N7" s="23">
        <f t="shared" ref="N7:N31" si="0">G7+I7</f>
        <v>69000</v>
      </c>
    </row>
    <row r="8" spans="1:14">
      <c r="A8" s="18"/>
      <c r="B8" s="19" t="s">
        <v>211</v>
      </c>
      <c r="C8" s="19" t="s">
        <v>32</v>
      </c>
      <c r="D8" s="19">
        <v>41171</v>
      </c>
      <c r="E8" s="19">
        <v>41173</v>
      </c>
      <c r="F8" s="20">
        <v>43140</v>
      </c>
      <c r="G8" s="21">
        <v>64680</v>
      </c>
      <c r="H8" s="20"/>
      <c r="I8" s="22"/>
      <c r="J8" s="22">
        <v>64680</v>
      </c>
      <c r="K8" s="22"/>
      <c r="L8" s="22"/>
      <c r="M8" s="22"/>
      <c r="N8" s="23">
        <f t="shared" si="0"/>
        <v>64680</v>
      </c>
    </row>
    <row r="9" spans="1:14">
      <c r="A9" s="18"/>
      <c r="B9" s="24" t="s">
        <v>212</v>
      </c>
      <c r="C9" s="24" t="s">
        <v>84</v>
      </c>
      <c r="D9" s="19">
        <v>41171</v>
      </c>
      <c r="E9" s="19">
        <v>41172</v>
      </c>
      <c r="F9" s="20">
        <v>43141</v>
      </c>
      <c r="G9" s="21">
        <v>19500</v>
      </c>
      <c r="H9" s="20"/>
      <c r="I9" s="25"/>
      <c r="J9" s="21"/>
      <c r="K9" s="21">
        <v>19500</v>
      </c>
      <c r="L9" s="21"/>
      <c r="M9" s="21"/>
      <c r="N9" s="23">
        <f t="shared" si="0"/>
        <v>19500</v>
      </c>
    </row>
    <row r="10" spans="1:14">
      <c r="A10" s="18"/>
      <c r="B10" s="24" t="s">
        <v>213</v>
      </c>
      <c r="C10" s="24" t="s">
        <v>32</v>
      </c>
      <c r="D10" s="19">
        <v>41171</v>
      </c>
      <c r="E10" s="19">
        <v>41172</v>
      </c>
      <c r="F10" s="20">
        <v>43142</v>
      </c>
      <c r="G10" s="21">
        <v>20000</v>
      </c>
      <c r="H10" s="20"/>
      <c r="I10" s="25"/>
      <c r="J10" s="21"/>
      <c r="K10" s="21">
        <v>20000</v>
      </c>
      <c r="L10" s="21"/>
      <c r="M10" s="21"/>
      <c r="N10" s="23">
        <f t="shared" si="0"/>
        <v>20000</v>
      </c>
    </row>
    <row r="11" spans="1:14">
      <c r="A11" s="18"/>
      <c r="B11" s="24" t="s">
        <v>214</v>
      </c>
      <c r="C11" s="24" t="s">
        <v>84</v>
      </c>
      <c r="D11" s="19">
        <v>41171</v>
      </c>
      <c r="E11" s="19">
        <v>41172</v>
      </c>
      <c r="F11" s="20">
        <v>43143</v>
      </c>
      <c r="G11" s="21">
        <v>17000</v>
      </c>
      <c r="H11" s="20"/>
      <c r="I11" s="25"/>
      <c r="J11" s="21"/>
      <c r="K11" s="21">
        <v>17000</v>
      </c>
      <c r="L11" s="21"/>
      <c r="M11" s="21"/>
      <c r="N11" s="23">
        <f t="shared" si="0"/>
        <v>17000</v>
      </c>
    </row>
    <row r="12" spans="1:14">
      <c r="A12" s="18"/>
      <c r="B12" s="24" t="s">
        <v>214</v>
      </c>
      <c r="C12" s="24" t="s">
        <v>84</v>
      </c>
      <c r="D12" s="19">
        <v>41171</v>
      </c>
      <c r="E12" s="19">
        <v>41172</v>
      </c>
      <c r="F12" s="20">
        <v>43144</v>
      </c>
      <c r="G12" s="21">
        <v>17000</v>
      </c>
      <c r="H12" s="21"/>
      <c r="I12" s="25"/>
      <c r="J12" s="25"/>
      <c r="K12" s="21">
        <v>17000</v>
      </c>
      <c r="L12" s="21"/>
      <c r="M12" s="21"/>
      <c r="N12" s="23">
        <f t="shared" si="0"/>
        <v>17000</v>
      </c>
    </row>
    <row r="13" spans="1:14">
      <c r="A13" s="18"/>
      <c r="B13" s="26" t="s">
        <v>215</v>
      </c>
      <c r="C13" s="26" t="s">
        <v>84</v>
      </c>
      <c r="D13" s="19">
        <v>41171</v>
      </c>
      <c r="E13" s="19">
        <v>41172</v>
      </c>
      <c r="F13" s="20">
        <v>43145</v>
      </c>
      <c r="G13" s="22">
        <v>19500</v>
      </c>
      <c r="H13" s="22"/>
      <c r="I13" s="22"/>
      <c r="J13" s="22"/>
      <c r="K13" s="22">
        <v>19500</v>
      </c>
      <c r="L13" s="22"/>
      <c r="M13" s="21"/>
      <c r="N13" s="23">
        <f t="shared" si="0"/>
        <v>19500</v>
      </c>
    </row>
    <row r="14" spans="1:14">
      <c r="A14" s="18"/>
      <c r="B14" s="24" t="s">
        <v>216</v>
      </c>
      <c r="C14" s="24" t="s">
        <v>84</v>
      </c>
      <c r="D14" s="19">
        <v>41171</v>
      </c>
      <c r="E14" s="19">
        <v>41172</v>
      </c>
      <c r="F14" s="20">
        <v>43146</v>
      </c>
      <c r="G14" s="21">
        <v>21500</v>
      </c>
      <c r="H14" s="21"/>
      <c r="I14" s="25"/>
      <c r="J14" s="21">
        <v>21500</v>
      </c>
      <c r="K14" s="21"/>
      <c r="L14" s="21"/>
      <c r="M14" s="27"/>
      <c r="N14" s="23">
        <f t="shared" si="0"/>
        <v>21500</v>
      </c>
    </row>
    <row r="15" spans="1:14">
      <c r="A15" s="18"/>
      <c r="B15" s="24" t="s">
        <v>216</v>
      </c>
      <c r="C15" s="24" t="s">
        <v>84</v>
      </c>
      <c r="D15" s="19">
        <v>41171</v>
      </c>
      <c r="E15" s="19">
        <v>41172</v>
      </c>
      <c r="F15" s="20">
        <v>43147</v>
      </c>
      <c r="G15" s="21">
        <v>21500</v>
      </c>
      <c r="H15" s="21"/>
      <c r="I15" s="25"/>
      <c r="J15" s="21"/>
      <c r="K15" s="21">
        <v>21500</v>
      </c>
      <c r="L15" s="21"/>
      <c r="M15" s="27"/>
      <c r="N15" s="23">
        <f t="shared" si="0"/>
        <v>21500</v>
      </c>
    </row>
    <row r="16" spans="1:14">
      <c r="A16" s="28"/>
      <c r="B16" s="24" t="s">
        <v>167</v>
      </c>
      <c r="C16" s="24" t="s">
        <v>32</v>
      </c>
      <c r="D16" s="19"/>
      <c r="E16" s="19"/>
      <c r="F16" s="29">
        <v>43149</v>
      </c>
      <c r="G16" s="21"/>
      <c r="H16" s="30" t="s">
        <v>41</v>
      </c>
      <c r="I16" s="31">
        <v>500</v>
      </c>
      <c r="J16" s="21">
        <v>500</v>
      </c>
      <c r="K16" s="32"/>
      <c r="L16" s="21"/>
      <c r="M16" s="27"/>
      <c r="N16" s="23">
        <f t="shared" si="0"/>
        <v>500</v>
      </c>
    </row>
    <row r="17" spans="1:14">
      <c r="A17" s="28"/>
      <c r="B17" s="24" t="s">
        <v>162</v>
      </c>
      <c r="C17" s="24" t="s">
        <v>84</v>
      </c>
      <c r="D17" s="19">
        <v>41171</v>
      </c>
      <c r="E17" s="19">
        <v>41172</v>
      </c>
      <c r="F17" s="29">
        <v>43150</v>
      </c>
      <c r="G17" s="21">
        <v>26000</v>
      </c>
      <c r="H17" s="32"/>
      <c r="I17" s="31"/>
      <c r="J17" s="21"/>
      <c r="K17" s="32">
        <v>26000</v>
      </c>
      <c r="L17" s="21"/>
      <c r="M17" s="27"/>
      <c r="N17" s="23">
        <f t="shared" si="0"/>
        <v>26000</v>
      </c>
    </row>
    <row r="18" spans="1:14">
      <c r="A18" s="28"/>
      <c r="B18" s="24" t="s">
        <v>218</v>
      </c>
      <c r="C18" s="24" t="s">
        <v>84</v>
      </c>
      <c r="D18" s="19">
        <v>41171</v>
      </c>
      <c r="E18" s="19">
        <v>41173</v>
      </c>
      <c r="F18" s="29">
        <v>43151</v>
      </c>
      <c r="G18" s="21">
        <v>51500</v>
      </c>
      <c r="H18" s="30"/>
      <c r="I18" s="31"/>
      <c r="J18" s="21"/>
      <c r="K18" s="32">
        <v>51500</v>
      </c>
      <c r="L18" s="21"/>
      <c r="M18" s="27"/>
      <c r="N18" s="23">
        <f t="shared" si="0"/>
        <v>51500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371690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371190</v>
      </c>
      <c r="H31" s="38"/>
      <c r="I31" s="39">
        <f>SUM(I6:I30)</f>
        <v>500</v>
      </c>
      <c r="J31" s="39">
        <f>SUM(J6:J30)</f>
        <v>155680</v>
      </c>
      <c r="K31" s="39">
        <f>SUM(K6:K30)</f>
        <v>216010</v>
      </c>
      <c r="L31" s="39">
        <f>SUM(L6:L30)</f>
        <v>0</v>
      </c>
      <c r="M31" s="39">
        <f>SUM(M6:M30)</f>
        <v>0</v>
      </c>
      <c r="N31" s="23">
        <f t="shared" si="0"/>
        <v>371690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 t="s">
        <v>217</v>
      </c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1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490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155200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155690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8"/>
  <sheetViews>
    <sheetView topLeftCell="A20" workbookViewId="0">
      <selection activeCell="D27" sqref="D27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41171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65</v>
      </c>
      <c r="B6" s="19" t="s">
        <v>93</v>
      </c>
      <c r="C6" s="19" t="s">
        <v>92</v>
      </c>
      <c r="D6" s="19">
        <v>41169</v>
      </c>
      <c r="E6" s="19">
        <v>41171</v>
      </c>
      <c r="F6" s="20">
        <v>43132</v>
      </c>
      <c r="G6" s="21">
        <v>34000</v>
      </c>
      <c r="H6" s="54"/>
      <c r="I6" s="22"/>
      <c r="J6" s="22">
        <v>34000</v>
      </c>
      <c r="K6" s="22"/>
      <c r="L6" s="22"/>
      <c r="M6" s="22"/>
      <c r="N6" s="23">
        <f>G6+I6</f>
        <v>34000</v>
      </c>
    </row>
    <row r="7" spans="1:14">
      <c r="A7" s="18" t="s">
        <v>48</v>
      </c>
      <c r="B7" s="19" t="s">
        <v>204</v>
      </c>
      <c r="C7" s="19" t="s">
        <v>32</v>
      </c>
      <c r="D7" s="19">
        <v>41171</v>
      </c>
      <c r="E7" s="19">
        <v>41172</v>
      </c>
      <c r="F7" s="20">
        <v>43133</v>
      </c>
      <c r="G7" s="21">
        <v>33320</v>
      </c>
      <c r="H7" s="19"/>
      <c r="I7" s="22"/>
      <c r="J7" s="22"/>
      <c r="K7" s="22">
        <v>33320</v>
      </c>
      <c r="L7" s="22"/>
      <c r="M7" s="22"/>
      <c r="N7" s="23">
        <f t="shared" ref="N7:N31" si="0">G7+I7</f>
        <v>33320</v>
      </c>
    </row>
    <row r="8" spans="1:14">
      <c r="A8" s="18" t="s">
        <v>48</v>
      </c>
      <c r="B8" s="19" t="s">
        <v>204</v>
      </c>
      <c r="C8" s="19"/>
      <c r="D8" s="19"/>
      <c r="E8" s="19"/>
      <c r="F8" s="20">
        <v>43134</v>
      </c>
      <c r="G8" s="21"/>
      <c r="H8" s="20" t="s">
        <v>205</v>
      </c>
      <c r="I8" s="22">
        <v>98000</v>
      </c>
      <c r="J8" s="22">
        <v>98000</v>
      </c>
      <c r="K8" s="22"/>
      <c r="L8" s="22"/>
      <c r="M8" s="22"/>
      <c r="N8" s="23">
        <f t="shared" si="0"/>
        <v>98000</v>
      </c>
    </row>
    <row r="9" spans="1:14">
      <c r="A9" s="18" t="s">
        <v>88</v>
      </c>
      <c r="B9" s="24" t="s">
        <v>206</v>
      </c>
      <c r="C9" s="24"/>
      <c r="D9" s="19"/>
      <c r="E9" s="19"/>
      <c r="F9" s="20">
        <v>43135</v>
      </c>
      <c r="G9" s="21"/>
      <c r="H9" s="20" t="s">
        <v>207</v>
      </c>
      <c r="I9" s="25">
        <v>72520</v>
      </c>
      <c r="J9" s="21"/>
      <c r="K9" s="21">
        <v>72520</v>
      </c>
      <c r="L9" s="21"/>
      <c r="M9" s="21"/>
      <c r="N9" s="23">
        <f t="shared" si="0"/>
        <v>72520</v>
      </c>
    </row>
    <row r="10" spans="1:14">
      <c r="A10" s="18" t="s">
        <v>106</v>
      </c>
      <c r="B10" s="24" t="s">
        <v>208</v>
      </c>
      <c r="C10" s="24" t="s">
        <v>32</v>
      </c>
      <c r="D10" s="19">
        <v>41171</v>
      </c>
      <c r="E10" s="19">
        <v>41172</v>
      </c>
      <c r="F10" s="20">
        <v>43136</v>
      </c>
      <c r="G10" s="21">
        <v>16660</v>
      </c>
      <c r="H10" s="20"/>
      <c r="I10" s="25"/>
      <c r="J10" s="21"/>
      <c r="K10" s="21">
        <v>16660</v>
      </c>
      <c r="L10" s="21"/>
      <c r="M10" s="21"/>
      <c r="N10" s="23">
        <f t="shared" si="0"/>
        <v>16660</v>
      </c>
    </row>
    <row r="11" spans="1:14">
      <c r="A11" s="18"/>
      <c r="B11" s="24" t="s">
        <v>53</v>
      </c>
      <c r="C11" s="24"/>
      <c r="D11" s="19"/>
      <c r="E11" s="19"/>
      <c r="F11" s="20">
        <v>43137</v>
      </c>
      <c r="G11" s="21"/>
      <c r="H11" s="20" t="s">
        <v>41</v>
      </c>
      <c r="I11" s="25">
        <v>2400</v>
      </c>
      <c r="J11" s="21">
        <v>2400</v>
      </c>
      <c r="K11" s="21"/>
      <c r="L11" s="21"/>
      <c r="M11" s="21"/>
      <c r="N11" s="23">
        <f t="shared" si="0"/>
        <v>2400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256900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83980</v>
      </c>
      <c r="H31" s="38"/>
      <c r="I31" s="39">
        <f>SUM(I6:I30)</f>
        <v>172920</v>
      </c>
      <c r="J31" s="39">
        <f>SUM(J6:J30)</f>
        <v>134400</v>
      </c>
      <c r="K31" s="39">
        <f>SUM(K6:K30)</f>
        <v>122500</v>
      </c>
      <c r="L31" s="39">
        <f>SUM(L6:L30)</f>
        <v>0</v>
      </c>
      <c r="M31" s="39">
        <f>SUM(M6:M30)</f>
        <v>0</v>
      </c>
      <c r="N31" s="23">
        <f t="shared" si="0"/>
        <v>256900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1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490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133900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134390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B7" sqref="B7:G7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41170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62</v>
      </c>
      <c r="B6" s="19" t="s">
        <v>198</v>
      </c>
      <c r="C6" s="19" t="s">
        <v>199</v>
      </c>
      <c r="D6" s="19">
        <v>41170</v>
      </c>
      <c r="E6" s="19">
        <v>41171</v>
      </c>
      <c r="F6" s="20">
        <v>43128</v>
      </c>
      <c r="G6" s="21">
        <v>19500</v>
      </c>
      <c r="H6" s="54"/>
      <c r="I6" s="22"/>
      <c r="J6" s="22"/>
      <c r="K6" s="22">
        <v>19500</v>
      </c>
      <c r="L6" s="22"/>
      <c r="M6" s="22"/>
      <c r="N6" s="23">
        <f>G6+I6</f>
        <v>19500</v>
      </c>
    </row>
    <row r="7" spans="1:14">
      <c r="A7" s="18" t="s">
        <v>48</v>
      </c>
      <c r="B7" s="19" t="s">
        <v>200</v>
      </c>
      <c r="C7" s="19" t="s">
        <v>32</v>
      </c>
      <c r="D7" s="19">
        <v>41170</v>
      </c>
      <c r="E7" s="19">
        <v>41171</v>
      </c>
      <c r="F7" s="20">
        <v>43129</v>
      </c>
      <c r="G7" s="21">
        <v>44100</v>
      </c>
      <c r="H7" s="19"/>
      <c r="I7" s="22"/>
      <c r="J7" s="22"/>
      <c r="K7" s="22">
        <v>44100</v>
      </c>
      <c r="L7" s="22"/>
      <c r="M7" s="22"/>
      <c r="N7" s="23">
        <f t="shared" ref="N7:N31" si="0">G7+I7</f>
        <v>44100</v>
      </c>
    </row>
    <row r="8" spans="1:14">
      <c r="A8" s="18" t="s">
        <v>106</v>
      </c>
      <c r="B8" s="19" t="s">
        <v>201</v>
      </c>
      <c r="C8" s="19" t="s">
        <v>199</v>
      </c>
      <c r="D8" s="19">
        <v>41170</v>
      </c>
      <c r="E8" s="19">
        <v>41171</v>
      </c>
      <c r="F8" s="20">
        <v>43130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>
      <c r="A9" s="18" t="s">
        <v>202</v>
      </c>
      <c r="B9" s="24" t="s">
        <v>203</v>
      </c>
      <c r="C9" s="24" t="s">
        <v>32</v>
      </c>
      <c r="D9" s="19">
        <v>41170</v>
      </c>
      <c r="E9" s="19">
        <v>41171</v>
      </c>
      <c r="F9" s="20">
        <v>43131</v>
      </c>
      <c r="G9" s="21">
        <v>20000</v>
      </c>
      <c r="H9" s="20"/>
      <c r="I9" s="25"/>
      <c r="J9" s="21"/>
      <c r="K9" s="21">
        <v>20000</v>
      </c>
      <c r="L9" s="21"/>
      <c r="M9" s="21"/>
      <c r="N9" s="23">
        <f t="shared" si="0"/>
        <v>20000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103100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103100</v>
      </c>
      <c r="H31" s="38"/>
      <c r="I31" s="39">
        <f>SUM(I6:I30)</f>
        <v>0</v>
      </c>
      <c r="J31" s="39">
        <f>SUM(J6:J30)</f>
        <v>0</v>
      </c>
      <c r="K31" s="39">
        <f>SUM(K6:K30)</f>
        <v>103100</v>
      </c>
      <c r="L31" s="39">
        <f>SUM(L6:L30)</f>
        <v>0</v>
      </c>
      <c r="M31" s="39">
        <f>SUM(M6:M30)</f>
        <v>0</v>
      </c>
      <c r="N31" s="23">
        <f t="shared" si="0"/>
        <v>103100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8"/>
  <sheetViews>
    <sheetView workbookViewId="0"/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/>
      <c r="L3" s="15">
        <v>41170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197</v>
      </c>
      <c r="C6" s="19" t="s">
        <v>32</v>
      </c>
      <c r="D6" s="19">
        <v>41170</v>
      </c>
      <c r="E6" s="19">
        <v>41175</v>
      </c>
      <c r="F6" s="20">
        <v>43125</v>
      </c>
      <c r="G6" s="21">
        <v>112700</v>
      </c>
      <c r="H6" s="54"/>
      <c r="I6" s="22"/>
      <c r="J6" s="22"/>
      <c r="K6" s="22">
        <v>112700</v>
      </c>
      <c r="L6" s="22"/>
      <c r="M6" s="22"/>
      <c r="N6" s="23">
        <f>G6+I6</f>
        <v>112700</v>
      </c>
    </row>
    <row r="7" spans="1:14">
      <c r="A7" s="18"/>
      <c r="B7" s="19" t="s">
        <v>153</v>
      </c>
      <c r="C7" s="19" t="s">
        <v>32</v>
      </c>
      <c r="D7" s="19">
        <v>41170</v>
      </c>
      <c r="E7" s="19">
        <v>41171</v>
      </c>
      <c r="F7" s="20">
        <v>43126</v>
      </c>
      <c r="G7" s="21">
        <v>43120</v>
      </c>
      <c r="H7" s="19"/>
      <c r="I7" s="22"/>
      <c r="J7" s="22">
        <v>43120</v>
      </c>
      <c r="K7" s="22"/>
      <c r="L7" s="22"/>
      <c r="M7" s="22"/>
      <c r="N7" s="23">
        <f t="shared" ref="N7:N31" si="0">G7+I7</f>
        <v>43120</v>
      </c>
    </row>
    <row r="8" spans="1:14">
      <c r="A8" s="18"/>
      <c r="B8" s="19" t="s">
        <v>191</v>
      </c>
      <c r="C8" s="19" t="s">
        <v>32</v>
      </c>
      <c r="D8" s="19">
        <v>41170</v>
      </c>
      <c r="E8" s="19">
        <v>41171</v>
      </c>
      <c r="F8" s="20">
        <v>43127</v>
      </c>
      <c r="G8" s="21">
        <v>22540</v>
      </c>
      <c r="H8" s="20"/>
      <c r="I8" s="22"/>
      <c r="J8" s="22">
        <v>22540</v>
      </c>
      <c r="K8" s="22"/>
      <c r="L8" s="22"/>
      <c r="M8" s="22"/>
      <c r="N8" s="23">
        <f t="shared" si="0"/>
        <v>22540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178360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178360</v>
      </c>
      <c r="H31" s="38"/>
      <c r="I31" s="39">
        <f>SUM(I6:I30)</f>
        <v>0</v>
      </c>
      <c r="J31" s="39">
        <f>SUM(J6:J30)</f>
        <v>65660</v>
      </c>
      <c r="K31" s="39">
        <f>SUM(K6:K30)</f>
        <v>112700</v>
      </c>
      <c r="L31" s="39">
        <f>SUM(L6:L30)</f>
        <v>0</v>
      </c>
      <c r="M31" s="39">
        <f>SUM(M6:M30)</f>
        <v>0</v>
      </c>
      <c r="N31" s="23">
        <f t="shared" si="0"/>
        <v>178360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/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65660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65660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D37" sqref="D37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41169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50</v>
      </c>
      <c r="B6" s="19" t="s">
        <v>195</v>
      </c>
      <c r="C6" s="19"/>
      <c r="D6" s="19"/>
      <c r="E6" s="19"/>
      <c r="F6" s="20">
        <v>43123</v>
      </c>
      <c r="G6" s="21"/>
      <c r="H6" s="54" t="s">
        <v>196</v>
      </c>
      <c r="I6" s="22">
        <v>58800</v>
      </c>
      <c r="J6" s="22"/>
      <c r="K6" s="22">
        <v>58800</v>
      </c>
      <c r="L6" s="22"/>
      <c r="M6" s="22"/>
      <c r="N6" s="23">
        <f>G6+I6</f>
        <v>58800</v>
      </c>
    </row>
    <row r="7" spans="1:14">
      <c r="A7" s="18"/>
      <c r="B7" s="19" t="s">
        <v>53</v>
      </c>
      <c r="C7" s="19"/>
      <c r="D7" s="19"/>
      <c r="E7" s="19"/>
      <c r="F7" s="20">
        <v>43124</v>
      </c>
      <c r="G7" s="21"/>
      <c r="H7" s="19" t="s">
        <v>41</v>
      </c>
      <c r="I7" s="22">
        <v>1800</v>
      </c>
      <c r="J7" s="22">
        <v>1800</v>
      </c>
      <c r="K7" s="22"/>
      <c r="L7" s="22"/>
      <c r="M7" s="22"/>
      <c r="N7" s="23">
        <f t="shared" ref="N7:N31" si="0">G7+I7</f>
        <v>1800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60600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60600</v>
      </c>
      <c r="J31" s="39">
        <f>SUM(J6:J30)</f>
        <v>1800</v>
      </c>
      <c r="K31" s="39">
        <f>SUM(K6:K30)</f>
        <v>58800</v>
      </c>
      <c r="L31" s="39">
        <f>SUM(L6:L30)</f>
        <v>0</v>
      </c>
      <c r="M31" s="39">
        <f>SUM(M6:M30)</f>
        <v>0</v>
      </c>
      <c r="N31" s="23">
        <f t="shared" si="0"/>
        <v>60600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1800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1800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B25" sqref="B25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41169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126</v>
      </c>
      <c r="B6" s="19" t="s">
        <v>194</v>
      </c>
      <c r="C6" s="19" t="s">
        <v>32</v>
      </c>
      <c r="D6" s="19">
        <v>41169</v>
      </c>
      <c r="E6" s="19">
        <v>41170</v>
      </c>
      <c r="F6" s="20">
        <v>43122</v>
      </c>
      <c r="G6" s="21">
        <v>22540</v>
      </c>
      <c r="H6" s="54"/>
      <c r="I6" s="22"/>
      <c r="J6" s="22">
        <v>22540</v>
      </c>
      <c r="K6" s="22"/>
      <c r="L6" s="22"/>
      <c r="M6" s="22"/>
      <c r="N6" s="23">
        <f>G6+I6</f>
        <v>22540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22540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22540</v>
      </c>
      <c r="H31" s="38"/>
      <c r="I31" s="39">
        <f>SUM(I6:I30)</f>
        <v>0</v>
      </c>
      <c r="J31" s="39">
        <f>SUM(J6:J30)</f>
        <v>22540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22540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22540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22540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D37" sqref="D37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41168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53</v>
      </c>
      <c r="C6" s="19"/>
      <c r="D6" s="19"/>
      <c r="E6" s="19"/>
      <c r="F6" s="20">
        <v>43121</v>
      </c>
      <c r="G6" s="21"/>
      <c r="H6" s="54" t="s">
        <v>41</v>
      </c>
      <c r="I6" s="22">
        <v>1000</v>
      </c>
      <c r="J6" s="22">
        <v>1000</v>
      </c>
      <c r="K6" s="22"/>
      <c r="L6" s="22"/>
      <c r="M6" s="22"/>
      <c r="N6" s="23">
        <f>G6+I6</f>
        <v>1000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1000</v>
      </c>
      <c r="J31" s="39">
        <f>SUM(J6:J30)</f>
        <v>1000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1000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F13" sqref="F13"/>
    </sheetView>
  </sheetViews>
  <sheetFormatPr baseColWidth="10" defaultRowHeight="15"/>
  <cols>
    <col min="1" max="1" width="7.42578125" customWidth="1"/>
    <col min="2" max="3" width="21.140625" customWidth="1"/>
    <col min="8" max="8" width="11.85546875" customWidth="1"/>
    <col min="10" max="10" width="11.1406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41181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311</v>
      </c>
      <c r="C6" s="19" t="s">
        <v>32</v>
      </c>
      <c r="D6" s="19">
        <v>41181</v>
      </c>
      <c r="E6" s="19">
        <v>41182</v>
      </c>
      <c r="F6" s="20">
        <v>43244</v>
      </c>
      <c r="G6" s="21">
        <v>24010</v>
      </c>
      <c r="H6" s="54"/>
      <c r="I6" s="22"/>
      <c r="J6" s="22">
        <v>24010</v>
      </c>
      <c r="K6" s="22"/>
      <c r="L6" s="22"/>
      <c r="M6" s="22"/>
      <c r="N6" s="23">
        <f>G6+I6</f>
        <v>24010</v>
      </c>
    </row>
    <row r="7" spans="1:14">
      <c r="A7" s="18"/>
      <c r="B7" s="19" t="s">
        <v>312</v>
      </c>
      <c r="C7" s="19" t="s">
        <v>32</v>
      </c>
      <c r="D7" s="19">
        <v>41181</v>
      </c>
      <c r="E7" s="19">
        <v>41182</v>
      </c>
      <c r="F7" s="20">
        <v>43245</v>
      </c>
      <c r="G7" s="21">
        <v>64680</v>
      </c>
      <c r="H7" s="19"/>
      <c r="I7" s="22"/>
      <c r="J7" s="22">
        <v>64680</v>
      </c>
      <c r="K7" s="22"/>
      <c r="L7" s="22"/>
      <c r="M7" s="22"/>
      <c r="N7" s="23">
        <f t="shared" ref="N7:N31" si="0">G7+I7</f>
        <v>64680</v>
      </c>
    </row>
    <row r="8" spans="1:14">
      <c r="A8" s="18" t="s">
        <v>313</v>
      </c>
      <c r="B8" s="19" t="s">
        <v>314</v>
      </c>
      <c r="C8" s="19" t="s">
        <v>32</v>
      </c>
      <c r="D8" s="19">
        <v>41181</v>
      </c>
      <c r="E8" s="19">
        <v>41182</v>
      </c>
      <c r="F8" s="20">
        <v>43246</v>
      </c>
      <c r="G8" s="21">
        <v>16660</v>
      </c>
      <c r="H8" s="20"/>
      <c r="I8" s="22"/>
      <c r="J8" s="22">
        <v>16660</v>
      </c>
      <c r="K8" s="22"/>
      <c r="L8" s="22"/>
      <c r="M8" s="22"/>
      <c r="N8" s="23">
        <f t="shared" si="0"/>
        <v>16660</v>
      </c>
    </row>
    <row r="9" spans="1:14">
      <c r="A9" s="18" t="s">
        <v>315</v>
      </c>
      <c r="B9" s="24" t="s">
        <v>316</v>
      </c>
      <c r="C9" s="24" t="s">
        <v>32</v>
      </c>
      <c r="D9" s="19">
        <v>41181</v>
      </c>
      <c r="E9" s="19">
        <v>41182</v>
      </c>
      <c r="F9" s="20">
        <v>43247</v>
      </c>
      <c r="G9" s="21">
        <v>33320</v>
      </c>
      <c r="H9" s="20"/>
      <c r="I9" s="25"/>
      <c r="J9" s="21"/>
      <c r="K9" s="21">
        <v>12740</v>
      </c>
      <c r="L9" s="21"/>
      <c r="M9" s="21">
        <v>20580</v>
      </c>
      <c r="N9" s="23">
        <f t="shared" si="0"/>
        <v>33320</v>
      </c>
    </row>
    <row r="10" spans="1:14">
      <c r="A10" s="18" t="s">
        <v>247</v>
      </c>
      <c r="B10" s="24" t="s">
        <v>47</v>
      </c>
      <c r="C10" s="24" t="s">
        <v>32</v>
      </c>
      <c r="D10" s="19">
        <v>41181</v>
      </c>
      <c r="E10" s="19">
        <v>41182</v>
      </c>
      <c r="F10" s="20">
        <v>43248</v>
      </c>
      <c r="G10" s="21">
        <v>24010</v>
      </c>
      <c r="H10" s="20"/>
      <c r="I10" s="25"/>
      <c r="J10" s="21">
        <v>24010</v>
      </c>
      <c r="K10" s="21"/>
      <c r="L10" s="21"/>
      <c r="M10" s="21"/>
      <c r="N10" s="23">
        <f t="shared" si="0"/>
        <v>24010</v>
      </c>
    </row>
    <row r="11" spans="1:14">
      <c r="A11" s="18"/>
      <c r="B11" s="24" t="s">
        <v>317</v>
      </c>
      <c r="C11" s="24" t="s">
        <v>115</v>
      </c>
      <c r="D11" s="19" t="s">
        <v>318</v>
      </c>
      <c r="E11" s="19" t="s">
        <v>318</v>
      </c>
      <c r="F11" s="20">
        <v>43249</v>
      </c>
      <c r="G11" s="21">
        <v>205555</v>
      </c>
      <c r="H11" s="20"/>
      <c r="I11" s="25"/>
      <c r="J11" s="21"/>
      <c r="K11" s="21"/>
      <c r="L11" s="21"/>
      <c r="M11" s="21">
        <v>205555</v>
      </c>
      <c r="N11" s="23">
        <f t="shared" si="0"/>
        <v>205555</v>
      </c>
    </row>
    <row r="12" spans="1:14">
      <c r="A12" s="18" t="s">
        <v>319</v>
      </c>
      <c r="B12" s="24" t="s">
        <v>320</v>
      </c>
      <c r="C12" s="24" t="s">
        <v>32</v>
      </c>
      <c r="D12" s="19">
        <v>41181</v>
      </c>
      <c r="E12" s="19">
        <v>41182</v>
      </c>
      <c r="F12" s="20">
        <v>43250</v>
      </c>
      <c r="G12" s="21">
        <v>33320</v>
      </c>
      <c r="H12" s="21"/>
      <c r="I12" s="25"/>
      <c r="J12" s="25"/>
      <c r="K12" s="21">
        <v>33320</v>
      </c>
      <c r="L12" s="21"/>
      <c r="M12" s="21"/>
      <c r="N12" s="23">
        <f t="shared" si="0"/>
        <v>33320</v>
      </c>
    </row>
    <row r="13" spans="1:14">
      <c r="A13" s="18"/>
      <c r="B13" s="26" t="s">
        <v>40</v>
      </c>
      <c r="C13" s="26"/>
      <c r="D13" s="19"/>
      <c r="E13" s="19"/>
      <c r="F13" s="20">
        <v>43251</v>
      </c>
      <c r="G13" s="22"/>
      <c r="H13" s="22" t="s">
        <v>41</v>
      </c>
      <c r="I13" s="22">
        <v>2500</v>
      </c>
      <c r="J13" s="22">
        <v>2500</v>
      </c>
      <c r="K13" s="22"/>
      <c r="L13" s="22"/>
      <c r="M13" s="21"/>
      <c r="N13" s="23">
        <f t="shared" si="0"/>
        <v>2500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404055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401555</v>
      </c>
      <c r="H31" s="38"/>
      <c r="I31" s="39">
        <f>SUM(I6:I30)</f>
        <v>2500</v>
      </c>
      <c r="J31" s="39">
        <f>SUM(J6:J30)</f>
        <v>131860</v>
      </c>
      <c r="K31" s="39">
        <f>SUM(K6:K30)</f>
        <v>46060</v>
      </c>
      <c r="L31" s="39">
        <f>SUM(L6:L30)</f>
        <v>0</v>
      </c>
      <c r="M31" s="39">
        <f>SUM(M6:M30)</f>
        <v>226135</v>
      </c>
      <c r="N31" s="23">
        <f t="shared" si="0"/>
        <v>404055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2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980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130875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131855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H8" sqref="H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/>
      <c r="L3" s="15">
        <v>41168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190</v>
      </c>
      <c r="C6" s="19" t="s">
        <v>32</v>
      </c>
      <c r="D6" s="19">
        <v>41168</v>
      </c>
      <c r="E6" s="19">
        <v>41169</v>
      </c>
      <c r="F6" s="20">
        <v>43117</v>
      </c>
      <c r="G6" s="21">
        <v>26460</v>
      </c>
      <c r="H6" s="54"/>
      <c r="I6" s="22"/>
      <c r="J6" s="22"/>
      <c r="K6" s="22">
        <v>26460</v>
      </c>
      <c r="L6" s="22"/>
      <c r="M6" s="22"/>
      <c r="N6" s="23">
        <f>G6+I6</f>
        <v>26460</v>
      </c>
    </row>
    <row r="7" spans="1:14">
      <c r="A7" s="18"/>
      <c r="B7" s="19" t="s">
        <v>191</v>
      </c>
      <c r="C7" s="19" t="s">
        <v>32</v>
      </c>
      <c r="D7" s="19">
        <v>41168</v>
      </c>
      <c r="E7" s="19">
        <v>41169</v>
      </c>
      <c r="F7" s="20">
        <v>43118</v>
      </c>
      <c r="G7" s="21">
        <v>22540</v>
      </c>
      <c r="H7" s="19"/>
      <c r="I7" s="22"/>
      <c r="J7" s="22">
        <v>22540</v>
      </c>
      <c r="K7" s="22"/>
      <c r="L7" s="22"/>
      <c r="M7" s="22"/>
      <c r="N7" s="23">
        <f t="shared" ref="N7:N31" si="0">G7+I7</f>
        <v>22540</v>
      </c>
    </row>
    <row r="8" spans="1:14">
      <c r="A8" s="18"/>
      <c r="B8" s="19" t="s">
        <v>192</v>
      </c>
      <c r="C8" s="19" t="s">
        <v>32</v>
      </c>
      <c r="D8" s="19">
        <v>41168</v>
      </c>
      <c r="E8" s="19">
        <v>41169</v>
      </c>
      <c r="F8" s="20">
        <v>43119</v>
      </c>
      <c r="G8" s="21">
        <v>33320</v>
      </c>
      <c r="H8" s="20"/>
      <c r="I8" s="22"/>
      <c r="J8" s="22">
        <v>33320</v>
      </c>
      <c r="K8" s="22"/>
      <c r="L8" s="22"/>
      <c r="M8" s="22"/>
      <c r="N8" s="23">
        <f t="shared" si="0"/>
        <v>33320</v>
      </c>
    </row>
    <row r="9" spans="1:14">
      <c r="A9" s="18"/>
      <c r="B9" s="24" t="s">
        <v>193</v>
      </c>
      <c r="C9" s="24" t="s">
        <v>32</v>
      </c>
      <c r="D9" s="19"/>
      <c r="E9" s="19"/>
      <c r="F9" s="20">
        <v>43120</v>
      </c>
      <c r="G9" s="21"/>
      <c r="H9" s="20" t="s">
        <v>41</v>
      </c>
      <c r="I9" s="25">
        <v>2800</v>
      </c>
      <c r="J9" s="21">
        <v>2800</v>
      </c>
      <c r="K9" s="21"/>
      <c r="L9" s="21"/>
      <c r="M9" s="21"/>
      <c r="N9" s="23">
        <f t="shared" si="0"/>
        <v>2800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85120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82320</v>
      </c>
      <c r="H31" s="38"/>
      <c r="I31" s="39">
        <f>SUM(I6:I30)</f>
        <v>2800</v>
      </c>
      <c r="J31" s="39">
        <f>SUM(J6:J30)</f>
        <v>58660</v>
      </c>
      <c r="K31" s="39">
        <f>SUM(K6:K30)</f>
        <v>26460</v>
      </c>
      <c r="L31" s="39">
        <f>SUM(L6:L30)</f>
        <v>0</v>
      </c>
      <c r="M31" s="39">
        <f>SUM(M6:M30)</f>
        <v>0</v>
      </c>
      <c r="N31" s="23">
        <f t="shared" si="0"/>
        <v>85120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58660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58660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38"/>
  <sheetViews>
    <sheetView topLeftCell="A7"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41167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183</v>
      </c>
      <c r="B6" s="19" t="s">
        <v>184</v>
      </c>
      <c r="C6" s="19" t="s">
        <v>32</v>
      </c>
      <c r="D6" s="19">
        <v>41167</v>
      </c>
      <c r="E6" s="19">
        <v>41168</v>
      </c>
      <c r="F6" s="20">
        <v>43111</v>
      </c>
      <c r="G6" s="21">
        <v>53900</v>
      </c>
      <c r="H6" s="54"/>
      <c r="I6" s="22"/>
      <c r="J6" s="22"/>
      <c r="K6" s="22">
        <v>53900</v>
      </c>
      <c r="L6" s="22"/>
      <c r="M6" s="22"/>
      <c r="N6" s="23">
        <f>G6+I6</f>
        <v>53900</v>
      </c>
    </row>
    <row r="7" spans="1:14">
      <c r="A7" s="18" t="s">
        <v>185</v>
      </c>
      <c r="B7" s="19" t="s">
        <v>186</v>
      </c>
      <c r="C7" s="19" t="s">
        <v>32</v>
      </c>
      <c r="D7" s="19">
        <v>41167</v>
      </c>
      <c r="E7" s="19">
        <v>41168</v>
      </c>
      <c r="F7" s="20">
        <v>43112</v>
      </c>
      <c r="G7" s="21">
        <v>16660</v>
      </c>
      <c r="H7" s="19"/>
      <c r="I7" s="22"/>
      <c r="J7" s="22"/>
      <c r="K7" s="22">
        <v>16660</v>
      </c>
      <c r="L7" s="22"/>
      <c r="M7" s="22"/>
      <c r="N7" s="23">
        <f t="shared" ref="N7:N31" si="0">G7+I7</f>
        <v>16660</v>
      </c>
    </row>
    <row r="8" spans="1:14">
      <c r="A8" s="18" t="s">
        <v>86</v>
      </c>
      <c r="B8" s="19" t="s">
        <v>187</v>
      </c>
      <c r="C8" s="19" t="s">
        <v>32</v>
      </c>
      <c r="D8" s="19">
        <v>41167</v>
      </c>
      <c r="E8" s="19">
        <v>41168</v>
      </c>
      <c r="F8" s="20">
        <v>43113</v>
      </c>
      <c r="G8" s="21">
        <v>16660</v>
      </c>
      <c r="H8" s="20"/>
      <c r="I8" s="22"/>
      <c r="J8" s="22">
        <v>16660</v>
      </c>
      <c r="K8" s="22"/>
      <c r="L8" s="22"/>
      <c r="M8" s="22"/>
      <c r="N8" s="23">
        <f t="shared" si="0"/>
        <v>16660</v>
      </c>
    </row>
    <row r="9" spans="1:14">
      <c r="A9" s="18" t="s">
        <v>48</v>
      </c>
      <c r="B9" s="24" t="s">
        <v>188</v>
      </c>
      <c r="C9" s="24" t="s">
        <v>32</v>
      </c>
      <c r="D9" s="19">
        <v>41167</v>
      </c>
      <c r="E9" s="19">
        <v>41168</v>
      </c>
      <c r="F9" s="20">
        <v>43114</v>
      </c>
      <c r="G9" s="21">
        <v>31360</v>
      </c>
      <c r="H9" s="20"/>
      <c r="I9" s="25"/>
      <c r="J9" s="21">
        <v>31360</v>
      </c>
      <c r="K9" s="21"/>
      <c r="L9" s="21"/>
      <c r="M9" s="21"/>
      <c r="N9" s="23">
        <f t="shared" si="0"/>
        <v>31360</v>
      </c>
    </row>
    <row r="10" spans="1:14">
      <c r="A10" s="18" t="s">
        <v>172</v>
      </c>
      <c r="B10" s="24" t="s">
        <v>189</v>
      </c>
      <c r="C10" s="24" t="s">
        <v>32</v>
      </c>
      <c r="D10" s="19">
        <v>41167</v>
      </c>
      <c r="E10" s="19">
        <v>41168</v>
      </c>
      <c r="F10" s="20">
        <v>43115</v>
      </c>
      <c r="G10" s="21">
        <v>26460</v>
      </c>
      <c r="H10" s="20"/>
      <c r="I10" s="25"/>
      <c r="J10" s="21"/>
      <c r="K10" s="21">
        <v>26460</v>
      </c>
      <c r="L10" s="21"/>
      <c r="M10" s="21"/>
      <c r="N10" s="23">
        <f t="shared" si="0"/>
        <v>26460</v>
      </c>
    </row>
    <row r="11" spans="1:14">
      <c r="A11" s="18"/>
      <c r="B11" s="24" t="s">
        <v>63</v>
      </c>
      <c r="C11" s="24"/>
      <c r="D11" s="19"/>
      <c r="E11" s="19"/>
      <c r="F11" s="20">
        <v>43116</v>
      </c>
      <c r="G11" s="21"/>
      <c r="H11" s="20" t="s">
        <v>41</v>
      </c>
      <c r="I11" s="25">
        <v>1000</v>
      </c>
      <c r="J11" s="21">
        <v>1000</v>
      </c>
      <c r="K11" s="21"/>
      <c r="L11" s="21"/>
      <c r="M11" s="21"/>
      <c r="N11" s="23">
        <f t="shared" si="0"/>
        <v>1000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146040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145040</v>
      </c>
      <c r="H31" s="38"/>
      <c r="I31" s="39">
        <f>SUM(I6:I30)</f>
        <v>1000</v>
      </c>
      <c r="J31" s="39">
        <f>SUM(J6:J30)</f>
        <v>49020</v>
      </c>
      <c r="K31" s="39">
        <f>SUM(K6:K30)</f>
        <v>97020</v>
      </c>
      <c r="L31" s="39">
        <f>SUM(L6:L30)</f>
        <v>0</v>
      </c>
      <c r="M31" s="39">
        <f>SUM(M6:M30)</f>
        <v>0</v>
      </c>
      <c r="N31" s="23">
        <f t="shared" si="0"/>
        <v>146040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49020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49020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D38" sqref="D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41167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179</v>
      </c>
      <c r="B6" s="19" t="s">
        <v>180</v>
      </c>
      <c r="C6" s="19" t="s">
        <v>32</v>
      </c>
      <c r="D6" s="19">
        <v>41167</v>
      </c>
      <c r="E6" s="19">
        <v>41168</v>
      </c>
      <c r="F6" s="20">
        <v>43108</v>
      </c>
      <c r="G6" s="21">
        <v>16660</v>
      </c>
      <c r="H6" s="54"/>
      <c r="I6" s="22"/>
      <c r="J6" s="22"/>
      <c r="K6" s="22">
        <v>16660</v>
      </c>
      <c r="L6" s="22"/>
      <c r="M6" s="22"/>
      <c r="N6" s="23">
        <f>G6+I6</f>
        <v>16660</v>
      </c>
    </row>
    <row r="7" spans="1:14">
      <c r="A7" s="18" t="s">
        <v>181</v>
      </c>
      <c r="B7" s="19" t="s">
        <v>182</v>
      </c>
      <c r="C7" s="19" t="s">
        <v>32</v>
      </c>
      <c r="D7" s="19">
        <v>41167</v>
      </c>
      <c r="E7" s="19">
        <v>41169</v>
      </c>
      <c r="F7" s="20">
        <v>43109</v>
      </c>
      <c r="G7" s="21">
        <v>33320</v>
      </c>
      <c r="H7" s="19"/>
      <c r="I7" s="22"/>
      <c r="J7" s="22"/>
      <c r="K7" s="22">
        <v>33320</v>
      </c>
      <c r="L7" s="22"/>
      <c r="M7" s="22"/>
      <c r="N7" s="23">
        <f t="shared" ref="N7:N31" si="0">G7+I7</f>
        <v>33320</v>
      </c>
    </row>
    <row r="8" spans="1:14">
      <c r="A8" s="18"/>
      <c r="B8" s="19" t="s">
        <v>41</v>
      </c>
      <c r="C8" s="19"/>
      <c r="D8" s="19"/>
      <c r="E8" s="19"/>
      <c r="F8" s="20">
        <v>43110</v>
      </c>
      <c r="G8" s="21"/>
      <c r="H8" s="20" t="s">
        <v>41</v>
      </c>
      <c r="I8" s="22">
        <v>1800</v>
      </c>
      <c r="J8" s="22">
        <v>1800</v>
      </c>
      <c r="K8" s="22"/>
      <c r="L8" s="22"/>
      <c r="M8" s="22"/>
      <c r="N8" s="23">
        <f t="shared" si="0"/>
        <v>1800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51780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49980</v>
      </c>
      <c r="H31" s="38"/>
      <c r="I31" s="39">
        <f>SUM(I6:I30)</f>
        <v>1800</v>
      </c>
      <c r="J31" s="39">
        <f>SUM(J6:J30)</f>
        <v>1800</v>
      </c>
      <c r="K31" s="39">
        <f>SUM(K6:K30)</f>
        <v>49980</v>
      </c>
      <c r="L31" s="39">
        <f>SUM(L6:L30)</f>
        <v>0</v>
      </c>
      <c r="M31" s="39">
        <f>SUM(M6:M30)</f>
        <v>0</v>
      </c>
      <c r="N31" s="23">
        <f t="shared" si="0"/>
        <v>51780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1800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1800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L13" sqref="L13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/>
      <c r="L3" s="15">
        <v>41166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173</v>
      </c>
      <c r="C6" s="19" t="s">
        <v>174</v>
      </c>
      <c r="D6" s="19">
        <v>41166</v>
      </c>
      <c r="E6" s="19">
        <v>41167</v>
      </c>
      <c r="F6" s="20">
        <v>43104</v>
      </c>
      <c r="G6" s="21">
        <v>18620</v>
      </c>
      <c r="H6" s="54"/>
      <c r="I6" s="22"/>
      <c r="J6" s="22"/>
      <c r="K6" s="22">
        <v>18620</v>
      </c>
      <c r="L6" s="22"/>
      <c r="M6" s="22"/>
      <c r="N6" s="23">
        <f>G6+I6</f>
        <v>18620</v>
      </c>
    </row>
    <row r="7" spans="1:14">
      <c r="A7" s="18"/>
      <c r="B7" s="19" t="s">
        <v>175</v>
      </c>
      <c r="C7" s="19" t="s">
        <v>32</v>
      </c>
      <c r="D7" s="19">
        <v>41166</v>
      </c>
      <c r="E7" s="19">
        <v>41168</v>
      </c>
      <c r="F7" s="20">
        <v>43105</v>
      </c>
      <c r="G7" s="21">
        <v>49000</v>
      </c>
      <c r="H7" s="19"/>
      <c r="I7" s="22"/>
      <c r="J7" s="22">
        <v>49000</v>
      </c>
      <c r="K7" s="22"/>
      <c r="L7" s="22"/>
      <c r="M7" s="22"/>
      <c r="N7" s="23">
        <f t="shared" ref="N7:N31" si="0">G7+I7</f>
        <v>49000</v>
      </c>
    </row>
    <row r="8" spans="1:14">
      <c r="A8" s="18"/>
      <c r="B8" s="19" t="s">
        <v>176</v>
      </c>
      <c r="C8" s="19" t="s">
        <v>177</v>
      </c>
      <c r="D8" s="19">
        <v>41166</v>
      </c>
      <c r="E8" s="19">
        <v>41167</v>
      </c>
      <c r="F8" s="20">
        <v>43106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>
      <c r="A9" s="18"/>
      <c r="B9" s="24" t="s">
        <v>178</v>
      </c>
      <c r="C9" s="24" t="s">
        <v>32</v>
      </c>
      <c r="D9" s="19">
        <v>41166</v>
      </c>
      <c r="E9" s="19">
        <v>41167</v>
      </c>
      <c r="F9" s="20">
        <v>43107</v>
      </c>
      <c r="G9" s="21">
        <v>21560</v>
      </c>
      <c r="H9" s="20"/>
      <c r="I9" s="25"/>
      <c r="J9" s="21"/>
      <c r="K9" s="21">
        <v>21560</v>
      </c>
      <c r="L9" s="21"/>
      <c r="M9" s="21"/>
      <c r="N9" s="23">
        <f t="shared" si="0"/>
        <v>21560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108680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108680</v>
      </c>
      <c r="H31" s="38"/>
      <c r="I31" s="39">
        <f>SUM(I6:I30)</f>
        <v>0</v>
      </c>
      <c r="J31" s="39">
        <f>SUM(J6:J30)</f>
        <v>49000</v>
      </c>
      <c r="K31" s="39">
        <f>SUM(K6:K30)</f>
        <v>59680</v>
      </c>
      <c r="L31" s="39">
        <f>SUM(L6:L30)</f>
        <v>0</v>
      </c>
      <c r="M31" s="39">
        <f>SUM(M6:M30)</f>
        <v>0</v>
      </c>
      <c r="N31" s="23">
        <f t="shared" si="0"/>
        <v>108680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49000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49000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8"/>
  <sheetViews>
    <sheetView workbookViewId="0"/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41166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172</v>
      </c>
      <c r="B6" s="19" t="s">
        <v>171</v>
      </c>
      <c r="C6" s="19" t="s">
        <v>32</v>
      </c>
      <c r="D6" s="19">
        <v>41166</v>
      </c>
      <c r="E6" s="19">
        <v>41167</v>
      </c>
      <c r="F6" s="20">
        <v>43103</v>
      </c>
      <c r="G6" s="21">
        <v>20580</v>
      </c>
      <c r="H6" s="54"/>
      <c r="I6" s="22"/>
      <c r="J6" s="22"/>
      <c r="K6" s="22">
        <v>20580</v>
      </c>
      <c r="L6" s="22"/>
      <c r="M6" s="22"/>
      <c r="N6" s="23">
        <f>G6+I6</f>
        <v>20580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20580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20580</v>
      </c>
      <c r="H31" s="38"/>
      <c r="I31" s="39">
        <f>SUM(I6:I30)</f>
        <v>0</v>
      </c>
      <c r="J31" s="39">
        <f>SUM(J6:J30)</f>
        <v>0</v>
      </c>
      <c r="K31" s="39">
        <f>SUM(K6:K30)</f>
        <v>20580</v>
      </c>
      <c r="L31" s="39">
        <f>SUM(L6:L30)</f>
        <v>0</v>
      </c>
      <c r="M31" s="39">
        <f>SUM(M6:M30)</f>
        <v>0</v>
      </c>
      <c r="N31" s="23">
        <f t="shared" si="0"/>
        <v>20580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B25" sqref="B25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41169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126</v>
      </c>
      <c r="B6" s="19" t="s">
        <v>194</v>
      </c>
      <c r="C6" s="19" t="s">
        <v>32</v>
      </c>
      <c r="D6" s="19">
        <v>41169</v>
      </c>
      <c r="E6" s="19">
        <v>41170</v>
      </c>
      <c r="F6" s="20">
        <v>43122</v>
      </c>
      <c r="G6" s="21">
        <v>22540</v>
      </c>
      <c r="H6" s="54"/>
      <c r="I6" s="22"/>
      <c r="J6" s="22">
        <v>22540</v>
      </c>
      <c r="K6" s="22"/>
      <c r="L6" s="22"/>
      <c r="M6" s="22"/>
      <c r="N6" s="23">
        <f>G6+I6</f>
        <v>22540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22540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22540</v>
      </c>
      <c r="H31" s="38"/>
      <c r="I31" s="39">
        <f>SUM(I6:I30)</f>
        <v>0</v>
      </c>
      <c r="J31" s="39">
        <f>SUM(J6:J30)</f>
        <v>22540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22540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22540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22540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/>
      <c r="L3" s="15">
        <v>41165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129</v>
      </c>
      <c r="C6" s="19" t="s">
        <v>162</v>
      </c>
      <c r="D6" s="19">
        <v>41164</v>
      </c>
      <c r="E6" s="19">
        <v>41166</v>
      </c>
      <c r="F6" s="20">
        <v>43098</v>
      </c>
      <c r="G6" s="21">
        <v>52000</v>
      </c>
      <c r="H6" s="54"/>
      <c r="I6" s="22"/>
      <c r="J6" s="22"/>
      <c r="K6" s="22">
        <v>52000</v>
      </c>
      <c r="L6" s="22"/>
      <c r="M6" s="22"/>
      <c r="N6" s="23">
        <f>G6+I6</f>
        <v>52000</v>
      </c>
    </row>
    <row r="7" spans="1:14">
      <c r="A7" s="18"/>
      <c r="B7" s="19" t="s">
        <v>163</v>
      </c>
      <c r="C7" s="19" t="s">
        <v>32</v>
      </c>
      <c r="D7" s="19">
        <v>41165</v>
      </c>
      <c r="E7" s="19">
        <v>41166</v>
      </c>
      <c r="F7" s="20">
        <v>43099</v>
      </c>
      <c r="G7" s="21">
        <v>16660</v>
      </c>
      <c r="H7" s="19"/>
      <c r="I7" s="22"/>
      <c r="J7" s="22">
        <v>16660</v>
      </c>
      <c r="K7" s="22"/>
      <c r="L7" s="22"/>
      <c r="M7" s="22"/>
      <c r="N7" s="23">
        <f t="shared" ref="N7:N31" si="0">G7+I7</f>
        <v>16660</v>
      </c>
    </row>
    <row r="8" spans="1:14">
      <c r="A8" s="18"/>
      <c r="B8" s="19" t="s">
        <v>164</v>
      </c>
      <c r="C8" s="19" t="s">
        <v>165</v>
      </c>
      <c r="D8" s="19">
        <v>41165</v>
      </c>
      <c r="E8" s="19">
        <v>41166</v>
      </c>
      <c r="F8" s="20">
        <v>43100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>
      <c r="A9" s="18"/>
      <c r="B9" s="24" t="s">
        <v>166</v>
      </c>
      <c r="C9" s="24" t="s">
        <v>165</v>
      </c>
      <c r="D9" s="19">
        <v>41165</v>
      </c>
      <c r="E9" s="19">
        <v>41166</v>
      </c>
      <c r="F9" s="20">
        <v>43101</v>
      </c>
      <c r="G9" s="21">
        <v>19500</v>
      </c>
      <c r="H9" s="20"/>
      <c r="I9" s="25"/>
      <c r="J9" s="21"/>
      <c r="K9" s="21">
        <v>19500</v>
      </c>
      <c r="L9" s="21"/>
      <c r="M9" s="21"/>
      <c r="N9" s="23">
        <f t="shared" si="0"/>
        <v>19500</v>
      </c>
    </row>
    <row r="10" spans="1:14">
      <c r="A10" s="18"/>
      <c r="B10" s="24" t="s">
        <v>40</v>
      </c>
      <c r="C10" s="24"/>
      <c r="D10" s="19"/>
      <c r="E10" s="19"/>
      <c r="F10" s="20">
        <v>43102</v>
      </c>
      <c r="G10" s="21"/>
      <c r="H10" s="20" t="s">
        <v>41</v>
      </c>
      <c r="I10" s="25">
        <v>2000</v>
      </c>
      <c r="J10" s="21">
        <v>2000</v>
      </c>
      <c r="K10" s="21"/>
      <c r="L10" s="21"/>
      <c r="M10" s="21"/>
      <c r="N10" s="23">
        <f t="shared" si="0"/>
        <v>2000</v>
      </c>
    </row>
    <row r="11" spans="1:14">
      <c r="A11" s="18"/>
      <c r="B11" s="24" t="s">
        <v>167</v>
      </c>
      <c r="C11" s="24" t="s">
        <v>168</v>
      </c>
      <c r="D11" s="19"/>
      <c r="E11" s="19"/>
      <c r="F11" s="20"/>
      <c r="G11" s="21"/>
      <c r="H11" s="20" t="s">
        <v>169</v>
      </c>
      <c r="I11" s="25">
        <v>7000</v>
      </c>
      <c r="J11" s="21">
        <v>7000</v>
      </c>
      <c r="K11" s="21"/>
      <c r="L11" s="21"/>
      <c r="M11" s="21"/>
      <c r="N11" s="23">
        <f t="shared" si="0"/>
        <v>7000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114160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105160</v>
      </c>
      <c r="H31" s="38"/>
      <c r="I31" s="39">
        <f>SUM(I6:I30)</f>
        <v>9000</v>
      </c>
      <c r="J31" s="39">
        <f>SUM(J6:J30)</f>
        <v>25660</v>
      </c>
      <c r="K31" s="39">
        <f>SUM(K6:K30)</f>
        <v>88500</v>
      </c>
      <c r="L31" s="39">
        <f>SUM(L6:L30)</f>
        <v>0</v>
      </c>
      <c r="M31" s="39">
        <f>SUM(M6:M30)</f>
        <v>0</v>
      </c>
      <c r="N31" s="23">
        <f t="shared" si="0"/>
        <v>114160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 t="s">
        <v>170</v>
      </c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34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16660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9000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25660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41165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160</v>
      </c>
      <c r="C6" s="19"/>
      <c r="D6" s="19"/>
      <c r="E6" s="19"/>
      <c r="F6" s="20">
        <v>43095</v>
      </c>
      <c r="G6" s="21"/>
      <c r="H6" s="54" t="s">
        <v>161</v>
      </c>
      <c r="I6" s="22">
        <v>25000</v>
      </c>
      <c r="J6" s="22">
        <v>25000</v>
      </c>
      <c r="K6" s="22"/>
      <c r="L6" s="22"/>
      <c r="M6" s="22"/>
      <c r="N6" s="23">
        <f>G6+I6</f>
        <v>25000</v>
      </c>
    </row>
    <row r="7" spans="1:14">
      <c r="A7" s="18" t="s">
        <v>48</v>
      </c>
      <c r="B7" s="19" t="s">
        <v>160</v>
      </c>
      <c r="C7" s="19" t="s">
        <v>32</v>
      </c>
      <c r="D7" s="19">
        <v>41165</v>
      </c>
      <c r="E7" s="19">
        <v>41166</v>
      </c>
      <c r="F7" s="20">
        <v>43096</v>
      </c>
      <c r="G7" s="21">
        <v>22540</v>
      </c>
      <c r="H7" s="19"/>
      <c r="I7" s="22"/>
      <c r="J7" s="22">
        <v>22540</v>
      </c>
      <c r="K7" s="22"/>
      <c r="L7" s="22"/>
      <c r="M7" s="22"/>
      <c r="N7" s="23">
        <f t="shared" ref="N7:N31" si="0">G7+I7</f>
        <v>22540</v>
      </c>
    </row>
    <row r="8" spans="1:14">
      <c r="A8" s="18"/>
      <c r="B8" s="19" t="s">
        <v>63</v>
      </c>
      <c r="C8" s="19"/>
      <c r="D8" s="19"/>
      <c r="E8" s="19"/>
      <c r="F8" s="20">
        <v>43097</v>
      </c>
      <c r="G8" s="21"/>
      <c r="H8" s="20" t="s">
        <v>41</v>
      </c>
      <c r="I8" s="22">
        <v>800</v>
      </c>
      <c r="J8" s="22">
        <v>800</v>
      </c>
      <c r="K8" s="22"/>
      <c r="L8" s="22"/>
      <c r="M8" s="22"/>
      <c r="N8" s="23">
        <f t="shared" si="0"/>
        <v>800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48340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22540</v>
      </c>
      <c r="H31" s="38"/>
      <c r="I31" s="39">
        <f>SUM(I6:I30)</f>
        <v>25800</v>
      </c>
      <c r="J31" s="39">
        <f>SUM(J6:J30)</f>
        <v>48340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48340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48350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48350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38"/>
  <sheetViews>
    <sheetView topLeftCell="A25"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41164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158</v>
      </c>
      <c r="B6" s="19" t="s">
        <v>159</v>
      </c>
      <c r="C6" s="19" t="s">
        <v>102</v>
      </c>
      <c r="D6" s="19">
        <v>41164</v>
      </c>
      <c r="E6" s="19">
        <v>41165</v>
      </c>
      <c r="F6" s="20">
        <v>43093</v>
      </c>
      <c r="G6" s="21">
        <v>26500</v>
      </c>
      <c r="H6" s="54"/>
      <c r="I6" s="22"/>
      <c r="J6" s="22"/>
      <c r="K6" s="22">
        <v>26500</v>
      </c>
      <c r="L6" s="22"/>
      <c r="M6" s="22"/>
      <c r="N6" s="23">
        <f>G6+I6</f>
        <v>26500</v>
      </c>
    </row>
    <row r="7" spans="1:14">
      <c r="A7" s="18"/>
      <c r="B7" s="19" t="s">
        <v>63</v>
      </c>
      <c r="C7" s="19"/>
      <c r="D7" s="19"/>
      <c r="E7" s="19"/>
      <c r="F7" s="20">
        <v>43094</v>
      </c>
      <c r="G7" s="21"/>
      <c r="H7" s="19" t="s">
        <v>41</v>
      </c>
      <c r="I7" s="22">
        <v>3800</v>
      </c>
      <c r="J7" s="22">
        <v>3800</v>
      </c>
      <c r="K7" s="22"/>
      <c r="L7" s="22"/>
      <c r="M7" s="22"/>
      <c r="N7" s="23">
        <f t="shared" ref="N7:N31" si="0">G7+I7</f>
        <v>3800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30300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26500</v>
      </c>
      <c r="H31" s="38"/>
      <c r="I31" s="39">
        <f>SUM(I6:I30)</f>
        <v>3800</v>
      </c>
      <c r="J31" s="39">
        <f>SUM(J6:J30)</f>
        <v>3800</v>
      </c>
      <c r="K31" s="39">
        <f>SUM(K6:K30)</f>
        <v>26500</v>
      </c>
      <c r="L31" s="39">
        <f>SUM(L6:L30)</f>
        <v>0</v>
      </c>
      <c r="M31" s="39">
        <f>SUM(M6:M30)</f>
        <v>0</v>
      </c>
      <c r="N31" s="23">
        <f t="shared" si="0"/>
        <v>30300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3800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3800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G33" sqref="G33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/>
      <c r="L3" s="15">
        <v>41164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153</v>
      </c>
      <c r="C6" s="19" t="s">
        <v>154</v>
      </c>
      <c r="D6" s="19">
        <v>41162</v>
      </c>
      <c r="E6" s="19">
        <v>41164</v>
      </c>
      <c r="F6" s="20">
        <v>43087</v>
      </c>
      <c r="G6" s="21">
        <v>74480</v>
      </c>
      <c r="H6" s="54"/>
      <c r="I6" s="22"/>
      <c r="J6" s="22"/>
      <c r="K6" s="22"/>
      <c r="L6" s="22"/>
      <c r="M6" s="22">
        <v>74480</v>
      </c>
      <c r="N6" s="23">
        <f>G6+I6</f>
        <v>74480</v>
      </c>
    </row>
    <row r="7" spans="1:14">
      <c r="A7" s="18"/>
      <c r="B7" s="19"/>
      <c r="C7" s="19" t="s">
        <v>155</v>
      </c>
      <c r="D7" s="19">
        <v>41162</v>
      </c>
      <c r="E7" s="19">
        <v>41164</v>
      </c>
      <c r="F7" s="20">
        <v>43088</v>
      </c>
      <c r="G7" s="21">
        <v>41160</v>
      </c>
      <c r="H7" s="19"/>
      <c r="I7" s="22"/>
      <c r="J7" s="22"/>
      <c r="K7" s="22"/>
      <c r="L7" s="22"/>
      <c r="M7" s="22">
        <v>41160</v>
      </c>
      <c r="N7" s="23">
        <f t="shared" ref="N7:N31" si="0">G7+I7</f>
        <v>41160</v>
      </c>
    </row>
    <row r="8" spans="1:14">
      <c r="A8" s="18"/>
      <c r="B8" s="19" t="s">
        <v>156</v>
      </c>
      <c r="C8" s="19" t="s">
        <v>140</v>
      </c>
      <c r="D8" s="19">
        <v>41162</v>
      </c>
      <c r="E8" s="19">
        <v>41163</v>
      </c>
      <c r="F8" s="20">
        <v>43089</v>
      </c>
      <c r="G8" s="21">
        <v>22500.799999999999</v>
      </c>
      <c r="H8" s="20"/>
      <c r="I8" s="22"/>
      <c r="J8" s="22"/>
      <c r="K8" s="22">
        <v>22500.799999999999</v>
      </c>
      <c r="L8" s="22"/>
      <c r="M8" s="22"/>
      <c r="N8" s="23">
        <f t="shared" si="0"/>
        <v>22500.799999999999</v>
      </c>
    </row>
    <row r="9" spans="1:14">
      <c r="A9" s="18"/>
      <c r="B9" s="24" t="s">
        <v>141</v>
      </c>
      <c r="C9" s="24" t="s">
        <v>140</v>
      </c>
      <c r="D9" s="19">
        <v>41162</v>
      </c>
      <c r="E9" s="19">
        <v>41163</v>
      </c>
      <c r="F9" s="20">
        <v>43090</v>
      </c>
      <c r="G9" s="21">
        <v>22236.2</v>
      </c>
      <c r="H9" s="20"/>
      <c r="I9" s="25"/>
      <c r="J9" s="21"/>
      <c r="K9" s="21">
        <v>22236.2</v>
      </c>
      <c r="L9" s="21"/>
      <c r="M9" s="21"/>
      <c r="N9" s="23">
        <f t="shared" si="0"/>
        <v>22236.2</v>
      </c>
    </row>
    <row r="10" spans="1:14">
      <c r="A10" s="18"/>
      <c r="B10" s="24" t="s">
        <v>157</v>
      </c>
      <c r="C10" s="24" t="s">
        <v>84</v>
      </c>
      <c r="D10" s="19">
        <v>41164</v>
      </c>
      <c r="E10" s="19">
        <v>41165</v>
      </c>
      <c r="F10" s="20">
        <v>43091</v>
      </c>
      <c r="G10" s="21">
        <v>45400</v>
      </c>
      <c r="H10" s="20"/>
      <c r="I10" s="25"/>
      <c r="J10" s="21"/>
      <c r="K10" s="21">
        <v>45400</v>
      </c>
      <c r="L10" s="21"/>
      <c r="M10" s="21"/>
      <c r="N10" s="23">
        <f t="shared" si="0"/>
        <v>45400</v>
      </c>
    </row>
    <row r="11" spans="1:14">
      <c r="A11" s="18"/>
      <c r="B11" s="24" t="s">
        <v>53</v>
      </c>
      <c r="C11" s="24"/>
      <c r="D11" s="19"/>
      <c r="E11" s="19"/>
      <c r="F11" s="20">
        <v>43092</v>
      </c>
      <c r="G11" s="21"/>
      <c r="H11" s="20" t="s">
        <v>41</v>
      </c>
      <c r="I11" s="25">
        <v>800</v>
      </c>
      <c r="J11" s="21">
        <v>800</v>
      </c>
      <c r="K11" s="21"/>
      <c r="L11" s="21"/>
      <c r="M11" s="21"/>
      <c r="N11" s="23">
        <f t="shared" si="0"/>
        <v>800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206577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205777</v>
      </c>
      <c r="H31" s="38"/>
      <c r="I31" s="39">
        <f>SUM(I6:I30)</f>
        <v>800</v>
      </c>
      <c r="J31" s="39">
        <f>SUM(J6:J30)</f>
        <v>800</v>
      </c>
      <c r="K31" s="39">
        <f>SUM(K6:K30)</f>
        <v>90137</v>
      </c>
      <c r="L31" s="39">
        <f>SUM(L6:L30)</f>
        <v>0</v>
      </c>
      <c r="M31" s="39">
        <f>SUM(M6:M30)</f>
        <v>115640</v>
      </c>
      <c r="N31" s="23">
        <f t="shared" si="0"/>
        <v>206577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800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800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4.855468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41181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/>
      <c r="C6" s="19" t="s">
        <v>290</v>
      </c>
      <c r="D6" s="19">
        <v>41179</v>
      </c>
      <c r="E6" s="19">
        <v>41181</v>
      </c>
      <c r="F6" s="20">
        <v>43229</v>
      </c>
      <c r="G6" s="21">
        <v>48020</v>
      </c>
      <c r="H6" s="54"/>
      <c r="I6" s="22"/>
      <c r="J6" s="22"/>
      <c r="K6" s="22"/>
      <c r="L6" s="22"/>
      <c r="M6" s="22">
        <v>48020</v>
      </c>
      <c r="N6" s="23">
        <f>G6+I6</f>
        <v>48020</v>
      </c>
    </row>
    <row r="7" spans="1:14">
      <c r="A7" s="18"/>
      <c r="B7" s="19"/>
      <c r="C7" s="19" t="s">
        <v>292</v>
      </c>
      <c r="D7" s="19">
        <v>41180</v>
      </c>
      <c r="E7" s="19">
        <v>41181</v>
      </c>
      <c r="F7" s="20">
        <v>43231</v>
      </c>
      <c r="G7" s="21">
        <v>28420</v>
      </c>
      <c r="H7" s="19"/>
      <c r="I7" s="22"/>
      <c r="J7" s="22">
        <v>28420</v>
      </c>
      <c r="K7" s="22"/>
      <c r="L7" s="22"/>
      <c r="M7" s="22"/>
      <c r="N7" s="23">
        <f t="shared" ref="N7:N31" si="0">G7+I7</f>
        <v>28420</v>
      </c>
    </row>
    <row r="8" spans="1:14">
      <c r="A8" s="18" t="s">
        <v>90</v>
      </c>
      <c r="B8" s="19" t="s">
        <v>293</v>
      </c>
      <c r="C8" s="19" t="s">
        <v>305</v>
      </c>
      <c r="D8" s="19">
        <v>41179</v>
      </c>
      <c r="E8" s="19">
        <v>41181</v>
      </c>
      <c r="F8" s="20">
        <v>43232</v>
      </c>
      <c r="G8" s="21">
        <v>40180</v>
      </c>
      <c r="H8" s="20"/>
      <c r="I8" s="22"/>
      <c r="J8" s="22"/>
      <c r="K8" s="22"/>
      <c r="L8" s="22"/>
      <c r="M8" s="22">
        <v>40180</v>
      </c>
      <c r="N8" s="23">
        <f t="shared" si="0"/>
        <v>40180</v>
      </c>
    </row>
    <row r="9" spans="1:14">
      <c r="A9" s="18" t="s">
        <v>294</v>
      </c>
      <c r="B9" s="24" t="s">
        <v>295</v>
      </c>
      <c r="C9" s="24" t="s">
        <v>296</v>
      </c>
      <c r="D9" s="19">
        <v>41179</v>
      </c>
      <c r="E9" s="19">
        <v>41181</v>
      </c>
      <c r="F9" s="20">
        <v>43233</v>
      </c>
      <c r="G9" s="21">
        <v>48020</v>
      </c>
      <c r="H9" s="20"/>
      <c r="I9" s="25"/>
      <c r="J9" s="21"/>
      <c r="K9" s="21"/>
      <c r="L9" s="21"/>
      <c r="M9" s="21">
        <v>48020</v>
      </c>
      <c r="N9" s="23">
        <f t="shared" si="0"/>
        <v>48020</v>
      </c>
    </row>
    <row r="10" spans="1:14">
      <c r="A10" s="18" t="s">
        <v>185</v>
      </c>
      <c r="B10" s="24"/>
      <c r="C10" s="24" t="s">
        <v>297</v>
      </c>
      <c r="D10" s="19">
        <v>41179</v>
      </c>
      <c r="E10" s="19">
        <v>41181</v>
      </c>
      <c r="F10" s="20">
        <v>43234</v>
      </c>
      <c r="G10" s="21">
        <v>39000</v>
      </c>
      <c r="H10" s="20"/>
      <c r="I10" s="25"/>
      <c r="J10" s="21"/>
      <c r="K10" s="21">
        <v>3900</v>
      </c>
      <c r="L10" s="21"/>
      <c r="M10" s="21"/>
      <c r="N10" s="23">
        <f t="shared" si="0"/>
        <v>39000</v>
      </c>
    </row>
    <row r="11" spans="1:14">
      <c r="A11" s="18"/>
      <c r="B11" s="24" t="s">
        <v>298</v>
      </c>
      <c r="C11" s="24" t="s">
        <v>32</v>
      </c>
      <c r="D11" s="19">
        <v>41181</v>
      </c>
      <c r="E11" s="19">
        <v>41182</v>
      </c>
      <c r="F11" s="20">
        <v>43235</v>
      </c>
      <c r="G11" s="21">
        <v>31360</v>
      </c>
      <c r="H11" s="20"/>
      <c r="I11" s="25"/>
      <c r="J11" s="21"/>
      <c r="K11" s="21"/>
      <c r="L11" s="21"/>
      <c r="M11" s="21">
        <v>31360</v>
      </c>
      <c r="N11" s="23">
        <f t="shared" si="0"/>
        <v>31360</v>
      </c>
    </row>
    <row r="12" spans="1:14">
      <c r="A12" s="18" t="s">
        <v>299</v>
      </c>
      <c r="B12" s="24" t="s">
        <v>300</v>
      </c>
      <c r="C12" s="24" t="s">
        <v>32</v>
      </c>
      <c r="D12" s="19">
        <v>41181</v>
      </c>
      <c r="E12" s="19">
        <v>41182</v>
      </c>
      <c r="F12" s="20">
        <v>43236</v>
      </c>
      <c r="G12" s="21">
        <v>32830</v>
      </c>
      <c r="H12" s="21"/>
      <c r="I12" s="25"/>
      <c r="J12" s="25">
        <v>14700</v>
      </c>
      <c r="K12" s="21"/>
      <c r="L12" s="21"/>
      <c r="M12" s="21">
        <v>18130</v>
      </c>
      <c r="N12" s="23">
        <f t="shared" si="0"/>
        <v>32830</v>
      </c>
    </row>
    <row r="13" spans="1:14">
      <c r="A13" s="18" t="s">
        <v>301</v>
      </c>
      <c r="B13" s="26" t="s">
        <v>302</v>
      </c>
      <c r="C13" s="26" t="s">
        <v>32</v>
      </c>
      <c r="D13" s="19">
        <v>41181</v>
      </c>
      <c r="E13" s="19">
        <v>41182</v>
      </c>
      <c r="F13" s="20">
        <v>43237</v>
      </c>
      <c r="G13" s="22">
        <v>40670</v>
      </c>
      <c r="H13" s="22"/>
      <c r="I13" s="22"/>
      <c r="J13" s="22"/>
      <c r="K13" s="22">
        <v>40670</v>
      </c>
      <c r="L13" s="22"/>
      <c r="M13" s="21"/>
      <c r="N13" s="23">
        <f t="shared" si="0"/>
        <v>40670</v>
      </c>
    </row>
    <row r="14" spans="1:14">
      <c r="A14" s="18"/>
      <c r="B14" s="24" t="s">
        <v>303</v>
      </c>
      <c r="C14" s="24" t="s">
        <v>32</v>
      </c>
      <c r="D14" s="19">
        <v>41181</v>
      </c>
      <c r="E14" s="19">
        <v>41182</v>
      </c>
      <c r="F14" s="20">
        <v>43238</v>
      </c>
      <c r="G14" s="21">
        <v>37730</v>
      </c>
      <c r="H14" s="21"/>
      <c r="I14" s="25"/>
      <c r="J14" s="21">
        <v>18208.400000000001</v>
      </c>
      <c r="K14" s="21"/>
      <c r="L14" s="21"/>
      <c r="M14" s="27">
        <v>19521.599999999999</v>
      </c>
      <c r="N14" s="23">
        <f t="shared" si="0"/>
        <v>37730</v>
      </c>
    </row>
    <row r="15" spans="1:14">
      <c r="A15" s="18"/>
      <c r="B15" s="24" t="s">
        <v>304</v>
      </c>
      <c r="C15" s="24" t="s">
        <v>32</v>
      </c>
      <c r="D15" s="19">
        <v>41181</v>
      </c>
      <c r="E15" s="19">
        <v>41182</v>
      </c>
      <c r="F15" s="20">
        <v>43239</v>
      </c>
      <c r="G15" s="21">
        <v>24010</v>
      </c>
      <c r="H15" s="21"/>
      <c r="I15" s="25"/>
      <c r="J15" s="21">
        <v>4000</v>
      </c>
      <c r="K15" s="21"/>
      <c r="L15" s="21"/>
      <c r="M15" s="27">
        <v>20010</v>
      </c>
      <c r="N15" s="23">
        <f t="shared" si="0"/>
        <v>24010</v>
      </c>
    </row>
    <row r="16" spans="1:14">
      <c r="A16" s="28" t="s">
        <v>307</v>
      </c>
      <c r="B16" s="24" t="s">
        <v>306</v>
      </c>
      <c r="C16" s="24" t="s">
        <v>32</v>
      </c>
      <c r="D16" s="19">
        <v>41181</v>
      </c>
      <c r="E16" s="19">
        <v>41182</v>
      </c>
      <c r="F16" s="29">
        <v>43240</v>
      </c>
      <c r="G16" s="21">
        <v>49490</v>
      </c>
      <c r="H16" s="30"/>
      <c r="I16" s="31"/>
      <c r="J16" s="21"/>
      <c r="K16" s="32"/>
      <c r="L16" s="21"/>
      <c r="M16" s="27">
        <v>49490</v>
      </c>
      <c r="N16" s="23">
        <f t="shared" si="0"/>
        <v>49490</v>
      </c>
    </row>
    <row r="17" spans="1:14">
      <c r="A17" s="28" t="s">
        <v>308</v>
      </c>
      <c r="B17" s="24" t="s">
        <v>309</v>
      </c>
      <c r="C17" s="24" t="s">
        <v>32</v>
      </c>
      <c r="D17" s="19">
        <v>41181</v>
      </c>
      <c r="E17" s="19">
        <v>41182</v>
      </c>
      <c r="F17" s="29">
        <v>43241</v>
      </c>
      <c r="G17" s="21">
        <v>32340</v>
      </c>
      <c r="H17" s="32"/>
      <c r="I17" s="31"/>
      <c r="J17" s="21"/>
      <c r="K17" s="32">
        <v>32340</v>
      </c>
      <c r="L17" s="21"/>
      <c r="M17" s="27"/>
      <c r="N17" s="23">
        <f t="shared" si="0"/>
        <v>32340</v>
      </c>
    </row>
    <row r="18" spans="1:14">
      <c r="A18" s="28"/>
      <c r="B18" s="24" t="s">
        <v>310</v>
      </c>
      <c r="C18" s="24" t="s">
        <v>32</v>
      </c>
      <c r="D18" s="19">
        <v>41181</v>
      </c>
      <c r="E18" s="19">
        <v>41182</v>
      </c>
      <c r="F18" s="29">
        <v>43242</v>
      </c>
      <c r="G18" s="21">
        <v>70070</v>
      </c>
      <c r="H18" s="30"/>
      <c r="I18" s="31"/>
      <c r="J18" s="21"/>
      <c r="K18" s="32">
        <v>36750</v>
      </c>
      <c r="L18" s="21"/>
      <c r="M18" s="27"/>
      <c r="N18" s="23">
        <f t="shared" si="0"/>
        <v>70070</v>
      </c>
    </row>
    <row r="19" spans="1:14">
      <c r="A19" s="28"/>
      <c r="B19" s="24" t="s">
        <v>63</v>
      </c>
      <c r="C19" s="24"/>
      <c r="D19" s="19"/>
      <c r="E19" s="19"/>
      <c r="F19" s="29">
        <v>43243</v>
      </c>
      <c r="G19" s="21"/>
      <c r="H19" s="32" t="s">
        <v>41</v>
      </c>
      <c r="I19" s="31">
        <v>2000</v>
      </c>
      <c r="J19" s="21">
        <v>2000</v>
      </c>
      <c r="K19" s="32"/>
      <c r="L19" s="21"/>
      <c r="M19" s="27"/>
      <c r="N19" s="23">
        <f t="shared" si="0"/>
        <v>2000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524140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522140</v>
      </c>
      <c r="H31" s="38"/>
      <c r="I31" s="39">
        <f>SUM(I6:I30)</f>
        <v>2000</v>
      </c>
      <c r="J31" s="39">
        <f>SUM(J6:J30)</f>
        <v>67328.399999999994</v>
      </c>
      <c r="K31" s="39">
        <f>SUM(K6:K30)</f>
        <v>113660</v>
      </c>
      <c r="L31" s="39">
        <f>SUM(L6:L30)</f>
        <v>0</v>
      </c>
      <c r="M31" s="39">
        <f>SUM(M6:M30)</f>
        <v>274731.59999999998</v>
      </c>
      <c r="N31" s="23">
        <f t="shared" si="0"/>
        <v>524140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 t="s">
        <v>291</v>
      </c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30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14700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52630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67330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38"/>
  <sheetViews>
    <sheetView topLeftCell="A22" workbookViewId="0">
      <selection activeCell="B46" sqref="B4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145</v>
      </c>
      <c r="C3" s="59"/>
      <c r="D3" s="59"/>
      <c r="E3" s="59"/>
      <c r="F3" s="59"/>
      <c r="G3" s="60"/>
      <c r="H3" s="5"/>
      <c r="I3" s="1"/>
      <c r="J3" s="13"/>
      <c r="K3" s="14"/>
      <c r="L3" s="15">
        <v>41163</v>
      </c>
      <c r="M3" s="16"/>
      <c r="N3" s="17" t="s">
        <v>146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147</v>
      </c>
      <c r="C6" s="19"/>
      <c r="D6" s="19"/>
      <c r="E6" s="19"/>
      <c r="F6" s="20">
        <v>43082</v>
      </c>
      <c r="G6" s="21"/>
      <c r="H6" s="54" t="s">
        <v>148</v>
      </c>
      <c r="I6" s="22">
        <v>145040</v>
      </c>
      <c r="J6" s="22">
        <v>64680</v>
      </c>
      <c r="K6" s="22">
        <v>80360</v>
      </c>
      <c r="L6" s="22"/>
      <c r="M6" s="22"/>
      <c r="N6" s="23">
        <f>G6+I6</f>
        <v>145040</v>
      </c>
    </row>
    <row r="7" spans="1:14">
      <c r="A7" s="18"/>
      <c r="B7" s="19" t="s">
        <v>40</v>
      </c>
      <c r="C7" s="19" t="s">
        <v>149</v>
      </c>
      <c r="D7" s="19">
        <v>41162</v>
      </c>
      <c r="E7" s="19">
        <v>41164</v>
      </c>
      <c r="F7" s="20">
        <v>43083</v>
      </c>
      <c r="G7" s="21">
        <v>34000</v>
      </c>
      <c r="H7" s="19"/>
      <c r="I7" s="22"/>
      <c r="J7" s="22">
        <v>34000</v>
      </c>
      <c r="K7" s="22"/>
      <c r="L7" s="22"/>
      <c r="M7" s="22"/>
      <c r="N7" s="23">
        <f t="shared" ref="N7:N31" si="0">G7+I7</f>
        <v>34000</v>
      </c>
    </row>
    <row r="8" spans="1:14">
      <c r="A8" s="18"/>
      <c r="B8" s="19" t="s">
        <v>150</v>
      </c>
      <c r="C8" s="19" t="s">
        <v>32</v>
      </c>
      <c r="D8" s="19">
        <v>41163</v>
      </c>
      <c r="E8" s="19">
        <v>41165</v>
      </c>
      <c r="F8" s="20">
        <v>43084</v>
      </c>
      <c r="G8" s="21">
        <v>49000</v>
      </c>
      <c r="H8" s="20"/>
      <c r="I8" s="22"/>
      <c r="J8" s="22">
        <v>49000</v>
      </c>
      <c r="K8" s="22"/>
      <c r="L8" s="22"/>
      <c r="M8" s="22"/>
      <c r="N8" s="23">
        <f t="shared" si="0"/>
        <v>49000</v>
      </c>
    </row>
    <row r="9" spans="1:14">
      <c r="A9" s="18"/>
      <c r="B9" s="24" t="s">
        <v>151</v>
      </c>
      <c r="C9" s="24" t="s">
        <v>152</v>
      </c>
      <c r="D9" s="19">
        <v>41163</v>
      </c>
      <c r="E9" s="19">
        <v>41164</v>
      </c>
      <c r="F9" s="20">
        <v>43085</v>
      </c>
      <c r="G9" s="21">
        <v>26950</v>
      </c>
      <c r="H9" s="20"/>
      <c r="I9" s="25"/>
      <c r="J9" s="21">
        <v>26950</v>
      </c>
      <c r="K9" s="21"/>
      <c r="L9" s="21"/>
      <c r="M9" s="21"/>
      <c r="N9" s="23">
        <f t="shared" si="0"/>
        <v>26950</v>
      </c>
    </row>
    <row r="10" spans="1:14">
      <c r="A10" s="18"/>
      <c r="B10" s="24" t="s">
        <v>40</v>
      </c>
      <c r="C10" s="24"/>
      <c r="D10" s="19"/>
      <c r="E10" s="19"/>
      <c r="F10" s="20">
        <v>43086</v>
      </c>
      <c r="G10" s="21"/>
      <c r="H10" s="20" t="s">
        <v>41</v>
      </c>
      <c r="I10" s="25">
        <v>1000</v>
      </c>
      <c r="J10" s="21">
        <v>1000</v>
      </c>
      <c r="K10" s="21"/>
      <c r="L10" s="21"/>
      <c r="M10" s="21"/>
      <c r="N10" s="23">
        <f t="shared" si="0"/>
        <v>1000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255990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109950</v>
      </c>
      <c r="H31" s="38"/>
      <c r="I31" s="39">
        <f>SUM(I6:I30)</f>
        <v>146040</v>
      </c>
      <c r="J31" s="39">
        <f>SUM(J6:J30)</f>
        <v>175630</v>
      </c>
      <c r="K31" s="39">
        <f>SUM(K6:K30)</f>
        <v>80360</v>
      </c>
      <c r="L31" s="39">
        <f>SUM(L6:L30)</f>
        <v>0</v>
      </c>
      <c r="M31" s="39">
        <f>SUM(M6:M30)</f>
        <v>0</v>
      </c>
      <c r="N31" s="23">
        <f t="shared" si="0"/>
        <v>255990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175630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175630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8"/>
  <sheetViews>
    <sheetView workbookViewId="0"/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/>
      <c r="L3" s="15">
        <v>41163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141</v>
      </c>
      <c r="C6" s="19" t="s">
        <v>32</v>
      </c>
      <c r="D6" s="19">
        <v>41163</v>
      </c>
      <c r="E6" s="19">
        <v>41164</v>
      </c>
      <c r="F6" s="20">
        <v>43075</v>
      </c>
      <c r="G6" s="21">
        <v>44100</v>
      </c>
      <c r="H6" s="54"/>
      <c r="I6" s="22"/>
      <c r="J6" s="22">
        <v>44100</v>
      </c>
      <c r="K6" s="22"/>
      <c r="L6" s="22"/>
      <c r="M6" s="22"/>
      <c r="N6" s="23">
        <f>G6+I6</f>
        <v>44100</v>
      </c>
    </row>
    <row r="7" spans="1:14">
      <c r="A7" s="18"/>
      <c r="B7" s="19"/>
      <c r="C7" s="19" t="s">
        <v>142</v>
      </c>
      <c r="D7" s="19">
        <v>41157</v>
      </c>
      <c r="E7" s="19">
        <v>41159</v>
      </c>
      <c r="F7" s="20">
        <v>43076</v>
      </c>
      <c r="G7" s="21">
        <v>52920</v>
      </c>
      <c r="H7" s="19"/>
      <c r="I7" s="22"/>
      <c r="J7" s="22"/>
      <c r="K7" s="22"/>
      <c r="L7" s="22">
        <v>52920</v>
      </c>
      <c r="M7" s="22"/>
      <c r="N7" s="23">
        <f t="shared" ref="N7:N31" si="0">G7+I7</f>
        <v>52920</v>
      </c>
    </row>
    <row r="8" spans="1:14">
      <c r="A8" s="18"/>
      <c r="B8" s="19"/>
      <c r="C8" s="19" t="s">
        <v>142</v>
      </c>
      <c r="D8" s="19">
        <v>41158</v>
      </c>
      <c r="E8" s="19">
        <v>41160</v>
      </c>
      <c r="F8" s="20">
        <v>43077</v>
      </c>
      <c r="G8" s="21">
        <v>158760</v>
      </c>
      <c r="H8" s="20"/>
      <c r="I8" s="22"/>
      <c r="J8" s="22"/>
      <c r="K8" s="22"/>
      <c r="L8" s="22">
        <v>158760</v>
      </c>
      <c r="M8" s="22"/>
      <c r="N8" s="23">
        <f t="shared" si="0"/>
        <v>158760</v>
      </c>
    </row>
    <row r="9" spans="1:14">
      <c r="A9" s="18"/>
      <c r="B9" s="24"/>
      <c r="C9" s="24" t="s">
        <v>143</v>
      </c>
      <c r="D9" s="19">
        <v>41159</v>
      </c>
      <c r="E9" s="19">
        <v>41160</v>
      </c>
      <c r="F9" s="20">
        <v>43078</v>
      </c>
      <c r="G9" s="21">
        <v>149940</v>
      </c>
      <c r="H9" s="20"/>
      <c r="I9" s="25"/>
      <c r="J9" s="21"/>
      <c r="K9" s="21"/>
      <c r="L9" s="21">
        <v>149940</v>
      </c>
      <c r="M9" s="21"/>
      <c r="N9" s="23">
        <f t="shared" si="0"/>
        <v>149940</v>
      </c>
    </row>
    <row r="10" spans="1:14">
      <c r="A10" s="18"/>
      <c r="B10" s="24"/>
      <c r="C10" s="24" t="s">
        <v>143</v>
      </c>
      <c r="D10" s="19">
        <v>41160</v>
      </c>
      <c r="E10" s="19">
        <v>41161</v>
      </c>
      <c r="F10" s="20">
        <v>43079</v>
      </c>
      <c r="G10" s="21">
        <v>22540</v>
      </c>
      <c r="H10" s="20"/>
      <c r="I10" s="25"/>
      <c r="J10" s="21"/>
      <c r="K10" s="21"/>
      <c r="L10" s="21">
        <v>22540</v>
      </c>
      <c r="M10" s="21"/>
      <c r="N10" s="23">
        <f t="shared" si="0"/>
        <v>22540</v>
      </c>
    </row>
    <row r="11" spans="1:14">
      <c r="A11" s="18"/>
      <c r="B11" s="24"/>
      <c r="C11" s="24" t="s">
        <v>143</v>
      </c>
      <c r="D11" s="19">
        <v>41160</v>
      </c>
      <c r="E11" s="19">
        <v>41162</v>
      </c>
      <c r="F11" s="20">
        <v>43080</v>
      </c>
      <c r="G11" s="21">
        <v>45080</v>
      </c>
      <c r="H11" s="20"/>
      <c r="I11" s="25"/>
      <c r="J11" s="21"/>
      <c r="K11" s="21"/>
      <c r="L11" s="21">
        <v>45080</v>
      </c>
      <c r="M11" s="21"/>
      <c r="N11" s="23">
        <f t="shared" si="0"/>
        <v>45080</v>
      </c>
    </row>
    <row r="12" spans="1:14">
      <c r="A12" s="18"/>
      <c r="B12" s="24"/>
      <c r="C12" s="24" t="s">
        <v>144</v>
      </c>
      <c r="D12" s="19">
        <v>41159</v>
      </c>
      <c r="E12" s="19">
        <v>41160</v>
      </c>
      <c r="F12" s="20">
        <v>43081</v>
      </c>
      <c r="G12" s="21">
        <v>53900</v>
      </c>
      <c r="H12" s="21"/>
      <c r="I12" s="25"/>
      <c r="J12" s="25"/>
      <c r="K12" s="21"/>
      <c r="L12" s="21">
        <v>53900</v>
      </c>
      <c r="M12" s="21"/>
      <c r="N12" s="23">
        <f t="shared" si="0"/>
        <v>53900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527240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527240</v>
      </c>
      <c r="H31" s="38"/>
      <c r="I31" s="39">
        <f>SUM(I6:I30)</f>
        <v>0</v>
      </c>
      <c r="J31" s="39">
        <f>SUM(J6:J30)</f>
        <v>44100</v>
      </c>
      <c r="K31" s="39">
        <f>SUM(K6:K30)</f>
        <v>0</v>
      </c>
      <c r="L31" s="39">
        <f>SUM(L6:L30)</f>
        <v>483140</v>
      </c>
      <c r="M31" s="39">
        <f>SUM(M6:M30)</f>
        <v>0</v>
      </c>
      <c r="N31" s="23">
        <f t="shared" si="0"/>
        <v>527240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50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24500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19600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44100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/>
      <c r="L3" s="15">
        <v>41162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40</v>
      </c>
      <c r="C6" s="19"/>
      <c r="D6" s="19"/>
      <c r="E6" s="19"/>
      <c r="F6" s="20">
        <v>43074</v>
      </c>
      <c r="G6" s="21"/>
      <c r="H6" s="54" t="s">
        <v>41</v>
      </c>
      <c r="I6" s="22">
        <v>4500</v>
      </c>
      <c r="J6" s="22">
        <v>4500</v>
      </c>
      <c r="K6" s="22"/>
      <c r="L6" s="22"/>
      <c r="M6" s="22"/>
      <c r="N6" s="23">
        <f>G6+I6</f>
        <v>4500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4500</v>
      </c>
      <c r="J31" s="39">
        <f>SUM(J6:J30)</f>
        <v>4500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4500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4500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4500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L16" sqref="L1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/>
      <c r="L3" s="15">
        <v>41162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106</v>
      </c>
      <c r="B6" s="19" t="s">
        <v>125</v>
      </c>
      <c r="C6" s="19" t="s">
        <v>140</v>
      </c>
      <c r="D6" s="19">
        <v>41159</v>
      </c>
      <c r="E6" s="19">
        <v>41162</v>
      </c>
      <c r="F6" s="20">
        <v>43073</v>
      </c>
      <c r="G6" s="21">
        <v>88944.78</v>
      </c>
      <c r="H6" s="54"/>
      <c r="I6" s="22"/>
      <c r="J6" s="22"/>
      <c r="K6" s="22">
        <v>88944.78</v>
      </c>
      <c r="L6" s="22"/>
      <c r="M6" s="22"/>
      <c r="N6" s="23">
        <f>G6+I6</f>
        <v>88944.78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88944.78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88944.78</v>
      </c>
      <c r="H31" s="38"/>
      <c r="I31" s="39">
        <f>SUM(I6:I30)</f>
        <v>0</v>
      </c>
      <c r="J31" s="39">
        <f>SUM(J6:J30)</f>
        <v>0</v>
      </c>
      <c r="K31" s="39">
        <f>SUM(K6:K30)</f>
        <v>88944.78</v>
      </c>
      <c r="L31" s="39">
        <f>SUM(L6:L30)</f>
        <v>0</v>
      </c>
      <c r="M31" s="39">
        <f>SUM(M6:M30)</f>
        <v>0</v>
      </c>
      <c r="N31" s="23">
        <f t="shared" si="0"/>
        <v>88944.78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/>
      <c r="L3" s="15">
        <v>41161</v>
      </c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136</v>
      </c>
      <c r="B6" s="19" t="s">
        <v>137</v>
      </c>
      <c r="C6" s="19" t="s">
        <v>32</v>
      </c>
      <c r="D6" s="19">
        <v>41161</v>
      </c>
      <c r="E6" s="19">
        <v>41162</v>
      </c>
      <c r="F6" s="20">
        <v>43071</v>
      </c>
      <c r="G6" s="21">
        <v>33320</v>
      </c>
      <c r="H6" s="54"/>
      <c r="I6" s="22"/>
      <c r="J6" s="22"/>
      <c r="K6" s="22">
        <v>33320</v>
      </c>
      <c r="L6" s="22"/>
      <c r="M6" s="22"/>
      <c r="N6" s="23">
        <f>G6+I6</f>
        <v>33320</v>
      </c>
    </row>
    <row r="7" spans="1:14">
      <c r="A7" s="18" t="s">
        <v>138</v>
      </c>
      <c r="B7" s="19" t="s">
        <v>139</v>
      </c>
      <c r="C7" s="19" t="s">
        <v>32</v>
      </c>
      <c r="D7" s="19">
        <v>41161</v>
      </c>
      <c r="E7" s="19">
        <v>41162</v>
      </c>
      <c r="F7" s="20">
        <v>43072</v>
      </c>
      <c r="G7" s="21">
        <v>38710</v>
      </c>
      <c r="H7" s="19"/>
      <c r="I7" s="22"/>
      <c r="J7" s="22"/>
      <c r="K7" s="22">
        <v>38710</v>
      </c>
      <c r="L7" s="22"/>
      <c r="M7" s="22"/>
      <c r="N7" s="23">
        <f t="shared" ref="N7:N31" si="0">G7+I7</f>
        <v>38710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72030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72030</v>
      </c>
      <c r="H31" s="38"/>
      <c r="I31" s="39">
        <f>SUM(I6:I30)</f>
        <v>0</v>
      </c>
      <c r="J31" s="39">
        <f>SUM(J6:J30)</f>
        <v>0</v>
      </c>
      <c r="K31" s="39">
        <f>SUM(K6:K30)</f>
        <v>72030</v>
      </c>
      <c r="L31" s="39">
        <f>SUM(L6:L30)</f>
        <v>0</v>
      </c>
      <c r="M31" s="39">
        <f>SUM(M6:M30)</f>
        <v>0</v>
      </c>
      <c r="N31" s="23">
        <f t="shared" si="0"/>
        <v>72030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/>
      <c r="L3" s="15">
        <v>41161</v>
      </c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133</v>
      </c>
      <c r="C6" s="19"/>
      <c r="D6" s="19"/>
      <c r="E6" s="19"/>
      <c r="F6" s="20">
        <v>43068</v>
      </c>
      <c r="G6" s="21"/>
      <c r="H6" s="54" t="s">
        <v>134</v>
      </c>
      <c r="I6" s="22">
        <v>166600</v>
      </c>
      <c r="J6" s="22">
        <v>83300</v>
      </c>
      <c r="K6" s="22">
        <v>83300</v>
      </c>
      <c r="L6" s="22"/>
      <c r="M6" s="22"/>
      <c r="N6" s="23">
        <f>G6+I6</f>
        <v>166600</v>
      </c>
    </row>
    <row r="7" spans="1:14">
      <c r="A7" s="18"/>
      <c r="B7" s="19" t="s">
        <v>117</v>
      </c>
      <c r="C7" s="19" t="s">
        <v>135</v>
      </c>
      <c r="D7" s="19">
        <v>41161</v>
      </c>
      <c r="E7" s="19">
        <v>41163</v>
      </c>
      <c r="F7" s="20">
        <v>43069</v>
      </c>
      <c r="G7" s="21">
        <v>49980</v>
      </c>
      <c r="H7" s="19"/>
      <c r="I7" s="22"/>
      <c r="J7" s="22"/>
      <c r="K7" s="22">
        <v>49980</v>
      </c>
      <c r="L7" s="22"/>
      <c r="M7" s="22"/>
      <c r="N7" s="23">
        <f t="shared" ref="N7:N31" si="0">G7+I7</f>
        <v>49980</v>
      </c>
    </row>
    <row r="8" spans="1:14">
      <c r="A8" s="18"/>
      <c r="B8" s="19" t="s">
        <v>40</v>
      </c>
      <c r="C8" s="19"/>
      <c r="D8" s="19"/>
      <c r="E8" s="19"/>
      <c r="F8" s="20">
        <v>43070</v>
      </c>
      <c r="G8" s="21"/>
      <c r="H8" s="20" t="s">
        <v>41</v>
      </c>
      <c r="I8" s="22">
        <v>2000</v>
      </c>
      <c r="J8" s="22">
        <v>2000</v>
      </c>
      <c r="K8" s="22"/>
      <c r="L8" s="22"/>
      <c r="M8" s="22"/>
      <c r="N8" s="23">
        <f t="shared" si="0"/>
        <v>2000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218580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49980</v>
      </c>
      <c r="H31" s="38"/>
      <c r="I31" s="39">
        <f>SUM(I6:I30)</f>
        <v>168600</v>
      </c>
      <c r="J31" s="39">
        <f>SUM(J6:J30)</f>
        <v>85300</v>
      </c>
      <c r="K31" s="39">
        <f>SUM(K6:K30)</f>
        <v>133280</v>
      </c>
      <c r="L31" s="39">
        <f>SUM(L6:L30)</f>
        <v>0</v>
      </c>
      <c r="M31" s="39">
        <f>SUM(M6:M30)</f>
        <v>0</v>
      </c>
      <c r="N31" s="23">
        <f t="shared" si="0"/>
        <v>218580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85300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85300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>
        <v>41160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129</v>
      </c>
      <c r="C6" s="19" t="s">
        <v>34</v>
      </c>
      <c r="D6" s="19">
        <v>41160</v>
      </c>
      <c r="E6" s="19">
        <v>41162</v>
      </c>
      <c r="F6" s="20">
        <v>43065</v>
      </c>
      <c r="G6" s="21">
        <v>129360</v>
      </c>
      <c r="H6" s="54"/>
      <c r="I6" s="22"/>
      <c r="J6" s="22"/>
      <c r="K6" s="22">
        <v>129360</v>
      </c>
      <c r="L6" s="22"/>
      <c r="M6" s="22"/>
      <c r="N6" s="23">
        <f>G6+I6</f>
        <v>129360</v>
      </c>
    </row>
    <row r="7" spans="1:14">
      <c r="A7" s="18"/>
      <c r="B7" s="19" t="s">
        <v>130</v>
      </c>
      <c r="C7" s="19" t="s">
        <v>131</v>
      </c>
      <c r="D7" s="19">
        <v>41160</v>
      </c>
      <c r="E7" s="19">
        <v>41161</v>
      </c>
      <c r="F7" s="20">
        <v>43066</v>
      </c>
      <c r="G7" s="21">
        <v>24010</v>
      </c>
      <c r="H7" s="19"/>
      <c r="I7" s="22"/>
      <c r="J7" s="22"/>
      <c r="K7" s="22">
        <v>24010</v>
      </c>
      <c r="L7" s="22"/>
      <c r="M7" s="22"/>
      <c r="N7" s="23">
        <f t="shared" ref="N7:N31" si="0">G7+I7</f>
        <v>24010</v>
      </c>
    </row>
    <row r="8" spans="1:14">
      <c r="A8" s="18"/>
      <c r="B8" s="19" t="s">
        <v>132</v>
      </c>
      <c r="C8" s="19"/>
      <c r="D8" s="19"/>
      <c r="E8" s="19"/>
      <c r="F8" s="20">
        <v>43067</v>
      </c>
      <c r="G8" s="21"/>
      <c r="H8" s="20" t="s">
        <v>41</v>
      </c>
      <c r="I8" s="22">
        <v>1000</v>
      </c>
      <c r="J8" s="22">
        <v>1000</v>
      </c>
      <c r="K8" s="22"/>
      <c r="L8" s="22"/>
      <c r="M8" s="22"/>
      <c r="N8" s="23">
        <f t="shared" si="0"/>
        <v>1000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154370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153370</v>
      </c>
      <c r="H31" s="38"/>
      <c r="I31" s="39">
        <f>SUM(I6:I30)</f>
        <v>1000</v>
      </c>
      <c r="J31" s="39">
        <f>SUM(J6:J30)</f>
        <v>1000</v>
      </c>
      <c r="K31" s="39">
        <f>SUM(K6:K30)</f>
        <v>153370</v>
      </c>
      <c r="L31" s="39">
        <f>SUM(L6:L30)</f>
        <v>0</v>
      </c>
      <c r="M31" s="39">
        <f>SUM(M6:M30)</f>
        <v>0</v>
      </c>
      <c r="N31" s="23">
        <f t="shared" si="0"/>
        <v>154370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K13" sqref="K13"/>
    </sheetView>
  </sheetViews>
  <sheetFormatPr baseColWidth="10" defaultRowHeight="15"/>
  <cols>
    <col min="1" max="1" width="7.42578125" customWidth="1"/>
    <col min="2" max="2" width="21.140625" customWidth="1"/>
    <col min="3" max="3" width="20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>
        <v>41160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106</v>
      </c>
      <c r="B6" s="19" t="s">
        <v>125</v>
      </c>
      <c r="C6" s="19"/>
      <c r="D6" s="19"/>
      <c r="E6" s="19"/>
      <c r="F6" s="20">
        <v>43062</v>
      </c>
      <c r="G6" s="21"/>
      <c r="H6" s="54">
        <v>5352</v>
      </c>
      <c r="I6" s="22">
        <v>42140</v>
      </c>
      <c r="J6" s="22"/>
      <c r="K6" s="22">
        <v>42140</v>
      </c>
      <c r="L6" s="22"/>
      <c r="M6" s="22"/>
      <c r="N6" s="23">
        <f>G6+I6</f>
        <v>42140</v>
      </c>
    </row>
    <row r="7" spans="1:14">
      <c r="A7" s="18" t="s">
        <v>126</v>
      </c>
      <c r="B7" s="19" t="s">
        <v>127</v>
      </c>
      <c r="C7" s="19" t="s">
        <v>68</v>
      </c>
      <c r="D7" s="19">
        <v>41154</v>
      </c>
      <c r="E7" s="19">
        <v>41156</v>
      </c>
      <c r="F7" s="20">
        <v>43063</v>
      </c>
      <c r="G7" s="21">
        <v>45080</v>
      </c>
      <c r="H7" s="19"/>
      <c r="I7" s="22"/>
      <c r="J7" s="22"/>
      <c r="K7" s="22"/>
      <c r="L7" s="22"/>
      <c r="M7" s="22">
        <v>45080</v>
      </c>
      <c r="N7" s="23">
        <f t="shared" ref="N7:N31" si="0">G7+I7</f>
        <v>45080</v>
      </c>
    </row>
    <row r="8" spans="1:14">
      <c r="A8" s="18" t="s">
        <v>44</v>
      </c>
      <c r="B8" s="19" t="s">
        <v>128</v>
      </c>
      <c r="C8" s="19" t="s">
        <v>32</v>
      </c>
      <c r="D8" s="19">
        <v>41160</v>
      </c>
      <c r="E8" s="19">
        <v>41161</v>
      </c>
      <c r="F8" s="20">
        <v>43064</v>
      </c>
      <c r="G8" s="21">
        <v>33320</v>
      </c>
      <c r="H8" s="20"/>
      <c r="I8" s="22"/>
      <c r="J8" s="22"/>
      <c r="K8" s="22">
        <v>33320</v>
      </c>
      <c r="L8" s="22"/>
      <c r="M8" s="22"/>
      <c r="N8" s="23">
        <f t="shared" si="0"/>
        <v>33320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120540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78400</v>
      </c>
      <c r="H31" s="38"/>
      <c r="I31" s="39">
        <f>SUM(I6:I30)</f>
        <v>42140</v>
      </c>
      <c r="J31" s="39">
        <f>SUM(J6:J30)</f>
        <v>0</v>
      </c>
      <c r="K31" s="39">
        <f>SUM(K6:K30)</f>
        <v>75460</v>
      </c>
      <c r="L31" s="39">
        <f>SUM(L6:L30)</f>
        <v>0</v>
      </c>
      <c r="M31" s="39">
        <f>SUM(M6:M30)</f>
        <v>45080</v>
      </c>
      <c r="N31" s="23">
        <f t="shared" si="0"/>
        <v>120540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F20" sqref="F20"/>
    </sheetView>
  </sheetViews>
  <sheetFormatPr baseColWidth="10" defaultRowHeight="15"/>
  <cols>
    <col min="1" max="1" width="7.42578125" customWidth="1"/>
    <col min="2" max="2" width="24.28515625" customWidth="1"/>
    <col min="3" max="3" width="23.425781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>
        <v>41159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121</v>
      </c>
      <c r="B6" s="19" t="s">
        <v>122</v>
      </c>
      <c r="C6" s="19" t="s">
        <v>32</v>
      </c>
      <c r="D6" s="19">
        <v>41159</v>
      </c>
      <c r="E6" s="19">
        <v>41160</v>
      </c>
      <c r="F6" s="20">
        <v>43059</v>
      </c>
      <c r="G6" s="21">
        <v>60270</v>
      </c>
      <c r="H6" s="54"/>
      <c r="I6" s="22"/>
      <c r="J6" s="22">
        <v>30135</v>
      </c>
      <c r="K6" s="22"/>
      <c r="L6" s="22"/>
      <c r="M6" s="22">
        <v>30135</v>
      </c>
      <c r="N6" s="23">
        <f>G6+I6</f>
        <v>60270</v>
      </c>
    </row>
    <row r="7" spans="1:14">
      <c r="A7" s="18" t="s">
        <v>124</v>
      </c>
      <c r="B7" s="19" t="s">
        <v>123</v>
      </c>
      <c r="C7" s="19" t="s">
        <v>32</v>
      </c>
      <c r="D7" s="19">
        <v>41159</v>
      </c>
      <c r="E7" s="19">
        <v>41161</v>
      </c>
      <c r="F7" s="20">
        <v>43060</v>
      </c>
      <c r="G7" s="21">
        <v>50960</v>
      </c>
      <c r="H7" s="19"/>
      <c r="I7" s="22"/>
      <c r="J7" s="22"/>
      <c r="K7" s="22">
        <v>50960</v>
      </c>
      <c r="L7" s="22"/>
      <c r="M7" s="22"/>
      <c r="N7" s="23">
        <f t="shared" ref="N7:N31" si="0">G7+I7</f>
        <v>50960</v>
      </c>
    </row>
    <row r="8" spans="1:14">
      <c r="A8" s="18"/>
      <c r="B8" s="19" t="s">
        <v>63</v>
      </c>
      <c r="C8" s="19"/>
      <c r="D8" s="19"/>
      <c r="E8" s="19"/>
      <c r="F8" s="20">
        <v>43061</v>
      </c>
      <c r="G8" s="21"/>
      <c r="H8" s="20" t="s">
        <v>41</v>
      </c>
      <c r="I8" s="22">
        <v>1300</v>
      </c>
      <c r="J8" s="22">
        <v>1300</v>
      </c>
      <c r="K8" s="22"/>
      <c r="L8" s="22"/>
      <c r="M8" s="22"/>
      <c r="N8" s="23">
        <f t="shared" si="0"/>
        <v>1300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112530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111230</v>
      </c>
      <c r="H31" s="38"/>
      <c r="I31" s="39">
        <f>SUM(I6:I30)</f>
        <v>1300</v>
      </c>
      <c r="J31" s="39">
        <f>SUM(J6:J30)</f>
        <v>31435</v>
      </c>
      <c r="K31" s="39">
        <f>SUM(K6:K30)</f>
        <v>50960</v>
      </c>
      <c r="L31" s="39">
        <f>SUM(L6:L30)</f>
        <v>0</v>
      </c>
      <c r="M31" s="39">
        <f>SUM(M6:M30)</f>
        <v>30135</v>
      </c>
      <c r="N31" s="23">
        <f t="shared" si="0"/>
        <v>112530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60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29400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2035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31435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11" sqref="C11"/>
    </sheetView>
  </sheetViews>
  <sheetFormatPr baseColWidth="10" defaultRowHeight="15"/>
  <cols>
    <col min="1" max="1" width="7.42578125" customWidth="1"/>
    <col min="2" max="2" width="24.28515625" customWidth="1"/>
    <col min="3" max="3" width="23.425781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>
        <v>41159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118</v>
      </c>
      <c r="C6" s="19" t="s">
        <v>84</v>
      </c>
      <c r="D6" s="19">
        <v>41157</v>
      </c>
      <c r="E6" s="19">
        <v>41159</v>
      </c>
      <c r="F6" s="20">
        <v>43056</v>
      </c>
      <c r="G6" s="21">
        <v>32000</v>
      </c>
      <c r="H6" s="54"/>
      <c r="I6" s="22"/>
      <c r="J6" s="22">
        <v>32000</v>
      </c>
      <c r="K6" s="22"/>
      <c r="L6" s="22"/>
      <c r="M6" s="22"/>
      <c r="N6" s="23">
        <f>G6+I6</f>
        <v>32000</v>
      </c>
    </row>
    <row r="7" spans="1:14">
      <c r="A7" s="18"/>
      <c r="B7" s="19" t="s">
        <v>119</v>
      </c>
      <c r="C7" s="19" t="s">
        <v>84</v>
      </c>
      <c r="D7" s="19">
        <v>41158</v>
      </c>
      <c r="E7" s="19">
        <v>41159</v>
      </c>
      <c r="F7" s="20">
        <v>43057</v>
      </c>
      <c r="G7" s="21">
        <v>17000</v>
      </c>
      <c r="H7" s="19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>
      <c r="A8" s="18"/>
      <c r="B8" s="19" t="s">
        <v>120</v>
      </c>
      <c r="C8" s="19" t="s">
        <v>84</v>
      </c>
      <c r="D8" s="19">
        <v>41156</v>
      </c>
      <c r="E8" s="19">
        <v>41159</v>
      </c>
      <c r="F8" s="20">
        <v>43058</v>
      </c>
      <c r="G8" s="21">
        <v>51000</v>
      </c>
      <c r="H8" s="20"/>
      <c r="I8" s="22"/>
      <c r="J8" s="22"/>
      <c r="K8" s="22">
        <v>51000</v>
      </c>
      <c r="L8" s="22"/>
      <c r="M8" s="22"/>
      <c r="N8" s="23">
        <f t="shared" si="0"/>
        <v>51000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100000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100000</v>
      </c>
      <c r="H31" s="38"/>
      <c r="I31" s="39">
        <f>SUM(I6:I30)</f>
        <v>0</v>
      </c>
      <c r="J31" s="39">
        <f>SUM(J6:J30)</f>
        <v>32000</v>
      </c>
      <c r="K31" s="39">
        <f>SUM(K6:K30)</f>
        <v>68000</v>
      </c>
      <c r="L31" s="39">
        <f>SUM(L6:L30)</f>
        <v>0</v>
      </c>
      <c r="M31" s="39">
        <f>SUM(M6:M30)</f>
        <v>0</v>
      </c>
      <c r="N31" s="23">
        <f t="shared" si="0"/>
        <v>100000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32000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32000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topLeftCell="A10" workbookViewId="0">
      <selection sqref="A1:N38"/>
    </sheetView>
  </sheetViews>
  <sheetFormatPr baseColWidth="10" defaultRowHeight="15"/>
  <cols>
    <col min="1" max="1" width="7.42578125" customWidth="1"/>
    <col min="2" max="2" width="21.140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41180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288</v>
      </c>
      <c r="C6" s="19" t="s">
        <v>32</v>
      </c>
      <c r="D6" s="19">
        <v>41180</v>
      </c>
      <c r="E6" s="19">
        <v>41182</v>
      </c>
      <c r="F6" s="20">
        <v>43226</v>
      </c>
      <c r="G6" s="21">
        <v>48020</v>
      </c>
      <c r="H6" s="54"/>
      <c r="I6" s="22"/>
      <c r="J6" s="22"/>
      <c r="K6" s="22">
        <v>23020</v>
      </c>
      <c r="L6" s="22"/>
      <c r="M6" s="22">
        <v>25000</v>
      </c>
      <c r="N6" s="23">
        <f>G6+I6</f>
        <v>48020</v>
      </c>
    </row>
    <row r="7" spans="1:14">
      <c r="A7" s="18"/>
      <c r="B7" s="19" t="s">
        <v>289</v>
      </c>
      <c r="C7" s="19" t="s">
        <v>32</v>
      </c>
      <c r="D7" s="19">
        <v>41180</v>
      </c>
      <c r="E7" s="19">
        <v>41181</v>
      </c>
      <c r="F7" s="20">
        <v>43227</v>
      </c>
      <c r="G7" s="21">
        <v>40670</v>
      </c>
      <c r="H7" s="19"/>
      <c r="I7" s="22"/>
      <c r="J7" s="22"/>
      <c r="K7" s="22">
        <v>40670</v>
      </c>
      <c r="L7" s="22"/>
      <c r="M7" s="22"/>
      <c r="N7" s="23">
        <f t="shared" ref="N7:N31" si="0">G7+I7</f>
        <v>40670</v>
      </c>
    </row>
    <row r="8" spans="1:14">
      <c r="A8" s="18"/>
      <c r="B8" s="19" t="s">
        <v>40</v>
      </c>
      <c r="C8" s="19"/>
      <c r="D8" s="19"/>
      <c r="E8" s="19"/>
      <c r="F8" s="20">
        <v>43228</v>
      </c>
      <c r="G8" s="21"/>
      <c r="H8" s="20" t="s">
        <v>41</v>
      </c>
      <c r="I8" s="22">
        <v>6000</v>
      </c>
      <c r="J8" s="22">
        <v>6000</v>
      </c>
      <c r="K8" s="22"/>
      <c r="L8" s="22"/>
      <c r="M8" s="22"/>
      <c r="N8" s="23">
        <f t="shared" si="0"/>
        <v>6000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94690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88690</v>
      </c>
      <c r="H31" s="38"/>
      <c r="I31" s="39">
        <f>SUM(I6:I30)</f>
        <v>6000</v>
      </c>
      <c r="J31" s="39">
        <f>SUM(J6:J30)</f>
        <v>6000</v>
      </c>
      <c r="K31" s="39">
        <f>SUM(K6:K30)</f>
        <v>63690</v>
      </c>
      <c r="L31" s="39">
        <f>SUM(L6:L30)</f>
        <v>0</v>
      </c>
      <c r="M31" s="39">
        <f>SUM(M6:M30)</f>
        <v>25000</v>
      </c>
      <c r="N31" s="23">
        <f t="shared" si="0"/>
        <v>94690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6000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6000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18" sqref="C18"/>
    </sheetView>
  </sheetViews>
  <sheetFormatPr baseColWidth="10" defaultRowHeight="15"/>
  <cols>
    <col min="1" max="1" width="7.42578125" customWidth="1"/>
    <col min="2" max="2" width="24.28515625" customWidth="1"/>
    <col min="3" max="3" width="23.425781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>
        <v>41158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110</v>
      </c>
      <c r="C6" s="19"/>
      <c r="D6" s="19"/>
      <c r="E6" s="19"/>
      <c r="F6" s="20">
        <v>43051</v>
      </c>
      <c r="G6" s="21"/>
      <c r="H6" s="54" t="s">
        <v>111</v>
      </c>
      <c r="I6" s="22">
        <v>36260</v>
      </c>
      <c r="J6" s="22"/>
      <c r="K6" s="22">
        <v>36260</v>
      </c>
      <c r="L6" s="22"/>
      <c r="M6" s="22"/>
      <c r="N6" s="23">
        <f>G6+I6</f>
        <v>36260</v>
      </c>
    </row>
    <row r="7" spans="1:14">
      <c r="A7" s="18"/>
      <c r="B7" s="19" t="s">
        <v>112</v>
      </c>
      <c r="C7" s="19" t="s">
        <v>113</v>
      </c>
      <c r="D7" s="19">
        <v>41158</v>
      </c>
      <c r="E7" s="19">
        <v>41159</v>
      </c>
      <c r="F7" s="20">
        <v>43052</v>
      </c>
      <c r="G7" s="21">
        <v>17000</v>
      </c>
      <c r="H7" s="19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>
      <c r="A8" s="18"/>
      <c r="B8" s="19" t="s">
        <v>114</v>
      </c>
      <c r="C8" s="19" t="s">
        <v>115</v>
      </c>
      <c r="D8" s="19">
        <v>41142</v>
      </c>
      <c r="E8" s="19">
        <v>41144</v>
      </c>
      <c r="F8" s="20">
        <v>43053</v>
      </c>
      <c r="G8" s="21">
        <v>45080</v>
      </c>
      <c r="H8" s="20"/>
      <c r="I8" s="22"/>
      <c r="J8" s="22"/>
      <c r="K8" s="22"/>
      <c r="L8" s="22"/>
      <c r="M8" s="22">
        <v>45080</v>
      </c>
      <c r="N8" s="23">
        <f t="shared" si="0"/>
        <v>45080</v>
      </c>
    </row>
    <row r="9" spans="1:14">
      <c r="A9" s="18"/>
      <c r="B9" s="24" t="s">
        <v>116</v>
      </c>
      <c r="C9" s="24" t="s">
        <v>115</v>
      </c>
      <c r="D9" s="19">
        <v>41143</v>
      </c>
      <c r="E9" s="19">
        <v>41145</v>
      </c>
      <c r="F9" s="20">
        <v>43054</v>
      </c>
      <c r="G9" s="21">
        <v>45080</v>
      </c>
      <c r="H9" s="20"/>
      <c r="I9" s="25"/>
      <c r="J9" s="21"/>
      <c r="K9" s="21"/>
      <c r="L9" s="21"/>
      <c r="M9" s="21">
        <v>45080</v>
      </c>
      <c r="N9" s="23">
        <f t="shared" si="0"/>
        <v>45080</v>
      </c>
    </row>
    <row r="10" spans="1:14">
      <c r="A10" s="18"/>
      <c r="B10" s="24" t="s">
        <v>117</v>
      </c>
      <c r="C10" s="24" t="s">
        <v>32</v>
      </c>
      <c r="D10" s="19">
        <v>41158</v>
      </c>
      <c r="E10" s="19">
        <v>41159</v>
      </c>
      <c r="F10" s="20">
        <v>43055</v>
      </c>
      <c r="G10" s="21">
        <v>28420</v>
      </c>
      <c r="H10" s="20"/>
      <c r="I10" s="25"/>
      <c r="J10" s="21"/>
      <c r="K10" s="21">
        <v>28420</v>
      </c>
      <c r="L10" s="21"/>
      <c r="M10" s="21"/>
      <c r="N10" s="23">
        <f t="shared" si="0"/>
        <v>28420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171840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135580</v>
      </c>
      <c r="H31" s="38"/>
      <c r="I31" s="39">
        <f>SUM(I6:I30)</f>
        <v>36260</v>
      </c>
      <c r="J31" s="39">
        <f>SUM(J6:J30)</f>
        <v>0</v>
      </c>
      <c r="K31" s="39">
        <f>SUM(K6:K30)</f>
        <v>81680</v>
      </c>
      <c r="L31" s="39">
        <f>SUM(L6:L30)</f>
        <v>0</v>
      </c>
      <c r="M31" s="39">
        <f>SUM(M6:M30)</f>
        <v>90160</v>
      </c>
      <c r="N31" s="23">
        <f t="shared" si="0"/>
        <v>171840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D20" sqref="D20"/>
    </sheetView>
  </sheetViews>
  <sheetFormatPr baseColWidth="10" defaultRowHeight="15"/>
  <cols>
    <col min="1" max="1" width="7.42578125" customWidth="1"/>
    <col min="2" max="2" width="24.28515625" customWidth="1"/>
    <col min="3" max="3" width="23.425781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>
        <v>41158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4.28515625" customWidth="1"/>
    <col min="3" max="3" width="23.425781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14">
        <v>41157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94</v>
      </c>
      <c r="B6" s="19" t="s">
        <v>95</v>
      </c>
      <c r="C6" s="19" t="s">
        <v>96</v>
      </c>
      <c r="D6" s="19">
        <v>41157</v>
      </c>
      <c r="E6" s="19">
        <v>41158</v>
      </c>
      <c r="F6" s="20">
        <v>43045</v>
      </c>
      <c r="G6" s="21">
        <v>19500</v>
      </c>
      <c r="H6" s="54"/>
      <c r="I6" s="22"/>
      <c r="J6" s="22">
        <v>19500</v>
      </c>
      <c r="K6" s="22"/>
      <c r="L6" s="22"/>
      <c r="M6" s="22"/>
      <c r="N6" s="23">
        <f>G6+I6</f>
        <v>19500</v>
      </c>
    </row>
    <row r="7" spans="1:14">
      <c r="A7" s="18" t="s">
        <v>97</v>
      </c>
      <c r="B7" s="19" t="s">
        <v>98</v>
      </c>
      <c r="C7" s="19" t="s">
        <v>99</v>
      </c>
      <c r="D7" s="19">
        <v>41157</v>
      </c>
      <c r="E7" s="19">
        <v>41158</v>
      </c>
      <c r="F7" s="20">
        <v>43046</v>
      </c>
      <c r="G7" s="21">
        <v>19500</v>
      </c>
      <c r="H7" s="19"/>
      <c r="I7" s="22"/>
      <c r="J7" s="22"/>
      <c r="K7" s="22">
        <v>19500</v>
      </c>
      <c r="L7" s="22"/>
      <c r="M7" s="22"/>
      <c r="N7" s="23">
        <f t="shared" ref="N7:N31" si="0">G7+I7</f>
        <v>19500</v>
      </c>
    </row>
    <row r="8" spans="1:14">
      <c r="A8" s="18" t="s">
        <v>100</v>
      </c>
      <c r="B8" s="19" t="s">
        <v>101</v>
      </c>
      <c r="C8" s="19" t="s">
        <v>102</v>
      </c>
      <c r="D8" s="19">
        <v>41157</v>
      </c>
      <c r="E8" s="19">
        <v>41158</v>
      </c>
      <c r="F8" s="20">
        <v>43047</v>
      </c>
      <c r="G8" s="21">
        <v>26000</v>
      </c>
      <c r="H8" s="20"/>
      <c r="I8" s="22"/>
      <c r="J8" s="22"/>
      <c r="K8" s="22">
        <v>26000</v>
      </c>
      <c r="L8" s="22"/>
      <c r="M8" s="22"/>
      <c r="N8" s="23">
        <f t="shared" si="0"/>
        <v>26000</v>
      </c>
    </row>
    <row r="9" spans="1:14">
      <c r="A9" s="18" t="s">
        <v>103</v>
      </c>
      <c r="B9" s="24" t="s">
        <v>104</v>
      </c>
      <c r="C9" s="24" t="s">
        <v>105</v>
      </c>
      <c r="D9" s="19">
        <v>41157</v>
      </c>
      <c r="E9" s="19">
        <v>41158</v>
      </c>
      <c r="F9" s="20">
        <v>43048</v>
      </c>
      <c r="G9" s="21">
        <v>32500</v>
      </c>
      <c r="H9" s="20"/>
      <c r="I9" s="25"/>
      <c r="J9" s="21">
        <v>32500</v>
      </c>
      <c r="K9" s="21"/>
      <c r="L9" s="21"/>
      <c r="M9" s="21"/>
      <c r="N9" s="23">
        <f t="shared" si="0"/>
        <v>32500</v>
      </c>
    </row>
    <row r="10" spans="1:14">
      <c r="A10" s="18" t="s">
        <v>106</v>
      </c>
      <c r="B10" s="24" t="s">
        <v>107</v>
      </c>
      <c r="C10" s="24" t="s">
        <v>108</v>
      </c>
      <c r="D10" s="19">
        <v>41157</v>
      </c>
      <c r="E10" s="19">
        <v>41158</v>
      </c>
      <c r="F10" s="20">
        <v>43049</v>
      </c>
      <c r="G10" s="21">
        <v>26000</v>
      </c>
      <c r="H10" s="20"/>
      <c r="I10" s="25"/>
      <c r="J10" s="21"/>
      <c r="K10" s="21">
        <v>26000</v>
      </c>
      <c r="L10" s="21"/>
      <c r="M10" s="21"/>
      <c r="N10" s="23">
        <f t="shared" si="0"/>
        <v>26000</v>
      </c>
    </row>
    <row r="11" spans="1:14">
      <c r="A11" s="18"/>
      <c r="B11" s="24" t="s">
        <v>63</v>
      </c>
      <c r="C11" s="24"/>
      <c r="D11" s="19"/>
      <c r="E11" s="19"/>
      <c r="F11" s="20">
        <v>43050</v>
      </c>
      <c r="G11" s="21"/>
      <c r="H11" s="20" t="s">
        <v>109</v>
      </c>
      <c r="I11" s="25">
        <v>2100</v>
      </c>
      <c r="J11" s="21">
        <v>2100</v>
      </c>
      <c r="K11" s="21"/>
      <c r="L11" s="21"/>
      <c r="M11" s="21"/>
      <c r="N11" s="23">
        <f t="shared" si="0"/>
        <v>2100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125600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123500</v>
      </c>
      <c r="H31" s="38"/>
      <c r="I31" s="39">
        <f>SUM(I6:I30)</f>
        <v>2100</v>
      </c>
      <c r="J31" s="39">
        <f>SUM(J6:J30)</f>
        <v>54100</v>
      </c>
      <c r="K31" s="39">
        <f>SUM(K6:K30)</f>
        <v>71500</v>
      </c>
      <c r="L31" s="39">
        <f>SUM(L6:L30)</f>
        <v>0</v>
      </c>
      <c r="M31" s="39">
        <f>SUM(M6:M30)</f>
        <v>0</v>
      </c>
      <c r="N31" s="23">
        <f t="shared" si="0"/>
        <v>125600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54100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54100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38"/>
  <sheetViews>
    <sheetView topLeftCell="A25" workbookViewId="0">
      <selection activeCell="E26" sqref="E26"/>
    </sheetView>
  </sheetViews>
  <sheetFormatPr baseColWidth="10" defaultRowHeight="15"/>
  <cols>
    <col min="1" max="1" width="7.42578125" customWidth="1"/>
    <col min="2" max="2" width="24.28515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>
        <v>41157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93</v>
      </c>
      <c r="C6" s="19" t="s">
        <v>92</v>
      </c>
      <c r="D6" s="19">
        <v>41155</v>
      </c>
      <c r="E6" s="19">
        <v>41157</v>
      </c>
      <c r="F6" s="20">
        <v>43043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 t="s">
        <v>53</v>
      </c>
      <c r="C7" s="19"/>
      <c r="D7" s="19"/>
      <c r="E7" s="19"/>
      <c r="F7" s="20">
        <v>43044</v>
      </c>
      <c r="G7" s="21"/>
      <c r="H7" s="19" t="s">
        <v>41</v>
      </c>
      <c r="I7" s="22">
        <v>1500</v>
      </c>
      <c r="J7" s="22">
        <v>1500</v>
      </c>
      <c r="K7" s="22"/>
      <c r="L7" s="22"/>
      <c r="M7" s="22"/>
      <c r="N7" s="23">
        <f t="shared" ref="N7:N31" si="0">G7+I7</f>
        <v>1500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35500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1500</v>
      </c>
      <c r="J31" s="39">
        <f>SUM(J6:J30)</f>
        <v>1500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35500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38"/>
  <sheetViews>
    <sheetView topLeftCell="A28" workbookViewId="0">
      <selection activeCell="C38" sqref="C38"/>
    </sheetView>
  </sheetViews>
  <sheetFormatPr baseColWidth="10" defaultRowHeight="15"/>
  <cols>
    <col min="1" max="1" width="7.42578125" customWidth="1"/>
    <col min="2" max="2" width="24.28515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>
        <v>41156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86</v>
      </c>
      <c r="B6" s="19" t="s">
        <v>87</v>
      </c>
      <c r="C6" s="19" t="s">
        <v>32</v>
      </c>
      <c r="D6" s="19">
        <v>41156</v>
      </c>
      <c r="E6" s="19">
        <v>41157</v>
      </c>
      <c r="F6" s="20">
        <v>43038</v>
      </c>
      <c r="G6" s="21">
        <v>21070</v>
      </c>
      <c r="H6" s="54"/>
      <c r="I6" s="22"/>
      <c r="J6" s="22"/>
      <c r="K6" s="22">
        <v>21070</v>
      </c>
      <c r="L6" s="22"/>
      <c r="M6" s="22"/>
      <c r="N6" s="23">
        <f>G6+I6</f>
        <v>21070</v>
      </c>
    </row>
    <row r="7" spans="1:14">
      <c r="A7" s="18" t="s">
        <v>86</v>
      </c>
      <c r="B7" s="19" t="s">
        <v>87</v>
      </c>
      <c r="C7" s="19"/>
      <c r="D7" s="19"/>
      <c r="E7" s="19"/>
      <c r="F7" s="20">
        <v>43039</v>
      </c>
      <c r="G7" s="21">
        <v>170520</v>
      </c>
      <c r="H7" s="19"/>
      <c r="I7" s="22"/>
      <c r="J7" s="22"/>
      <c r="K7" s="22">
        <v>170520</v>
      </c>
      <c r="L7" s="22"/>
      <c r="M7" s="22"/>
      <c r="N7" s="23">
        <f t="shared" ref="N7:N31" si="0">G7+I7</f>
        <v>170520</v>
      </c>
    </row>
    <row r="8" spans="1:14">
      <c r="A8" s="18" t="s">
        <v>88</v>
      </c>
      <c r="B8" s="19" t="s">
        <v>89</v>
      </c>
      <c r="C8" s="19" t="s">
        <v>32</v>
      </c>
      <c r="D8" s="19">
        <v>41156</v>
      </c>
      <c r="E8" s="19">
        <v>41158</v>
      </c>
      <c r="F8" s="20">
        <v>43040</v>
      </c>
      <c r="G8" s="21">
        <v>49000</v>
      </c>
      <c r="H8" s="20"/>
      <c r="I8" s="22"/>
      <c r="J8" s="22"/>
      <c r="K8" s="22">
        <v>49000</v>
      </c>
      <c r="L8" s="22"/>
      <c r="M8" s="22"/>
      <c r="N8" s="23">
        <f t="shared" si="0"/>
        <v>49000</v>
      </c>
    </row>
    <row r="9" spans="1:14">
      <c r="A9" s="18" t="s">
        <v>90</v>
      </c>
      <c r="B9" s="24" t="s">
        <v>91</v>
      </c>
      <c r="C9" s="24" t="s">
        <v>92</v>
      </c>
      <c r="D9" s="19">
        <v>41156</v>
      </c>
      <c r="E9" s="19">
        <v>41157</v>
      </c>
      <c r="F9" s="20">
        <v>43041</v>
      </c>
      <c r="G9" s="21">
        <v>19500</v>
      </c>
      <c r="H9" s="20"/>
      <c r="I9" s="25"/>
      <c r="J9" s="21">
        <v>19500</v>
      </c>
      <c r="K9" s="21"/>
      <c r="L9" s="21"/>
      <c r="M9" s="21"/>
      <c r="N9" s="23">
        <f t="shared" si="0"/>
        <v>19500</v>
      </c>
    </row>
    <row r="10" spans="1:14">
      <c r="A10" s="18"/>
      <c r="B10" s="24" t="s">
        <v>40</v>
      </c>
      <c r="C10" s="24"/>
      <c r="D10" s="19"/>
      <c r="E10" s="19"/>
      <c r="F10" s="20">
        <v>43042</v>
      </c>
      <c r="G10" s="21"/>
      <c r="H10" s="20" t="s">
        <v>41</v>
      </c>
      <c r="I10" s="25">
        <v>2000</v>
      </c>
      <c r="J10" s="21">
        <v>2000</v>
      </c>
      <c r="K10" s="21"/>
      <c r="L10" s="21"/>
      <c r="M10" s="21"/>
      <c r="N10" s="23">
        <f t="shared" si="0"/>
        <v>2000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262090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260090</v>
      </c>
      <c r="H31" s="38"/>
      <c r="I31" s="39">
        <f>SUM(I6:I30)</f>
        <v>2000</v>
      </c>
      <c r="J31" s="39">
        <f>SUM(J6:J30)</f>
        <v>21500</v>
      </c>
      <c r="K31" s="39">
        <f>SUM(K6:K30)</f>
        <v>240590</v>
      </c>
      <c r="L31" s="39">
        <f>SUM(L6:L30)</f>
        <v>0</v>
      </c>
      <c r="M31" s="39">
        <f>SUM(M6:M30)</f>
        <v>0</v>
      </c>
      <c r="N31" s="23">
        <f t="shared" si="0"/>
        <v>262090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21500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21500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22" sqref="C22"/>
    </sheetView>
  </sheetViews>
  <sheetFormatPr baseColWidth="10" defaultRowHeight="15"/>
  <cols>
    <col min="1" max="1" width="7.42578125" customWidth="1"/>
    <col min="2" max="2" width="24.28515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14">
        <v>41156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78</v>
      </c>
      <c r="C6" s="19" t="s">
        <v>68</v>
      </c>
      <c r="D6" s="19">
        <v>41149</v>
      </c>
      <c r="E6" s="19">
        <v>41151</v>
      </c>
      <c r="F6" s="20">
        <v>43033</v>
      </c>
      <c r="G6" s="21">
        <v>37240</v>
      </c>
      <c r="H6" s="54"/>
      <c r="I6" s="22"/>
      <c r="J6" s="22"/>
      <c r="K6" s="22"/>
      <c r="L6" s="22"/>
      <c r="M6" s="22">
        <v>37240</v>
      </c>
      <c r="N6" s="23">
        <f>G6+I6</f>
        <v>37240</v>
      </c>
    </row>
    <row r="7" spans="1:14">
      <c r="A7" s="18"/>
      <c r="B7" s="19" t="s">
        <v>79</v>
      </c>
      <c r="C7" s="19" t="s">
        <v>80</v>
      </c>
      <c r="D7" s="19">
        <v>41156</v>
      </c>
      <c r="E7" s="19">
        <v>41157</v>
      </c>
      <c r="F7" s="20">
        <v>43034</v>
      </c>
      <c r="G7" s="21">
        <v>26950</v>
      </c>
      <c r="H7" s="19"/>
      <c r="I7" s="22"/>
      <c r="J7" s="22"/>
      <c r="K7" s="22">
        <v>26950</v>
      </c>
      <c r="L7" s="22"/>
      <c r="M7" s="22"/>
      <c r="N7" s="23">
        <f t="shared" ref="N7:N31" si="0">G7+I7</f>
        <v>26950</v>
      </c>
    </row>
    <row r="8" spans="1:14">
      <c r="A8" s="18"/>
      <c r="B8" s="19" t="s">
        <v>79</v>
      </c>
      <c r="C8" s="19" t="s">
        <v>80</v>
      </c>
      <c r="D8" s="19"/>
      <c r="E8" s="19"/>
      <c r="F8" s="20">
        <v>43035</v>
      </c>
      <c r="G8" s="21"/>
      <c r="H8" s="20">
        <v>5350</v>
      </c>
      <c r="I8" s="22">
        <v>19110</v>
      </c>
      <c r="J8" s="22"/>
      <c r="K8" s="22">
        <v>19110</v>
      </c>
      <c r="L8" s="22"/>
      <c r="M8" s="22"/>
      <c r="N8" s="23">
        <f t="shared" si="0"/>
        <v>19110</v>
      </c>
    </row>
    <row r="9" spans="1:14">
      <c r="A9" s="18"/>
      <c r="B9" s="24" t="s">
        <v>81</v>
      </c>
      <c r="C9" s="24" t="s">
        <v>82</v>
      </c>
      <c r="D9" s="19">
        <v>41154</v>
      </c>
      <c r="E9" s="19">
        <v>41156</v>
      </c>
      <c r="F9" s="20">
        <v>43036</v>
      </c>
      <c r="G9" s="21">
        <v>45080</v>
      </c>
      <c r="H9" s="20"/>
      <c r="I9" s="25"/>
      <c r="J9" s="21"/>
      <c r="K9" s="21"/>
      <c r="L9" s="21"/>
      <c r="M9" s="21">
        <v>45080</v>
      </c>
      <c r="N9" s="23">
        <f t="shared" si="0"/>
        <v>45080</v>
      </c>
    </row>
    <row r="10" spans="1:14">
      <c r="A10" s="18"/>
      <c r="B10" s="24" t="s">
        <v>83</v>
      </c>
      <c r="C10" s="24" t="s">
        <v>84</v>
      </c>
      <c r="D10" s="19">
        <v>41156</v>
      </c>
      <c r="E10" s="19">
        <v>41157</v>
      </c>
      <c r="F10" s="20">
        <v>43037</v>
      </c>
      <c r="G10" s="21">
        <v>17000</v>
      </c>
      <c r="H10" s="20"/>
      <c r="I10" s="25"/>
      <c r="J10" s="21"/>
      <c r="K10" s="21">
        <v>17000</v>
      </c>
      <c r="L10" s="21"/>
      <c r="M10" s="21"/>
      <c r="N10" s="23">
        <f t="shared" si="0"/>
        <v>17000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145380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126270</v>
      </c>
      <c r="H31" s="38"/>
      <c r="I31" s="39">
        <f>SUM(I6:I30)</f>
        <v>19110</v>
      </c>
      <c r="J31" s="39">
        <f>SUM(J6:J30)</f>
        <v>0</v>
      </c>
      <c r="K31" s="39">
        <f>SUM(K6:K30)</f>
        <v>63060</v>
      </c>
      <c r="L31" s="39">
        <f>SUM(L6:L30)</f>
        <v>0</v>
      </c>
      <c r="M31" s="39">
        <f>SUM(M6:M30)</f>
        <v>82320</v>
      </c>
      <c r="N31" s="23">
        <f t="shared" si="0"/>
        <v>145380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 t="s">
        <v>85</v>
      </c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/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7.42578125" customWidth="1"/>
    <col min="2" max="2" width="24.28515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25</v>
      </c>
      <c r="C3" s="59"/>
      <c r="D3" s="59"/>
      <c r="E3" s="59"/>
      <c r="F3" s="59"/>
      <c r="G3" s="60"/>
      <c r="H3" s="5"/>
      <c r="I3" s="1"/>
      <c r="J3" s="13"/>
      <c r="K3" s="14">
        <v>41155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67</v>
      </c>
      <c r="C6" s="19" t="s">
        <v>68</v>
      </c>
      <c r="D6" s="19">
        <v>41146</v>
      </c>
      <c r="E6" s="19">
        <v>41148</v>
      </c>
      <c r="F6" s="20">
        <v>43024</v>
      </c>
      <c r="G6" s="21">
        <v>45080</v>
      </c>
      <c r="H6" s="54"/>
      <c r="I6" s="22"/>
      <c r="J6" s="22"/>
      <c r="K6" s="22"/>
      <c r="L6" s="22"/>
      <c r="M6" s="22">
        <v>45080</v>
      </c>
      <c r="N6" s="23">
        <f>G6+I6</f>
        <v>45080</v>
      </c>
    </row>
    <row r="7" spans="1:14">
      <c r="A7" s="18"/>
      <c r="B7" s="19" t="s">
        <v>69</v>
      </c>
      <c r="C7" s="19" t="s">
        <v>32</v>
      </c>
      <c r="D7" s="19">
        <v>41155</v>
      </c>
      <c r="E7" s="19">
        <v>41157</v>
      </c>
      <c r="F7" s="20">
        <v>43025</v>
      </c>
      <c r="G7" s="21">
        <v>48010.2</v>
      </c>
      <c r="H7" s="19"/>
      <c r="I7" s="22"/>
      <c r="J7" s="22"/>
      <c r="K7" s="22">
        <v>48010.2</v>
      </c>
      <c r="L7" s="22"/>
      <c r="M7" s="22"/>
      <c r="N7" s="23">
        <f t="shared" ref="N7:N31" si="0">G7+I7</f>
        <v>48010.2</v>
      </c>
    </row>
    <row r="8" spans="1:14">
      <c r="A8" s="18"/>
      <c r="B8" s="19" t="s">
        <v>70</v>
      </c>
      <c r="C8" s="19" t="s">
        <v>71</v>
      </c>
      <c r="D8" s="19">
        <v>41150</v>
      </c>
      <c r="E8" s="19">
        <v>41182</v>
      </c>
      <c r="F8" s="20">
        <v>43026</v>
      </c>
      <c r="G8" s="21">
        <v>23216.2</v>
      </c>
      <c r="H8" s="20"/>
      <c r="I8" s="22"/>
      <c r="J8" s="22"/>
      <c r="K8" s="22"/>
      <c r="L8" s="22">
        <v>23216.2</v>
      </c>
      <c r="M8" s="22"/>
      <c r="N8" s="23">
        <f t="shared" si="0"/>
        <v>23216.2</v>
      </c>
    </row>
    <row r="9" spans="1:14">
      <c r="A9" s="18"/>
      <c r="B9" s="24" t="s">
        <v>70</v>
      </c>
      <c r="C9" s="24" t="s">
        <v>71</v>
      </c>
      <c r="D9" s="19">
        <v>41151</v>
      </c>
      <c r="E9" s="19">
        <v>41152</v>
      </c>
      <c r="F9" s="20">
        <v>43027</v>
      </c>
      <c r="G9" s="21">
        <v>23216.2</v>
      </c>
      <c r="H9" s="20"/>
      <c r="I9" s="25"/>
      <c r="J9" s="21"/>
      <c r="K9" s="21"/>
      <c r="L9" s="21">
        <v>23216.2</v>
      </c>
      <c r="M9" s="21"/>
      <c r="N9" s="23">
        <f t="shared" si="0"/>
        <v>23216.2</v>
      </c>
    </row>
    <row r="10" spans="1:14">
      <c r="A10" s="18"/>
      <c r="B10" s="24" t="s">
        <v>72</v>
      </c>
      <c r="C10" s="24" t="s">
        <v>71</v>
      </c>
      <c r="D10" s="19">
        <v>41151</v>
      </c>
      <c r="E10" s="19">
        <v>41153</v>
      </c>
      <c r="F10" s="20">
        <v>43028</v>
      </c>
      <c r="G10" s="21">
        <v>46432.4</v>
      </c>
      <c r="H10" s="20"/>
      <c r="I10" s="25"/>
      <c r="J10" s="21"/>
      <c r="K10" s="21"/>
      <c r="L10" s="21">
        <v>46432.4</v>
      </c>
      <c r="M10" s="21"/>
      <c r="N10" s="23">
        <f t="shared" si="0"/>
        <v>46432.4</v>
      </c>
    </row>
    <row r="11" spans="1:14">
      <c r="A11" s="18"/>
      <c r="B11" s="24" t="s">
        <v>40</v>
      </c>
      <c r="C11" s="24"/>
      <c r="D11" s="19"/>
      <c r="E11" s="19"/>
      <c r="F11" s="20">
        <v>43029</v>
      </c>
      <c r="G11" s="21"/>
      <c r="H11" s="20" t="s">
        <v>41</v>
      </c>
      <c r="I11" s="25">
        <v>1000</v>
      </c>
      <c r="J11" s="21">
        <v>1000</v>
      </c>
      <c r="K11" s="21"/>
      <c r="L11" s="21"/>
      <c r="M11" s="21"/>
      <c r="N11" s="23">
        <f t="shared" si="0"/>
        <v>1000</v>
      </c>
    </row>
    <row r="12" spans="1:14">
      <c r="A12" s="18"/>
      <c r="B12" s="24" t="s">
        <v>73</v>
      </c>
      <c r="C12" s="24" t="s">
        <v>71</v>
      </c>
      <c r="D12" s="19">
        <v>41152</v>
      </c>
      <c r="E12" s="19">
        <v>41153</v>
      </c>
      <c r="F12" s="20">
        <v>43030</v>
      </c>
      <c r="G12" s="21">
        <v>32913.300000000003</v>
      </c>
      <c r="H12" s="21"/>
      <c r="I12" s="25"/>
      <c r="J12" s="25"/>
      <c r="K12" s="21"/>
      <c r="L12" s="21">
        <v>32913.300000000003</v>
      </c>
      <c r="M12" s="21"/>
      <c r="N12" s="23">
        <f t="shared" si="0"/>
        <v>32913.300000000003</v>
      </c>
    </row>
    <row r="13" spans="1:14">
      <c r="A13" s="18"/>
      <c r="B13" s="26" t="s">
        <v>76</v>
      </c>
      <c r="C13" s="26" t="s">
        <v>77</v>
      </c>
      <c r="D13" s="19">
        <v>41151</v>
      </c>
      <c r="E13" s="19">
        <v>41153</v>
      </c>
      <c r="F13" s="20">
        <v>43031</v>
      </c>
      <c r="G13" s="22">
        <v>45080</v>
      </c>
      <c r="H13" s="22"/>
      <c r="I13" s="22"/>
      <c r="J13" s="22"/>
      <c r="K13" s="22"/>
      <c r="L13" s="22">
        <v>45080</v>
      </c>
      <c r="M13" s="21"/>
      <c r="N13" s="23">
        <f t="shared" si="0"/>
        <v>45080</v>
      </c>
    </row>
    <row r="14" spans="1:14">
      <c r="A14" s="18"/>
      <c r="B14" s="24" t="s">
        <v>74</v>
      </c>
      <c r="C14" s="24" t="s">
        <v>75</v>
      </c>
      <c r="D14" s="19">
        <v>41147</v>
      </c>
      <c r="E14" s="19">
        <v>41150</v>
      </c>
      <c r="F14" s="20">
        <v>43032</v>
      </c>
      <c r="G14" s="21">
        <v>67620</v>
      </c>
      <c r="H14" s="21"/>
      <c r="I14" s="25"/>
      <c r="J14" s="21"/>
      <c r="K14" s="21"/>
      <c r="L14" s="21">
        <v>67620</v>
      </c>
      <c r="M14" s="27"/>
      <c r="N14" s="23">
        <f t="shared" si="0"/>
        <v>67620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332568.3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331568.3</v>
      </c>
      <c r="H31" s="38"/>
      <c r="I31" s="39">
        <f>SUM(I6:I30)</f>
        <v>1000</v>
      </c>
      <c r="J31" s="39">
        <f>SUM(J6:J30)</f>
        <v>1000</v>
      </c>
      <c r="K31" s="39">
        <f>SUM(K6:K30)</f>
        <v>48010.2</v>
      </c>
      <c r="L31" s="39">
        <f>SUM(L6:L30)</f>
        <v>238478.1</v>
      </c>
      <c r="M31" s="39">
        <f>SUM(M6:M30)</f>
        <v>45080</v>
      </c>
      <c r="N31" s="23">
        <f t="shared" si="0"/>
        <v>332568.3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31" sqref="C31"/>
    </sheetView>
  </sheetViews>
  <sheetFormatPr baseColWidth="10" defaultRowHeight="15"/>
  <cols>
    <col min="1" max="1" width="7.42578125" customWidth="1"/>
    <col min="2" max="2" width="24.28515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64</v>
      </c>
      <c r="C3" s="59"/>
      <c r="D3" s="59"/>
      <c r="E3" s="59"/>
      <c r="F3" s="59"/>
      <c r="G3" s="60"/>
      <c r="H3" s="5"/>
      <c r="I3" s="1"/>
      <c r="J3" s="13"/>
      <c r="K3" s="14">
        <v>41155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65</v>
      </c>
      <c r="B6" s="19" t="s">
        <v>66</v>
      </c>
      <c r="C6" s="19" t="s">
        <v>32</v>
      </c>
      <c r="D6" s="19">
        <v>41155</v>
      </c>
      <c r="E6" s="19">
        <v>41157</v>
      </c>
      <c r="F6" s="20">
        <v>43022</v>
      </c>
      <c r="G6" s="21">
        <v>33320</v>
      </c>
      <c r="H6" s="54"/>
      <c r="I6" s="22"/>
      <c r="J6" s="22"/>
      <c r="K6" s="22">
        <v>33320</v>
      </c>
      <c r="L6" s="22"/>
      <c r="M6" s="22"/>
      <c r="N6" s="23">
        <f>G6+I6</f>
        <v>33320</v>
      </c>
    </row>
    <row r="7" spans="1:14">
      <c r="A7" s="18"/>
      <c r="B7" s="19" t="s">
        <v>53</v>
      </c>
      <c r="C7" s="19"/>
      <c r="D7" s="19"/>
      <c r="E7" s="19"/>
      <c r="F7" s="20">
        <v>43023</v>
      </c>
      <c r="G7" s="21"/>
      <c r="H7" s="19" t="s">
        <v>41</v>
      </c>
      <c r="I7" s="22">
        <v>3000</v>
      </c>
      <c r="J7" s="22">
        <v>3000</v>
      </c>
      <c r="K7" s="22"/>
      <c r="L7" s="22"/>
      <c r="M7" s="22"/>
      <c r="N7" s="23">
        <f t="shared" ref="N7:N31" si="0">G7+I7</f>
        <v>3000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36320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33320</v>
      </c>
      <c r="H31" s="38"/>
      <c r="I31" s="39">
        <f>SUM(I6:I30)</f>
        <v>3000</v>
      </c>
      <c r="J31" s="39">
        <f>SUM(J6:J30)</f>
        <v>3000</v>
      </c>
      <c r="K31" s="39">
        <f>SUM(K6:K30)</f>
        <v>33320</v>
      </c>
      <c r="L31" s="39">
        <f>SUM(L6:L30)</f>
        <v>0</v>
      </c>
      <c r="M31" s="39">
        <f>SUM(M6:M30)</f>
        <v>0</v>
      </c>
      <c r="N31" s="23">
        <f t="shared" si="0"/>
        <v>36320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3000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3000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H4:I4"/>
    <mergeCell ref="G33:N38"/>
    <mergeCell ref="E34:F34"/>
    <mergeCell ref="B3:G3"/>
  </mergeCells>
  <pageMargins left="0.7" right="0.7" top="0.75" bottom="0.75" header="0.3" footer="0.3"/>
  <pageSetup paperSize="9" scale="7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8"/>
  <sheetViews>
    <sheetView topLeftCell="A28" workbookViewId="0">
      <selection activeCell="C18" sqref="C18"/>
    </sheetView>
  </sheetViews>
  <sheetFormatPr baseColWidth="10" defaultRowHeight="15"/>
  <cols>
    <col min="2" max="2" width="19.8554687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43</v>
      </c>
      <c r="C3" s="11"/>
      <c r="D3" s="11"/>
      <c r="E3" s="11"/>
      <c r="F3" s="11"/>
      <c r="G3" s="12"/>
      <c r="H3" s="5"/>
      <c r="I3" s="1"/>
      <c r="J3" s="13"/>
      <c r="K3" s="14">
        <v>41154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62</v>
      </c>
      <c r="B6" s="19" t="s">
        <v>61</v>
      </c>
      <c r="C6" s="19" t="s">
        <v>32</v>
      </c>
      <c r="D6" s="19">
        <v>41154</v>
      </c>
      <c r="E6" s="19">
        <v>41155</v>
      </c>
      <c r="F6" s="20">
        <v>43020</v>
      </c>
      <c r="G6" s="21">
        <v>20090</v>
      </c>
      <c r="H6" s="54"/>
      <c r="I6" s="22"/>
      <c r="J6" s="22"/>
      <c r="K6" s="22">
        <v>20090</v>
      </c>
      <c r="L6" s="22"/>
      <c r="M6" s="22"/>
      <c r="N6" s="23">
        <f>G6+I6</f>
        <v>20090</v>
      </c>
    </row>
    <row r="7" spans="1:14">
      <c r="A7" s="18"/>
      <c r="B7" s="19" t="s">
        <v>63</v>
      </c>
      <c r="C7" s="19"/>
      <c r="D7" s="19"/>
      <c r="E7" s="19"/>
      <c r="F7" s="20">
        <v>43021</v>
      </c>
      <c r="G7" s="21"/>
      <c r="H7" s="19" t="s">
        <v>41</v>
      </c>
      <c r="I7" s="22">
        <v>800</v>
      </c>
      <c r="J7" s="22">
        <v>800</v>
      </c>
      <c r="K7" s="22"/>
      <c r="L7" s="22"/>
      <c r="M7" s="22"/>
      <c r="N7" s="23">
        <f t="shared" ref="N7:N31" si="0">G7+I7</f>
        <v>800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20890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20090</v>
      </c>
      <c r="H31" s="38"/>
      <c r="I31" s="39">
        <f>SUM(I6:I30)</f>
        <v>800</v>
      </c>
      <c r="J31" s="39">
        <f>SUM(J6:J30)</f>
        <v>800</v>
      </c>
      <c r="K31" s="39">
        <f>SUM(K6:K30)</f>
        <v>20090</v>
      </c>
      <c r="L31" s="39">
        <f>SUM(L6:L30)</f>
        <v>0</v>
      </c>
      <c r="M31" s="39">
        <f>SUM(M6:M30)</f>
        <v>0</v>
      </c>
      <c r="N31" s="23">
        <f t="shared" si="0"/>
        <v>20890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4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/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800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800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38"/>
  <sheetViews>
    <sheetView topLeftCell="A28" workbookViewId="0"/>
  </sheetViews>
  <sheetFormatPr baseColWidth="10" defaultRowHeight="15"/>
  <cols>
    <col min="2" max="2" width="19.8554687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54</v>
      </c>
      <c r="C3" s="11"/>
      <c r="D3" s="11"/>
      <c r="E3" s="11"/>
      <c r="F3" s="11"/>
      <c r="G3" s="12"/>
      <c r="H3" s="5"/>
      <c r="I3" s="1"/>
      <c r="J3" s="13"/>
      <c r="K3" s="14">
        <v>41154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55</v>
      </c>
      <c r="C6" s="19" t="s">
        <v>32</v>
      </c>
      <c r="D6" s="19">
        <v>41153</v>
      </c>
      <c r="E6" s="19">
        <v>41154</v>
      </c>
      <c r="F6" s="20">
        <v>43017</v>
      </c>
      <c r="G6" s="21">
        <v>16660</v>
      </c>
      <c r="H6" s="54"/>
      <c r="I6" s="22"/>
      <c r="J6" s="22"/>
      <c r="K6" s="22">
        <v>16660</v>
      </c>
      <c r="L6" s="22"/>
      <c r="M6" s="22"/>
      <c r="N6" s="23">
        <f>G6+I6</f>
        <v>16660</v>
      </c>
    </row>
    <row r="7" spans="1:14">
      <c r="A7" s="18"/>
      <c r="B7" s="19" t="s">
        <v>56</v>
      </c>
      <c r="C7" s="19" t="s">
        <v>32</v>
      </c>
      <c r="D7" s="19">
        <v>41153</v>
      </c>
      <c r="E7" s="19">
        <v>41154</v>
      </c>
      <c r="F7" s="20">
        <v>43018</v>
      </c>
      <c r="G7" s="21">
        <v>28420</v>
      </c>
      <c r="H7" s="19"/>
      <c r="I7" s="22"/>
      <c r="J7" s="22"/>
      <c r="K7" s="22">
        <v>28420</v>
      </c>
      <c r="L7" s="22"/>
      <c r="M7" s="22"/>
      <c r="N7" s="23">
        <f t="shared" ref="N7:N31" si="0">G7+I7</f>
        <v>28420</v>
      </c>
    </row>
    <row r="8" spans="1:14">
      <c r="A8" s="18"/>
      <c r="B8" s="19" t="s">
        <v>57</v>
      </c>
      <c r="C8" s="19" t="s">
        <v>32</v>
      </c>
      <c r="D8" s="19"/>
      <c r="E8" s="19"/>
      <c r="F8" s="20"/>
      <c r="G8" s="21"/>
      <c r="H8" s="20" t="s">
        <v>58</v>
      </c>
      <c r="I8" s="22">
        <v>5000</v>
      </c>
      <c r="J8" s="22">
        <v>5000</v>
      </c>
      <c r="K8" s="22"/>
      <c r="L8" s="22"/>
      <c r="M8" s="22"/>
      <c r="N8" s="23">
        <f t="shared" si="0"/>
        <v>5000</v>
      </c>
    </row>
    <row r="9" spans="1:14">
      <c r="A9" s="18"/>
      <c r="B9" s="24" t="s">
        <v>57</v>
      </c>
      <c r="C9" s="24" t="s">
        <v>32</v>
      </c>
      <c r="D9" s="19"/>
      <c r="E9" s="19"/>
      <c r="F9" s="20"/>
      <c r="G9" s="21"/>
      <c r="H9" s="20" t="s">
        <v>59</v>
      </c>
      <c r="I9" s="25">
        <v>3000</v>
      </c>
      <c r="J9" s="21">
        <v>3000</v>
      </c>
      <c r="K9" s="21"/>
      <c r="L9" s="21"/>
      <c r="M9" s="21"/>
      <c r="N9" s="23">
        <f t="shared" si="0"/>
        <v>3000</v>
      </c>
    </row>
    <row r="10" spans="1:14">
      <c r="A10" s="18"/>
      <c r="B10" s="24" t="s">
        <v>60</v>
      </c>
      <c r="C10" s="24" t="s">
        <v>32</v>
      </c>
      <c r="D10" s="19">
        <v>41154</v>
      </c>
      <c r="E10" s="19">
        <v>41156</v>
      </c>
      <c r="F10" s="20">
        <v>43019</v>
      </c>
      <c r="G10" s="21">
        <v>42140</v>
      </c>
      <c r="H10" s="20"/>
      <c r="I10" s="25"/>
      <c r="J10" s="21"/>
      <c r="K10" s="21">
        <v>42140</v>
      </c>
      <c r="L10" s="21"/>
      <c r="M10" s="21"/>
      <c r="N10" s="23">
        <f t="shared" si="0"/>
        <v>42140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95220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87220</v>
      </c>
      <c r="H31" s="38"/>
      <c r="I31" s="39">
        <f>SUM(I6:I30)</f>
        <v>8000</v>
      </c>
      <c r="J31" s="39">
        <f>SUM(J6:J30)</f>
        <v>8000</v>
      </c>
      <c r="K31" s="39">
        <f>SUM(K6:K30)</f>
        <v>87220</v>
      </c>
      <c r="L31" s="39">
        <f>SUM(L6:L30)</f>
        <v>0</v>
      </c>
      <c r="M31" s="39">
        <f>SUM(M6:M30)</f>
        <v>0</v>
      </c>
      <c r="N31" s="23">
        <f t="shared" si="0"/>
        <v>95220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4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/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8000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8000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B11" sqref="B11"/>
    </sheetView>
  </sheetViews>
  <sheetFormatPr baseColWidth="10" defaultRowHeight="15"/>
  <cols>
    <col min="1" max="1" width="7.42578125" customWidth="1"/>
    <col min="2" max="2" width="21.140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41180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284</v>
      </c>
      <c r="C6" s="19" t="s">
        <v>285</v>
      </c>
      <c r="D6" s="19">
        <v>41167</v>
      </c>
      <c r="E6" s="19">
        <v>41169</v>
      </c>
      <c r="F6" s="20">
        <v>43222</v>
      </c>
      <c r="G6" s="21">
        <v>48020</v>
      </c>
      <c r="H6" s="54"/>
      <c r="I6" s="22"/>
      <c r="J6" s="22"/>
      <c r="K6" s="22"/>
      <c r="L6" s="22"/>
      <c r="M6" s="22">
        <v>48020</v>
      </c>
      <c r="N6" s="23">
        <f>G6+I6</f>
        <v>48020</v>
      </c>
    </row>
    <row r="7" spans="1:14">
      <c r="A7" s="18"/>
      <c r="B7" s="19" t="s">
        <v>36</v>
      </c>
      <c r="C7" s="19" t="s">
        <v>286</v>
      </c>
      <c r="D7" s="19">
        <v>41173</v>
      </c>
      <c r="E7" s="19">
        <v>41174</v>
      </c>
      <c r="F7" s="20">
        <v>43223</v>
      </c>
      <c r="G7" s="21">
        <v>44335.199999999997</v>
      </c>
      <c r="H7" s="19"/>
      <c r="I7" s="22"/>
      <c r="J7" s="22"/>
      <c r="K7" s="22"/>
      <c r="L7" s="22"/>
      <c r="M7" s="22">
        <v>44335.199999999997</v>
      </c>
      <c r="N7" s="23">
        <f t="shared" ref="N7:N31" si="0">G7+I7</f>
        <v>44335.199999999997</v>
      </c>
    </row>
    <row r="8" spans="1:14">
      <c r="A8" s="18"/>
      <c r="B8" s="19" t="s">
        <v>197</v>
      </c>
      <c r="C8" s="19" t="s">
        <v>32</v>
      </c>
      <c r="D8" s="19">
        <v>41182</v>
      </c>
      <c r="E8" s="19">
        <v>41189</v>
      </c>
      <c r="F8" s="20">
        <v>43224</v>
      </c>
      <c r="G8" s="21">
        <v>137200</v>
      </c>
      <c r="H8" s="20"/>
      <c r="I8" s="22"/>
      <c r="J8" s="22">
        <v>137200</v>
      </c>
      <c r="K8" s="22"/>
      <c r="L8" s="22"/>
      <c r="M8" s="22"/>
      <c r="N8" s="23">
        <f t="shared" si="0"/>
        <v>137200</v>
      </c>
    </row>
    <row r="9" spans="1:14">
      <c r="A9" s="18"/>
      <c r="B9" s="24" t="s">
        <v>287</v>
      </c>
      <c r="C9" s="24" t="s">
        <v>84</v>
      </c>
      <c r="D9" s="19">
        <v>41180</v>
      </c>
      <c r="E9" s="19">
        <v>41182</v>
      </c>
      <c r="F9" s="20">
        <v>43225</v>
      </c>
      <c r="G9" s="21">
        <v>84280</v>
      </c>
      <c r="H9" s="20"/>
      <c r="I9" s="25"/>
      <c r="J9" s="21">
        <v>35280</v>
      </c>
      <c r="K9" s="21"/>
      <c r="L9" s="21"/>
      <c r="M9" s="21">
        <v>49000</v>
      </c>
      <c r="N9" s="23">
        <f t="shared" si="0"/>
        <v>84280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313835.2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313835.2</v>
      </c>
      <c r="H31" s="38"/>
      <c r="I31" s="39">
        <f>SUM(I6:I30)</f>
        <v>0</v>
      </c>
      <c r="J31" s="39">
        <f>SUM(J6:J30)</f>
        <v>172480</v>
      </c>
      <c r="K31" s="39">
        <f>SUM(K6:K30)</f>
        <v>0</v>
      </c>
      <c r="L31" s="39">
        <f>SUM(L6:L30)</f>
        <v>0</v>
      </c>
      <c r="M31" s="39">
        <f>SUM(M6:M30)</f>
        <v>141355.20000000001</v>
      </c>
      <c r="N31" s="23">
        <f t="shared" si="0"/>
        <v>313835.2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70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34300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138180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172480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38"/>
  <sheetViews>
    <sheetView topLeftCell="A25" workbookViewId="0">
      <selection activeCell="C34" sqref="C34:F38"/>
    </sheetView>
  </sheetViews>
  <sheetFormatPr baseColWidth="10" defaultRowHeight="15"/>
  <cols>
    <col min="2" max="2" width="19.8554687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43</v>
      </c>
      <c r="C3" s="11"/>
      <c r="D3" s="11"/>
      <c r="E3" s="11"/>
      <c r="F3" s="11"/>
      <c r="G3" s="12"/>
      <c r="H3" s="5"/>
      <c r="I3" s="1"/>
      <c r="J3" s="13"/>
      <c r="K3" s="14">
        <v>41153</v>
      </c>
      <c r="L3" s="15"/>
      <c r="M3" s="16"/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44</v>
      </c>
      <c r="B6" s="19" t="s">
        <v>45</v>
      </c>
      <c r="C6" s="19" t="s">
        <v>32</v>
      </c>
      <c r="D6" s="19">
        <v>41153</v>
      </c>
      <c r="E6" s="19">
        <v>41154</v>
      </c>
      <c r="F6" s="20">
        <v>43012</v>
      </c>
      <c r="G6" s="21">
        <v>30870</v>
      </c>
      <c r="H6" s="54"/>
      <c r="I6" s="22"/>
      <c r="J6" s="22"/>
      <c r="K6" s="22">
        <v>30870</v>
      </c>
      <c r="L6" s="22"/>
      <c r="M6" s="22"/>
      <c r="N6" s="23">
        <f>G6+I6</f>
        <v>30870</v>
      </c>
    </row>
    <row r="7" spans="1:14">
      <c r="A7" s="18" t="s">
        <v>46</v>
      </c>
      <c r="B7" s="19" t="s">
        <v>47</v>
      </c>
      <c r="C7" s="19" t="s">
        <v>32</v>
      </c>
      <c r="D7" s="19">
        <v>41153</v>
      </c>
      <c r="E7" s="19">
        <v>41154</v>
      </c>
      <c r="F7" s="20">
        <v>43013</v>
      </c>
      <c r="G7" s="21">
        <v>40670</v>
      </c>
      <c r="H7" s="19"/>
      <c r="I7" s="22"/>
      <c r="J7" s="22">
        <v>40670</v>
      </c>
      <c r="K7" s="22"/>
      <c r="L7" s="22"/>
      <c r="M7" s="22"/>
      <c r="N7" s="23">
        <f t="shared" ref="N7:N31" si="0">G7+I7</f>
        <v>40670</v>
      </c>
    </row>
    <row r="8" spans="1:14">
      <c r="A8" s="18" t="s">
        <v>48</v>
      </c>
      <c r="B8" s="19" t="s">
        <v>49</v>
      </c>
      <c r="C8" s="19" t="s">
        <v>32</v>
      </c>
      <c r="D8" s="19">
        <v>41153</v>
      </c>
      <c r="E8" s="19">
        <v>41156</v>
      </c>
      <c r="F8" s="20">
        <v>43014</v>
      </c>
      <c r="G8" s="21">
        <v>104370</v>
      </c>
      <c r="H8" s="20"/>
      <c r="I8" s="22"/>
      <c r="J8" s="22">
        <v>104370</v>
      </c>
      <c r="K8" s="22"/>
      <c r="L8" s="22"/>
      <c r="M8" s="22"/>
      <c r="N8" s="23">
        <f t="shared" si="0"/>
        <v>104370</v>
      </c>
    </row>
    <row r="9" spans="1:14">
      <c r="A9" s="18" t="s">
        <v>50</v>
      </c>
      <c r="B9" s="24" t="s">
        <v>51</v>
      </c>
      <c r="C9" s="24" t="s">
        <v>52</v>
      </c>
      <c r="D9" s="19">
        <v>41153</v>
      </c>
      <c r="E9" s="19">
        <v>41154</v>
      </c>
      <c r="F9" s="20">
        <v>43015</v>
      </c>
      <c r="G9" s="21">
        <v>21000</v>
      </c>
      <c r="H9" s="20"/>
      <c r="I9" s="25"/>
      <c r="J9" s="21">
        <v>21000</v>
      </c>
      <c r="K9" s="21"/>
      <c r="L9" s="21"/>
      <c r="M9" s="21"/>
      <c r="N9" s="23">
        <f t="shared" si="0"/>
        <v>21000</v>
      </c>
    </row>
    <row r="10" spans="1:14">
      <c r="A10" s="18"/>
      <c r="B10" s="24" t="s">
        <v>53</v>
      </c>
      <c r="C10" s="24"/>
      <c r="D10" s="19"/>
      <c r="E10" s="19"/>
      <c r="F10" s="20">
        <v>43016</v>
      </c>
      <c r="G10" s="21"/>
      <c r="H10" s="20" t="s">
        <v>41</v>
      </c>
      <c r="I10" s="25">
        <v>1000</v>
      </c>
      <c r="J10" s="21">
        <v>1000</v>
      </c>
      <c r="K10" s="21"/>
      <c r="L10" s="21"/>
      <c r="M10" s="21"/>
      <c r="N10" s="23">
        <f t="shared" si="0"/>
        <v>1000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197910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196910</v>
      </c>
      <c r="H31" s="38"/>
      <c r="I31" s="39">
        <f>SUM(I6:I30)</f>
        <v>1000</v>
      </c>
      <c r="J31" s="39">
        <f>SUM(J6:J30)</f>
        <v>167040</v>
      </c>
      <c r="K31" s="39">
        <f>SUM(K6:K30)</f>
        <v>30870</v>
      </c>
      <c r="L31" s="39">
        <f>SUM(L6:L30)</f>
        <v>0</v>
      </c>
      <c r="M31" s="39">
        <f>SUM(M6:M30)</f>
        <v>0</v>
      </c>
      <c r="N31" s="23">
        <f t="shared" si="0"/>
        <v>197910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4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213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104370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62700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167070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N38"/>
  <sheetViews>
    <sheetView topLeftCell="A4" workbookViewId="0">
      <selection activeCell="B15" sqref="B15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25</v>
      </c>
      <c r="C3" s="11"/>
      <c r="D3" s="11"/>
      <c r="E3" s="11"/>
      <c r="F3" s="11"/>
      <c r="G3" s="12"/>
      <c r="H3" s="5"/>
      <c r="I3" s="1"/>
      <c r="J3" s="13"/>
      <c r="K3" s="14">
        <v>41153</v>
      </c>
      <c r="L3" s="15"/>
      <c r="M3" s="16"/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27</v>
      </c>
      <c r="C6" s="19"/>
      <c r="D6" s="19"/>
      <c r="E6" s="19"/>
      <c r="F6" s="20">
        <v>43003</v>
      </c>
      <c r="G6" s="21"/>
      <c r="H6" s="54" t="s">
        <v>28</v>
      </c>
      <c r="I6" s="22">
        <v>2500</v>
      </c>
      <c r="J6" s="22"/>
      <c r="K6" s="22">
        <v>2500</v>
      </c>
      <c r="L6" s="22"/>
      <c r="M6" s="22"/>
      <c r="N6" s="23">
        <f>G6+I6</f>
        <v>2500</v>
      </c>
    </row>
    <row r="7" spans="1:14">
      <c r="A7" s="18"/>
      <c r="B7" s="19" t="s">
        <v>29</v>
      </c>
      <c r="C7" s="19" t="s">
        <v>30</v>
      </c>
      <c r="D7" s="19">
        <v>41152</v>
      </c>
      <c r="E7" s="19">
        <v>41153</v>
      </c>
      <c r="F7" s="20">
        <v>43004</v>
      </c>
      <c r="G7" s="21">
        <v>16660</v>
      </c>
      <c r="H7" s="19"/>
      <c r="I7" s="22"/>
      <c r="J7" s="22"/>
      <c r="K7" s="22">
        <v>16660</v>
      </c>
      <c r="L7" s="22"/>
      <c r="M7" s="22"/>
      <c r="N7" s="23">
        <f t="shared" ref="N7:N31" si="0">G7+I7</f>
        <v>16660</v>
      </c>
    </row>
    <row r="8" spans="1:14">
      <c r="A8" s="18"/>
      <c r="B8" s="19" t="s">
        <v>31</v>
      </c>
      <c r="C8" s="19" t="s">
        <v>32</v>
      </c>
      <c r="D8" s="19">
        <v>41152</v>
      </c>
      <c r="E8" s="19">
        <v>41154</v>
      </c>
      <c r="F8" s="20">
        <v>43005</v>
      </c>
      <c r="G8" s="21">
        <v>33320</v>
      </c>
      <c r="H8" s="20"/>
      <c r="I8" s="22"/>
      <c r="J8" s="22"/>
      <c r="K8" s="22">
        <v>33320</v>
      </c>
      <c r="L8" s="22"/>
      <c r="M8" s="22"/>
      <c r="N8" s="23">
        <f t="shared" si="0"/>
        <v>33320</v>
      </c>
    </row>
    <row r="9" spans="1:14">
      <c r="A9" s="18"/>
      <c r="B9" s="24" t="s">
        <v>33</v>
      </c>
      <c r="C9" s="24" t="s">
        <v>34</v>
      </c>
      <c r="D9" s="19">
        <v>41153</v>
      </c>
      <c r="E9" s="19">
        <v>41154</v>
      </c>
      <c r="F9" s="20">
        <v>43006</v>
      </c>
      <c r="G9" s="21">
        <v>24010</v>
      </c>
      <c r="H9" s="20"/>
      <c r="I9" s="25"/>
      <c r="J9" s="21"/>
      <c r="K9" s="21">
        <v>24010</v>
      </c>
      <c r="L9" s="21"/>
      <c r="M9" s="21"/>
      <c r="N9" s="23">
        <f t="shared" si="0"/>
        <v>24010</v>
      </c>
    </row>
    <row r="10" spans="1:14">
      <c r="A10" s="18"/>
      <c r="B10" s="24" t="s">
        <v>35</v>
      </c>
      <c r="C10" s="24" t="s">
        <v>34</v>
      </c>
      <c r="D10" s="19">
        <v>41153</v>
      </c>
      <c r="E10" s="19">
        <v>41154</v>
      </c>
      <c r="F10" s="20">
        <v>43007</v>
      </c>
      <c r="G10" s="21">
        <v>28420</v>
      </c>
      <c r="H10" s="20"/>
      <c r="I10" s="25"/>
      <c r="J10" s="21">
        <v>28420</v>
      </c>
      <c r="K10" s="21"/>
      <c r="L10" s="21"/>
      <c r="M10" s="21"/>
      <c r="N10" s="23">
        <f t="shared" si="0"/>
        <v>28420</v>
      </c>
    </row>
    <row r="11" spans="1:14">
      <c r="A11" s="18"/>
      <c r="B11" s="24" t="s">
        <v>36</v>
      </c>
      <c r="C11" s="24" t="s">
        <v>37</v>
      </c>
      <c r="D11" s="19">
        <v>41152</v>
      </c>
      <c r="E11" s="19">
        <v>41153</v>
      </c>
      <c r="F11" s="20">
        <v>43008</v>
      </c>
      <c r="G11" s="21">
        <v>16660</v>
      </c>
      <c r="H11" s="20"/>
      <c r="I11" s="25"/>
      <c r="J11" s="21"/>
      <c r="K11" s="21">
        <v>16660</v>
      </c>
      <c r="L11" s="21"/>
      <c r="M11" s="21"/>
      <c r="N11" s="23">
        <f t="shared" si="0"/>
        <v>16660</v>
      </c>
    </row>
    <row r="12" spans="1:14">
      <c r="A12" s="18"/>
      <c r="B12" s="24" t="s">
        <v>40</v>
      </c>
      <c r="C12" s="24"/>
      <c r="D12" s="19"/>
      <c r="E12" s="19"/>
      <c r="F12" s="20">
        <v>43009</v>
      </c>
      <c r="G12" s="21"/>
      <c r="H12" s="21" t="s">
        <v>41</v>
      </c>
      <c r="I12" s="25">
        <v>2000</v>
      </c>
      <c r="J12" s="25">
        <v>2000</v>
      </c>
      <c r="K12" s="21"/>
      <c r="L12" s="21"/>
      <c r="M12" s="21"/>
      <c r="N12" s="23">
        <f t="shared" si="0"/>
        <v>2000</v>
      </c>
    </row>
    <row r="13" spans="1:14">
      <c r="A13" s="18"/>
      <c r="B13" s="26" t="s">
        <v>38</v>
      </c>
      <c r="C13" s="26" t="s">
        <v>39</v>
      </c>
      <c r="D13" s="19">
        <v>41153</v>
      </c>
      <c r="E13" s="19">
        <v>41154</v>
      </c>
      <c r="F13" s="20">
        <v>43010</v>
      </c>
      <c r="G13" s="22">
        <v>22540</v>
      </c>
      <c r="H13" s="22"/>
      <c r="I13" s="22"/>
      <c r="J13" s="22">
        <v>22540</v>
      </c>
      <c r="K13" s="22"/>
      <c r="L13" s="22"/>
      <c r="M13" s="21"/>
      <c r="N13" s="23">
        <f t="shared" si="0"/>
        <v>22540</v>
      </c>
    </row>
    <row r="14" spans="1:14">
      <c r="A14" s="18"/>
      <c r="B14" s="24" t="s">
        <v>38</v>
      </c>
      <c r="C14" s="24"/>
      <c r="D14" s="19">
        <v>41153</v>
      </c>
      <c r="E14" s="19">
        <v>41154</v>
      </c>
      <c r="F14" s="20">
        <v>43011</v>
      </c>
      <c r="G14" s="21">
        <v>170520</v>
      </c>
      <c r="H14" s="21"/>
      <c r="I14" s="25"/>
      <c r="J14" s="21">
        <v>73990.42</v>
      </c>
      <c r="K14" s="21"/>
      <c r="L14" s="21"/>
      <c r="M14" s="27">
        <v>96529</v>
      </c>
      <c r="N14" s="23">
        <f t="shared" si="0"/>
        <v>170520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316630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312130</v>
      </c>
      <c r="H31" s="38"/>
      <c r="I31" s="39">
        <f>SUM(I6:I30)</f>
        <v>4500</v>
      </c>
      <c r="J31" s="39">
        <f>SUM(J6:J30)</f>
        <v>126950.42</v>
      </c>
      <c r="K31" s="39">
        <f>SUM(K6:K30)</f>
        <v>93150</v>
      </c>
      <c r="L31" s="39">
        <f>SUM(L6:L30)</f>
        <v>0</v>
      </c>
      <c r="M31" s="39">
        <f>SUM(M6:M30)</f>
        <v>96529</v>
      </c>
      <c r="N31" s="23">
        <f t="shared" si="0"/>
        <v>316630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4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40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((C34+C35)*E34)</f>
        <v>19600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107350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126950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8"/>
  <sheetViews>
    <sheetView workbookViewId="0"/>
  </sheetViews>
  <sheetFormatPr baseColWidth="10" defaultRowHeight="15"/>
  <cols>
    <col min="1" max="1" width="7.42578125" customWidth="1"/>
    <col min="2" max="2" width="21.140625" customWidth="1"/>
    <col min="3" max="3" width="17.710937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54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41179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282</v>
      </c>
      <c r="C6" s="19" t="s">
        <v>84</v>
      </c>
      <c r="D6" s="19">
        <v>41179</v>
      </c>
      <c r="E6" s="19">
        <v>41180</v>
      </c>
      <c r="F6" s="20">
        <v>43218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>
      <c r="A7" s="18"/>
      <c r="B7" s="19" t="s">
        <v>283</v>
      </c>
      <c r="C7" s="19" t="s">
        <v>84</v>
      </c>
      <c r="D7" s="19">
        <v>41179</v>
      </c>
      <c r="E7" s="19">
        <v>41180</v>
      </c>
      <c r="F7" s="20">
        <v>43219</v>
      </c>
      <c r="G7" s="21">
        <v>19500</v>
      </c>
      <c r="H7" s="19"/>
      <c r="I7" s="22"/>
      <c r="J7" s="22">
        <v>19500</v>
      </c>
      <c r="K7" s="22"/>
      <c r="L7" s="22"/>
      <c r="M7" s="22"/>
      <c r="N7" s="23">
        <f t="shared" ref="N7:N31" si="0">G7+I7</f>
        <v>19500</v>
      </c>
    </row>
    <row r="8" spans="1:14">
      <c r="A8" s="18"/>
      <c r="B8" s="19" t="s">
        <v>162</v>
      </c>
      <c r="C8" s="19" t="s">
        <v>84</v>
      </c>
      <c r="D8" s="19">
        <v>41179</v>
      </c>
      <c r="E8" s="19">
        <v>41180</v>
      </c>
      <c r="F8" s="20">
        <v>43220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>
      <c r="A9" s="18"/>
      <c r="B9" s="24" t="s">
        <v>162</v>
      </c>
      <c r="C9" s="24" t="s">
        <v>84</v>
      </c>
      <c r="D9" s="19">
        <v>41179</v>
      </c>
      <c r="E9" s="19">
        <v>41180</v>
      </c>
      <c r="F9" s="20">
        <v>43221</v>
      </c>
      <c r="G9" s="21">
        <v>26000</v>
      </c>
      <c r="H9" s="20"/>
      <c r="I9" s="25"/>
      <c r="J9" s="21"/>
      <c r="K9" s="21">
        <v>26000</v>
      </c>
      <c r="L9" s="21"/>
      <c r="M9" s="21"/>
      <c r="N9" s="23">
        <f t="shared" si="0"/>
        <v>26000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82000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82000</v>
      </c>
      <c r="H31" s="38"/>
      <c r="I31" s="39">
        <f>SUM(I6:I30)</f>
        <v>0</v>
      </c>
      <c r="J31" s="39">
        <f>SUM(J6:J30)</f>
        <v>36500</v>
      </c>
      <c r="K31" s="39">
        <f>SUM(K6:K30)</f>
        <v>45500</v>
      </c>
      <c r="L31" s="39">
        <f>SUM(L6:L30)</f>
        <v>0</v>
      </c>
      <c r="M31" s="39">
        <f>SUM(M6:M30)</f>
        <v>0</v>
      </c>
      <c r="N31" s="23">
        <f t="shared" si="0"/>
        <v>82000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36500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36500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A4"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32.28515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41179</v>
      </c>
      <c r="M3" s="57" t="s">
        <v>260</v>
      </c>
      <c r="N3" s="17" t="s">
        <v>26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252</v>
      </c>
      <c r="B6" s="19" t="s">
        <v>276</v>
      </c>
      <c r="C6" s="19" t="s">
        <v>277</v>
      </c>
      <c r="D6" s="19">
        <v>41178</v>
      </c>
      <c r="E6" s="19">
        <v>41179</v>
      </c>
      <c r="F6" s="20">
        <v>43214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 t="s">
        <v>97</v>
      </c>
      <c r="B7" s="19" t="s">
        <v>278</v>
      </c>
      <c r="C7" s="19" t="s">
        <v>32</v>
      </c>
      <c r="D7" s="19" t="s">
        <v>279</v>
      </c>
      <c r="E7" s="19">
        <v>41180</v>
      </c>
      <c r="F7" s="20">
        <v>43215</v>
      </c>
      <c r="G7" s="21">
        <v>19110</v>
      </c>
      <c r="H7" s="19"/>
      <c r="I7" s="22"/>
      <c r="J7" s="22">
        <v>19110</v>
      </c>
      <c r="K7" s="22"/>
      <c r="L7" s="22"/>
      <c r="M7" s="22"/>
      <c r="N7" s="23">
        <f t="shared" ref="N7:N31" si="0">G7+I7</f>
        <v>19110</v>
      </c>
    </row>
    <row r="8" spans="1:14">
      <c r="A8" s="18" t="s">
        <v>50</v>
      </c>
      <c r="B8" s="19" t="s">
        <v>280</v>
      </c>
      <c r="C8" s="19" t="s">
        <v>281</v>
      </c>
      <c r="D8" s="19">
        <v>41169</v>
      </c>
      <c r="E8" s="19">
        <v>41171</v>
      </c>
      <c r="F8" s="20">
        <v>43216</v>
      </c>
      <c r="G8" s="21">
        <v>48020</v>
      </c>
      <c r="H8" s="20"/>
      <c r="I8" s="22"/>
      <c r="J8" s="22"/>
      <c r="K8" s="22"/>
      <c r="L8" s="22"/>
      <c r="M8" s="22">
        <v>48020</v>
      </c>
      <c r="N8" s="23">
        <f t="shared" si="0"/>
        <v>48020</v>
      </c>
    </row>
    <row r="9" spans="1:14">
      <c r="A9" s="18"/>
      <c r="B9" s="24" t="s">
        <v>63</v>
      </c>
      <c r="C9" s="24"/>
      <c r="D9" s="19"/>
      <c r="E9" s="19"/>
      <c r="F9" s="20">
        <v>43217</v>
      </c>
      <c r="G9" s="21"/>
      <c r="H9" s="20" t="s">
        <v>41</v>
      </c>
      <c r="I9" s="25">
        <v>1000</v>
      </c>
      <c r="J9" s="21">
        <v>1000</v>
      </c>
      <c r="K9" s="21"/>
      <c r="L9" s="21"/>
      <c r="M9" s="21"/>
      <c r="N9" s="23">
        <f t="shared" si="0"/>
        <v>1000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85130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84130</v>
      </c>
      <c r="H31" s="38"/>
      <c r="I31" s="39">
        <f>SUM(I6:I30)</f>
        <v>1000</v>
      </c>
      <c r="J31" s="39">
        <f>SUM(J6:J30)</f>
        <v>20110</v>
      </c>
      <c r="K31" s="39">
        <f>SUM(K6:K30)</f>
        <v>17000</v>
      </c>
      <c r="L31" s="39">
        <f>SUM(L6:L30)</f>
        <v>0</v>
      </c>
      <c r="M31" s="39">
        <f>SUM(M6:M30)</f>
        <v>48020</v>
      </c>
      <c r="N31" s="23">
        <f t="shared" si="0"/>
        <v>85130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20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9800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10310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20110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21.140625" customWidth="1"/>
    <col min="3" max="3" width="32.28515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58" t="s">
        <v>43</v>
      </c>
      <c r="C3" s="59"/>
      <c r="D3" s="59"/>
      <c r="E3" s="59"/>
      <c r="F3" s="59"/>
      <c r="G3" s="60"/>
      <c r="H3" s="5"/>
      <c r="I3" s="1"/>
      <c r="J3" s="13"/>
      <c r="K3" s="56" t="s">
        <v>259</v>
      </c>
      <c r="L3" s="57">
        <v>41178</v>
      </c>
      <c r="M3" s="57" t="s">
        <v>260</v>
      </c>
      <c r="N3" s="17" t="s">
        <v>42</v>
      </c>
    </row>
    <row r="4" spans="1:14">
      <c r="A4" s="1"/>
      <c r="B4" s="1"/>
      <c r="C4" s="1"/>
      <c r="D4" s="1"/>
      <c r="E4" s="1"/>
      <c r="F4" s="1"/>
      <c r="G4" s="1"/>
      <c r="H4" s="61" t="s">
        <v>3</v>
      </c>
      <c r="I4" s="62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48</v>
      </c>
      <c r="B6" s="19" t="s">
        <v>269</v>
      </c>
      <c r="C6" s="19" t="s">
        <v>32</v>
      </c>
      <c r="D6" s="19">
        <v>41178</v>
      </c>
      <c r="E6" s="19">
        <v>41179</v>
      </c>
      <c r="F6" s="20">
        <v>43206</v>
      </c>
      <c r="G6" s="21">
        <v>24010</v>
      </c>
      <c r="H6" s="54"/>
      <c r="I6" s="22"/>
      <c r="J6" s="22"/>
      <c r="K6" s="22">
        <v>24010</v>
      </c>
      <c r="L6" s="22"/>
      <c r="M6" s="22"/>
      <c r="N6" s="23">
        <f>G6+I6</f>
        <v>24010</v>
      </c>
    </row>
    <row r="7" spans="1:14">
      <c r="A7" s="18" t="s">
        <v>106</v>
      </c>
      <c r="B7" s="19" t="s">
        <v>270</v>
      </c>
      <c r="C7" s="19" t="s">
        <v>84</v>
      </c>
      <c r="D7" s="19">
        <v>41178</v>
      </c>
      <c r="E7" s="19">
        <v>41179</v>
      </c>
      <c r="F7" s="20">
        <v>43207</v>
      </c>
      <c r="G7" s="21">
        <v>19500</v>
      </c>
      <c r="H7" s="19"/>
      <c r="I7" s="22"/>
      <c r="J7" s="22">
        <v>19500</v>
      </c>
      <c r="K7" s="22"/>
      <c r="L7" s="22"/>
      <c r="M7" s="22"/>
      <c r="N7" s="23">
        <f t="shared" ref="N7:N31" si="0">G7+I7</f>
        <v>19500</v>
      </c>
    </row>
    <row r="8" spans="1:14">
      <c r="A8" s="18" t="s">
        <v>97</v>
      </c>
      <c r="B8" s="19" t="s">
        <v>101</v>
      </c>
      <c r="C8" s="19" t="s">
        <v>102</v>
      </c>
      <c r="D8" s="19">
        <v>41178</v>
      </c>
      <c r="E8" s="19">
        <v>41179</v>
      </c>
      <c r="F8" s="20">
        <v>43208</v>
      </c>
      <c r="G8" s="21">
        <v>26000</v>
      </c>
      <c r="H8" s="20"/>
      <c r="I8" s="22"/>
      <c r="J8" s="22"/>
      <c r="K8" s="22">
        <v>26000</v>
      </c>
      <c r="L8" s="22"/>
      <c r="M8" s="22"/>
      <c r="N8" s="23">
        <f t="shared" si="0"/>
        <v>26000</v>
      </c>
    </row>
    <row r="9" spans="1:14">
      <c r="A9" s="18"/>
      <c r="B9" s="24"/>
      <c r="C9" s="24" t="s">
        <v>271</v>
      </c>
      <c r="D9" s="19">
        <v>41139</v>
      </c>
      <c r="E9" s="19">
        <v>41141</v>
      </c>
      <c r="F9" s="20">
        <v>43209</v>
      </c>
      <c r="G9" s="21">
        <v>501760</v>
      </c>
      <c r="H9" s="20"/>
      <c r="I9" s="25"/>
      <c r="J9" s="21"/>
      <c r="K9" s="21"/>
      <c r="L9" s="21"/>
      <c r="M9" s="21">
        <v>501760</v>
      </c>
      <c r="N9" s="23">
        <f t="shared" si="0"/>
        <v>501760</v>
      </c>
    </row>
    <row r="10" spans="1:14">
      <c r="A10" s="18"/>
      <c r="B10" s="24"/>
      <c r="C10" s="24" t="s">
        <v>272</v>
      </c>
      <c r="D10" s="19">
        <v>41172</v>
      </c>
      <c r="E10" s="19">
        <v>41173</v>
      </c>
      <c r="F10" s="20">
        <v>43210</v>
      </c>
      <c r="G10" s="21">
        <v>22540</v>
      </c>
      <c r="H10" s="20"/>
      <c r="I10" s="25"/>
      <c r="J10" s="21"/>
      <c r="K10" s="21"/>
      <c r="L10" s="21">
        <v>22540</v>
      </c>
      <c r="M10" s="21"/>
      <c r="N10" s="23">
        <f t="shared" si="0"/>
        <v>22540</v>
      </c>
    </row>
    <row r="11" spans="1:14">
      <c r="A11" s="18"/>
      <c r="B11" s="24" t="s">
        <v>273</v>
      </c>
      <c r="C11" s="24" t="s">
        <v>71</v>
      </c>
      <c r="D11" s="19">
        <v>41174</v>
      </c>
      <c r="E11" s="19">
        <v>41175</v>
      </c>
      <c r="F11" s="20">
        <v>43211</v>
      </c>
      <c r="G11" s="21">
        <v>36906</v>
      </c>
      <c r="H11" s="20"/>
      <c r="I11" s="25"/>
      <c r="J11" s="21"/>
      <c r="K11" s="21"/>
      <c r="L11" s="21">
        <v>36906</v>
      </c>
      <c r="M11" s="21"/>
      <c r="N11" s="23">
        <f t="shared" si="0"/>
        <v>36906</v>
      </c>
    </row>
    <row r="12" spans="1:14">
      <c r="A12" s="18" t="s">
        <v>50</v>
      </c>
      <c r="B12" s="24" t="s">
        <v>274</v>
      </c>
      <c r="C12" s="24" t="s">
        <v>275</v>
      </c>
      <c r="D12" s="19">
        <v>41178</v>
      </c>
      <c r="E12" s="19">
        <v>41179</v>
      </c>
      <c r="F12" s="20">
        <v>43212</v>
      </c>
      <c r="G12" s="21">
        <v>17000</v>
      </c>
      <c r="H12" s="21"/>
      <c r="I12" s="25"/>
      <c r="J12" s="25">
        <v>17000</v>
      </c>
      <c r="K12" s="21"/>
      <c r="L12" s="21"/>
      <c r="M12" s="21"/>
      <c r="N12" s="23">
        <f t="shared" si="0"/>
        <v>17000</v>
      </c>
    </row>
    <row r="13" spans="1:14">
      <c r="A13" s="18"/>
      <c r="B13" s="26" t="s">
        <v>63</v>
      </c>
      <c r="C13" s="26"/>
      <c r="D13" s="19"/>
      <c r="E13" s="19"/>
      <c r="F13" s="20">
        <v>43213</v>
      </c>
      <c r="G13" s="22"/>
      <c r="H13" s="22" t="s">
        <v>41</v>
      </c>
      <c r="I13" s="22">
        <v>1800</v>
      </c>
      <c r="J13" s="22">
        <v>1800</v>
      </c>
      <c r="K13" s="22"/>
      <c r="L13" s="22"/>
      <c r="M13" s="21"/>
      <c r="N13" s="23">
        <f t="shared" si="0"/>
        <v>1800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649516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647716</v>
      </c>
      <c r="H31" s="38"/>
      <c r="I31" s="39">
        <f>SUM(I6:I30)</f>
        <v>1800</v>
      </c>
      <c r="J31" s="39">
        <f>SUM(J6:J30)</f>
        <v>38300</v>
      </c>
      <c r="K31" s="39">
        <f>SUM(K6:K30)</f>
        <v>50010</v>
      </c>
      <c r="L31" s="39">
        <f>SUM(L6:L30)</f>
        <v>59446</v>
      </c>
      <c r="M31" s="39">
        <f>SUM(M6:M30)</f>
        <v>501760</v>
      </c>
      <c r="N31" s="23">
        <f t="shared" si="0"/>
        <v>649516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63"/>
      <c r="H33" s="64"/>
      <c r="I33" s="64"/>
      <c r="J33" s="64"/>
      <c r="K33" s="64"/>
      <c r="L33" s="64"/>
      <c r="M33" s="64"/>
      <c r="N33" s="65"/>
    </row>
    <row r="34" spans="1:14">
      <c r="A34" s="17" t="s">
        <v>22</v>
      </c>
      <c r="B34" s="13"/>
      <c r="C34" s="47"/>
      <c r="D34" s="48"/>
      <c r="E34" s="72">
        <v>490</v>
      </c>
      <c r="F34" s="73"/>
      <c r="G34" s="66"/>
      <c r="H34" s="67"/>
      <c r="I34" s="67"/>
      <c r="J34" s="67"/>
      <c r="K34" s="67"/>
      <c r="L34" s="67"/>
      <c r="M34" s="67"/>
      <c r="N34" s="68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66"/>
      <c r="H35" s="67"/>
      <c r="I35" s="67"/>
      <c r="J35" s="67"/>
      <c r="K35" s="67"/>
      <c r="L35" s="67"/>
      <c r="M35" s="67"/>
      <c r="N35" s="68"/>
    </row>
    <row r="36" spans="1:14">
      <c r="A36" s="1"/>
      <c r="B36" s="1"/>
      <c r="C36" s="50">
        <f>C35*E34</f>
        <v>0</v>
      </c>
      <c r="D36" s="48"/>
      <c r="E36" s="48"/>
      <c r="F36" s="48"/>
      <c r="G36" s="66"/>
      <c r="H36" s="67"/>
      <c r="I36" s="67"/>
      <c r="J36" s="67"/>
      <c r="K36" s="67"/>
      <c r="L36" s="67"/>
      <c r="M36" s="67"/>
      <c r="N36" s="68"/>
    </row>
    <row r="37" spans="1:14">
      <c r="A37" s="17" t="s">
        <v>24</v>
      </c>
      <c r="B37" s="1"/>
      <c r="C37" s="51">
        <v>38300</v>
      </c>
      <c r="D37" s="48"/>
      <c r="E37" s="48"/>
      <c r="F37" s="48"/>
      <c r="G37" s="66"/>
      <c r="H37" s="67"/>
      <c r="I37" s="67"/>
      <c r="J37" s="67"/>
      <c r="K37" s="67"/>
      <c r="L37" s="67"/>
      <c r="M37" s="67"/>
      <c r="N37" s="68"/>
    </row>
    <row r="38" spans="1:14" ht="15.75" thickBot="1">
      <c r="A38" s="52" t="s">
        <v>17</v>
      </c>
      <c r="B38" s="53"/>
      <c r="C38" s="50">
        <f>SUM(C36+C37)</f>
        <v>38300</v>
      </c>
      <c r="D38" s="48"/>
      <c r="E38" s="48"/>
      <c r="F38" s="48"/>
      <c r="G38" s="69"/>
      <c r="H38" s="70"/>
      <c r="I38" s="70"/>
      <c r="J38" s="70"/>
      <c r="K38" s="70"/>
      <c r="L38" s="70"/>
      <c r="M38" s="70"/>
      <c r="N38" s="71"/>
    </row>
  </sheetData>
  <mergeCells count="4">
    <mergeCell ref="B3:G3"/>
    <mergeCell ref="H4:I4"/>
    <mergeCell ref="G33:N38"/>
    <mergeCell ref="E34:F34"/>
  </mergeCells>
  <pageMargins left="0.7" right="0.7" top="0.75" bottom="0.75" header="0.3" footer="0.3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39</vt:i4>
      </vt:variant>
    </vt:vector>
  </HeadingPairs>
  <TitlesOfParts>
    <vt:vector size="100" baseType="lpstr">
      <vt:lpstr>SEPTIEMBRE 30 PM</vt:lpstr>
      <vt:lpstr>SEPTIEMBRE 30 AM </vt:lpstr>
      <vt:lpstr>SEPTIEMBRE 29 PM</vt:lpstr>
      <vt:lpstr>SEPTIEMBRE 29 AM</vt:lpstr>
      <vt:lpstr>SEPTIEMBRE 28 PM</vt:lpstr>
      <vt:lpstr>SEPTIEMBRE 28 AM </vt:lpstr>
      <vt:lpstr>SEPTIEMBRE 27 PM</vt:lpstr>
      <vt:lpstr>SEPTIEMBRE 27 AM</vt:lpstr>
      <vt:lpstr>SEPTIEMBRE 26 PM</vt:lpstr>
      <vt:lpstr>SEPTIEMBRE 26 AM</vt:lpstr>
      <vt:lpstr>SEPTIEMBRE 25 PM</vt:lpstr>
      <vt:lpstr>SEPTIEMBRE 25 AM</vt:lpstr>
      <vt:lpstr>SEPTIEMBRE 24 PM</vt:lpstr>
      <vt:lpstr>SEPTIEMBRE 24 AM</vt:lpstr>
      <vt:lpstr>SEPTIEMBRE 23 PM</vt:lpstr>
      <vt:lpstr>SEPTIEMBRE 23 AM </vt:lpstr>
      <vt:lpstr>SEPTIEMBRE 22 PM</vt:lpstr>
      <vt:lpstr>SEPTIEMBRE 22 AM </vt:lpstr>
      <vt:lpstr>SEPTIEMBRE 21 PM</vt:lpstr>
      <vt:lpstr>SEPTIEMBRE 21 AM</vt:lpstr>
      <vt:lpstr>SEPTIEMBRE 20 PM </vt:lpstr>
      <vt:lpstr>SEPTIEMBRE 20 AM</vt:lpstr>
      <vt:lpstr>SEPTIEMBRE 19 PM</vt:lpstr>
      <vt:lpstr>SEPTIEMBRE 19 AM</vt:lpstr>
      <vt:lpstr>SEPTIEMBRE 18 PM</vt:lpstr>
      <vt:lpstr>SEPTIEMBRE 18 AM </vt:lpstr>
      <vt:lpstr>SEPTIEMBRE 17 PM</vt:lpstr>
      <vt:lpstr>SEPTIEMBRE 17 AM</vt:lpstr>
      <vt:lpstr>SEPTIEMBRE 16 PM</vt:lpstr>
      <vt:lpstr>SEPTIEMBRE 16 AM </vt:lpstr>
      <vt:lpstr>SEPTIEMBRE 15 PM</vt:lpstr>
      <vt:lpstr>SEPTIEMBRE 15 AM</vt:lpstr>
      <vt:lpstr>SEPTIEMBRE 14 PM</vt:lpstr>
      <vt:lpstr>SEPTIEMBRE 14 AM</vt:lpstr>
      <vt:lpstr>SEPTIEMBRE 17 AM (2)</vt:lpstr>
      <vt:lpstr>SEPTIEMBRE 13 PM </vt:lpstr>
      <vt:lpstr>SEPTIEMBRE 13 AM</vt:lpstr>
      <vt:lpstr>SEPTIEMBRE 12 PM</vt:lpstr>
      <vt:lpstr>SEPTIEMBRE 12 AM </vt:lpstr>
      <vt:lpstr>SEPTIEMBRE 11 PM</vt:lpstr>
      <vt:lpstr>SEPTIEMBRE 11 AM </vt:lpstr>
      <vt:lpstr>SEPTIEMBRE 10 PM </vt:lpstr>
      <vt:lpstr>SEPTIEMBRE 10 AM</vt:lpstr>
      <vt:lpstr>SETPTIEMBRE 09 PM</vt:lpstr>
      <vt:lpstr>SETPTIEMBRE 09 AM</vt:lpstr>
      <vt:lpstr>SETPTIEMBRE 08 PM</vt:lpstr>
      <vt:lpstr>SETPTIEMBRE 08 AM</vt:lpstr>
      <vt:lpstr>SEPTIEMBRE 07 PM</vt:lpstr>
      <vt:lpstr>SEPTIEMBRE 07 AM </vt:lpstr>
      <vt:lpstr>SEPTIEMBRE 06 PM</vt:lpstr>
      <vt:lpstr>SEPTIEMBRE 06 AM</vt:lpstr>
      <vt:lpstr>SEPTIEMBRE 05 PM</vt:lpstr>
      <vt:lpstr>SEPTIEMBRE 05 AM</vt:lpstr>
      <vt:lpstr>SEPTIEMBRE 04 PM</vt:lpstr>
      <vt:lpstr>SEPTIEMBRE 04 AM </vt:lpstr>
      <vt:lpstr>SEPTIEMBRE 03 PM</vt:lpstr>
      <vt:lpstr>SEPTIEMBRE 03 AM</vt:lpstr>
      <vt:lpstr>SETIEMBRE 02 PM</vt:lpstr>
      <vt:lpstr>SETIEMBRE 02 AM </vt:lpstr>
      <vt:lpstr>SETIEMBRE 01 PM</vt:lpstr>
      <vt:lpstr>SETIEMBRE 01 AM</vt:lpstr>
      <vt:lpstr>'SEPTIEMBRE 03 PM'!Área_de_impresión</vt:lpstr>
      <vt:lpstr>'SEPTIEMBRE 04 AM '!Área_de_impresión</vt:lpstr>
      <vt:lpstr>'SEPTIEMBRE 04 PM'!Área_de_impresión</vt:lpstr>
      <vt:lpstr>'SEPTIEMBRE 05 AM'!Área_de_impresión</vt:lpstr>
      <vt:lpstr>'SEPTIEMBRE 06 PM'!Área_de_impresión</vt:lpstr>
      <vt:lpstr>'SEPTIEMBRE 07 AM '!Área_de_impresión</vt:lpstr>
      <vt:lpstr>'SEPTIEMBRE 10 PM '!Área_de_impresión</vt:lpstr>
      <vt:lpstr>'SEPTIEMBRE 11 AM '!Área_de_impresión</vt:lpstr>
      <vt:lpstr>'SEPTIEMBRE 11 PM'!Área_de_impresión</vt:lpstr>
      <vt:lpstr>'SEPTIEMBRE 12 AM '!Área_de_impresión</vt:lpstr>
      <vt:lpstr>'SEPTIEMBRE 13 PM '!Área_de_impresión</vt:lpstr>
      <vt:lpstr>'SEPTIEMBRE 14 AM'!Área_de_impresión</vt:lpstr>
      <vt:lpstr>'SEPTIEMBRE 14 PM'!Área_de_impresión</vt:lpstr>
      <vt:lpstr>'SEPTIEMBRE 15 AM'!Área_de_impresión</vt:lpstr>
      <vt:lpstr>'SEPTIEMBRE 16 AM '!Área_de_impresión</vt:lpstr>
      <vt:lpstr>'SEPTIEMBRE 16 PM'!Área_de_impresión</vt:lpstr>
      <vt:lpstr>'SEPTIEMBRE 18 AM '!Área_de_impresión</vt:lpstr>
      <vt:lpstr>'SEPTIEMBRE 18 PM'!Área_de_impresión</vt:lpstr>
      <vt:lpstr>'SEPTIEMBRE 19 AM'!Área_de_impresión</vt:lpstr>
      <vt:lpstr>'SEPTIEMBRE 19 PM'!Área_de_impresión</vt:lpstr>
      <vt:lpstr>'SEPTIEMBRE 20 AM'!Área_de_impresión</vt:lpstr>
      <vt:lpstr>'SEPTIEMBRE 20 PM '!Área_de_impresión</vt:lpstr>
      <vt:lpstr>'SEPTIEMBRE 21 AM'!Área_de_impresión</vt:lpstr>
      <vt:lpstr>'SEPTIEMBRE 21 PM'!Área_de_impresión</vt:lpstr>
      <vt:lpstr>'SEPTIEMBRE 22 AM '!Área_de_impresión</vt:lpstr>
      <vt:lpstr>'SEPTIEMBRE 23 AM '!Área_de_impresión</vt:lpstr>
      <vt:lpstr>'SEPTIEMBRE 24 PM'!Área_de_impresión</vt:lpstr>
      <vt:lpstr>'SEPTIEMBRE 25 AM'!Área_de_impresión</vt:lpstr>
      <vt:lpstr>'SEPTIEMBRE 25 PM'!Área_de_impresión</vt:lpstr>
      <vt:lpstr>'SEPTIEMBRE 26 AM'!Área_de_impresión</vt:lpstr>
      <vt:lpstr>'SEPTIEMBRE 27 PM'!Área_de_impresión</vt:lpstr>
      <vt:lpstr>'SEPTIEMBRE 28 AM '!Área_de_impresión</vt:lpstr>
      <vt:lpstr>'SEPTIEMBRE 28 PM'!Área_de_impresión</vt:lpstr>
      <vt:lpstr>'SEPTIEMBRE 30 AM '!Área_de_impresión</vt:lpstr>
      <vt:lpstr>'SEPTIEMBRE 30 PM'!Área_de_impresión</vt:lpstr>
      <vt:lpstr>'SETIEMBRE 01 AM'!Área_de_impresión</vt:lpstr>
      <vt:lpstr>'SETIEMBRE 02 AM '!Área_de_impresión</vt:lpstr>
      <vt:lpstr>'SETPTIEMBRE 08 PM'!Área_de_impresión</vt:lpstr>
      <vt:lpstr>'SETPTIEMBRE 09 AM'!Área_de_impresión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2012-11-14T21:34:36Z</dcterms:modified>
</cp:coreProperties>
</file>