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05" windowWidth="14805" windowHeight="8010"/>
  </bookViews>
  <sheets>
    <sheet name="ENERO 31 PM" sheetId="187" r:id="rId1"/>
    <sheet name="ENERO 31 AM" sheetId="186" r:id="rId2"/>
    <sheet name="ENERO 30 PM " sheetId="185" r:id="rId3"/>
    <sheet name="ENERO 30 AM" sheetId="184" r:id="rId4"/>
    <sheet name="ENERO 29 PM" sheetId="183" r:id="rId5"/>
    <sheet name="ENERO 29 AM" sheetId="182" r:id="rId6"/>
    <sheet name="ENERO 28 PM" sheetId="181" r:id="rId7"/>
    <sheet name="ENERO 28 AM " sheetId="180" r:id="rId8"/>
    <sheet name="ENERO 27 PM" sheetId="179" r:id="rId9"/>
    <sheet name="ENERO 27 AM " sheetId="178" r:id="rId10"/>
    <sheet name="ENERO 26 PM" sheetId="177" r:id="rId11"/>
    <sheet name="ENERO 26 AM" sheetId="176" r:id="rId12"/>
    <sheet name="ENERO 25 PM " sheetId="175" r:id="rId13"/>
    <sheet name="ENERO 25 AM" sheetId="174" r:id="rId14"/>
    <sheet name="ENERO 24 PM " sheetId="173" r:id="rId15"/>
    <sheet name="ENERO 24 AM" sheetId="171" r:id="rId16"/>
    <sheet name="ENERO 23 PM" sheetId="170" r:id="rId17"/>
    <sheet name="ENERO 23 AM" sheetId="169" r:id="rId18"/>
    <sheet name="ENERO 22 PM" sheetId="168" r:id="rId19"/>
    <sheet name="ENERO 22 AM" sheetId="167" r:id="rId20"/>
    <sheet name="ENERO 21 PM" sheetId="166" r:id="rId21"/>
    <sheet name="ENERO 21 AM " sheetId="165" r:id="rId22"/>
    <sheet name="ENERO 20 PM" sheetId="164" r:id="rId23"/>
    <sheet name="ENERO 20 AM" sheetId="163" r:id="rId24"/>
    <sheet name="ENERO 19 PM" sheetId="162" r:id="rId25"/>
    <sheet name="ENERO 19 AM " sheetId="161" r:id="rId26"/>
    <sheet name="ENERO 18 PM" sheetId="160" r:id="rId27"/>
    <sheet name="ENERO 18 AM " sheetId="159" r:id="rId28"/>
    <sheet name="ENERO 17 PM" sheetId="157" r:id="rId29"/>
    <sheet name="ENERO 17 AM " sheetId="156" r:id="rId30"/>
    <sheet name="ENERO 16 PM" sheetId="155" r:id="rId31"/>
    <sheet name="ENERO 16 AM" sheetId="154" r:id="rId32"/>
    <sheet name="ENERO 15 PM" sheetId="153" r:id="rId33"/>
    <sheet name="ENERO 15 AM" sheetId="152" r:id="rId34"/>
    <sheet name="ENERO 14 PM" sheetId="151" r:id="rId35"/>
    <sheet name="ENERO 14 AM" sheetId="150" r:id="rId36"/>
    <sheet name="ENERO 13 PM" sheetId="149" r:id="rId37"/>
    <sheet name="ENERO 13 AM" sheetId="148" r:id="rId38"/>
    <sheet name="ENERO 12 PM" sheetId="147" r:id="rId39"/>
    <sheet name="ENERO 12 AM" sheetId="146" r:id="rId40"/>
    <sheet name="ENERO 11 PM" sheetId="145" r:id="rId41"/>
    <sheet name="ENERO 11 AM " sheetId="144" r:id="rId42"/>
    <sheet name="ENERO 10 PM" sheetId="143" r:id="rId43"/>
    <sheet name="ENERO 10 AM " sheetId="142" r:id="rId44"/>
    <sheet name="ENERO 9 pm" sheetId="141" r:id="rId45"/>
    <sheet name="ENERO 9 AM" sheetId="140" r:id="rId46"/>
    <sheet name="ENERO 08 PM" sheetId="139" r:id="rId47"/>
    <sheet name="ENERO 08 AM " sheetId="138" r:id="rId48"/>
    <sheet name="ENERO 07 PM" sheetId="137" r:id="rId49"/>
    <sheet name="ENERO 07 AM" sheetId="136" r:id="rId50"/>
    <sheet name="ENERO 06 PM" sheetId="135" r:id="rId51"/>
    <sheet name="ENERO 06 AM " sheetId="134" r:id="rId52"/>
    <sheet name="ENERO 05 PM" sheetId="133" r:id="rId53"/>
    <sheet name="ENERO 05 AM" sheetId="132" r:id="rId54"/>
    <sheet name="ENERO 04 PM" sheetId="131" r:id="rId55"/>
    <sheet name="ENERO 04 AM" sheetId="130" r:id="rId56"/>
    <sheet name="ENERO 03 PM" sheetId="129" r:id="rId57"/>
    <sheet name="ENERO 03 AM" sheetId="128" r:id="rId58"/>
    <sheet name="ENERO 02 PM" sheetId="127" r:id="rId59"/>
    <sheet name="ENERO 02 AM " sheetId="126" r:id="rId60"/>
    <sheet name="ENERO 01 2014 PM" sheetId="125" r:id="rId61"/>
    <sheet name="ENERO 01 2014" sheetId="124" r:id="rId62"/>
    <sheet name="Hoja2" sheetId="158" r:id="rId63"/>
  </sheets>
  <definedNames>
    <definedName name="_xlnm.Print_Area" localSheetId="61">'ENERO 01 2014'!$A$1:$N$39</definedName>
    <definedName name="_xlnm.Print_Area" localSheetId="60">'ENERO 01 2014 PM'!$A$1:$N$39</definedName>
    <definedName name="_xlnm.Print_Area" localSheetId="59">'ENERO 02 AM '!$A$1:$N$39</definedName>
    <definedName name="_xlnm.Print_Area" localSheetId="58">'ENERO 02 PM'!$A$1:$N$39</definedName>
    <definedName name="_xlnm.Print_Area" localSheetId="57">'ENERO 03 AM'!$A$1:$N$39</definedName>
    <definedName name="_xlnm.Print_Area" localSheetId="56">'ENERO 03 PM'!$A$1:$N$39</definedName>
    <definedName name="_xlnm.Print_Area" localSheetId="55">'ENERO 04 AM'!$A$1:$N$39</definedName>
    <definedName name="_xlnm.Print_Area" localSheetId="54">'ENERO 04 PM'!$A$1:$N$39</definedName>
    <definedName name="_xlnm.Print_Area" localSheetId="53">'ENERO 05 AM'!$A$1:$N$39</definedName>
    <definedName name="_xlnm.Print_Area" localSheetId="52">'ENERO 05 PM'!$A$1:$N$39</definedName>
    <definedName name="_xlnm.Print_Area" localSheetId="51">'ENERO 06 AM '!$A$1:$N$39</definedName>
    <definedName name="_xlnm.Print_Area" localSheetId="50">'ENERO 06 PM'!$A$1:$N$39</definedName>
    <definedName name="_xlnm.Print_Area" localSheetId="49">'ENERO 07 AM'!$A$1:$N$39</definedName>
    <definedName name="_xlnm.Print_Area" localSheetId="48">'ENERO 07 PM'!$A$1:$N$39</definedName>
    <definedName name="_xlnm.Print_Area" localSheetId="47">'ENERO 08 AM '!$A$1:$N$39</definedName>
    <definedName name="_xlnm.Print_Area" localSheetId="46">'ENERO 08 PM'!$A$1:$N$39</definedName>
    <definedName name="_xlnm.Print_Area" localSheetId="43">'ENERO 10 AM '!$A$1:$N$39</definedName>
    <definedName name="_xlnm.Print_Area" localSheetId="42">'ENERO 10 PM'!$A$1:$N$39</definedName>
    <definedName name="_xlnm.Print_Area" localSheetId="41">'ENERO 11 AM '!$A$1:$N$39</definedName>
    <definedName name="_xlnm.Print_Area" localSheetId="40">'ENERO 11 PM'!$A$1:$N$39</definedName>
    <definedName name="_xlnm.Print_Area" localSheetId="39">'ENERO 12 AM'!$A$1:$N$39</definedName>
    <definedName name="_xlnm.Print_Area" localSheetId="38">'ENERO 12 PM'!$A$1:$N$39</definedName>
    <definedName name="_xlnm.Print_Area" localSheetId="37">'ENERO 13 AM'!$A$1:$N$39</definedName>
    <definedName name="_xlnm.Print_Area" localSheetId="36">'ENERO 13 PM'!$A$1:$N$39</definedName>
    <definedName name="_xlnm.Print_Area" localSheetId="35">'ENERO 14 AM'!$A$1:$N$39</definedName>
    <definedName name="_xlnm.Print_Area" localSheetId="34">'ENERO 14 PM'!$A$1:$N$39</definedName>
    <definedName name="_xlnm.Print_Area" localSheetId="33">'ENERO 15 AM'!$A$1:$N$39</definedName>
    <definedName name="_xlnm.Print_Area" localSheetId="32">'ENERO 15 PM'!$A$1:$N$39</definedName>
    <definedName name="_xlnm.Print_Area" localSheetId="31">'ENERO 16 AM'!$A$1:$N$39</definedName>
    <definedName name="_xlnm.Print_Area" localSheetId="30">'ENERO 16 PM'!$A$1:$N$39</definedName>
    <definedName name="_xlnm.Print_Area" localSheetId="29">'ENERO 17 AM '!$A$1:$N$39</definedName>
    <definedName name="_xlnm.Print_Area" localSheetId="28">'ENERO 17 PM'!$A$1:$N$39</definedName>
    <definedName name="_xlnm.Print_Area" localSheetId="27">'ENERO 18 AM '!$A$1:$N$39</definedName>
    <definedName name="_xlnm.Print_Area" localSheetId="26">'ENERO 18 PM'!$A$1:$N$39</definedName>
    <definedName name="_xlnm.Print_Area" localSheetId="25">'ENERO 19 AM '!$A$1:$N$39</definedName>
    <definedName name="_xlnm.Print_Area" localSheetId="24">'ENERO 19 PM'!$A$1:$N$39</definedName>
    <definedName name="_xlnm.Print_Area" localSheetId="23">'ENERO 20 AM'!$A$1:$N$39</definedName>
    <definedName name="_xlnm.Print_Area" localSheetId="22">'ENERO 20 PM'!$A$1:$N$39</definedName>
    <definedName name="_xlnm.Print_Area" localSheetId="21">'ENERO 21 AM '!$A$1:$N$39</definedName>
    <definedName name="_xlnm.Print_Area" localSheetId="20">'ENERO 21 PM'!$A$1:$N$39</definedName>
    <definedName name="_xlnm.Print_Area" localSheetId="19">'ENERO 22 AM'!$A$1:$N$39</definedName>
    <definedName name="_xlnm.Print_Area" localSheetId="18">'ENERO 22 PM'!$A$1:$N$39</definedName>
    <definedName name="_xlnm.Print_Area" localSheetId="17">'ENERO 23 AM'!$A$1:$N$39</definedName>
    <definedName name="_xlnm.Print_Area" localSheetId="16">'ENERO 23 PM'!$A$1:$N$39</definedName>
    <definedName name="_xlnm.Print_Area" localSheetId="15">'ENERO 24 AM'!$A$1:$N$39</definedName>
    <definedName name="_xlnm.Print_Area" localSheetId="14">'ENERO 24 PM '!$A$1:$N$39</definedName>
    <definedName name="_xlnm.Print_Area" localSheetId="13">'ENERO 25 AM'!$A$1:$N$39</definedName>
    <definedName name="_xlnm.Print_Area" localSheetId="12">'ENERO 25 PM '!$A$1:$N$39</definedName>
    <definedName name="_xlnm.Print_Area" localSheetId="11">'ENERO 26 AM'!$A$1:$N$39</definedName>
    <definedName name="_xlnm.Print_Area" localSheetId="10">'ENERO 26 PM'!$A$1:$N$39</definedName>
    <definedName name="_xlnm.Print_Area" localSheetId="9">'ENERO 27 AM '!$A$1:$N$39</definedName>
    <definedName name="_xlnm.Print_Area" localSheetId="8">'ENERO 27 PM'!$A$1:$N$39</definedName>
    <definedName name="_xlnm.Print_Area" localSheetId="7">'ENERO 28 AM '!$A$1:$N$39</definedName>
    <definedName name="_xlnm.Print_Area" localSheetId="6">'ENERO 28 PM'!$A$1:$N$39</definedName>
    <definedName name="_xlnm.Print_Area" localSheetId="5">'ENERO 29 AM'!$A$1:$N$39</definedName>
    <definedName name="_xlnm.Print_Area" localSheetId="4">'ENERO 29 PM'!$A$1:$N$39</definedName>
    <definedName name="_xlnm.Print_Area" localSheetId="3">'ENERO 30 AM'!$A$1:$N$39</definedName>
    <definedName name="_xlnm.Print_Area" localSheetId="2">'ENERO 30 PM '!$A$1:$N$39</definedName>
    <definedName name="_xlnm.Print_Area" localSheetId="1">'ENERO 31 AM'!$A$1:$N$39</definedName>
    <definedName name="_xlnm.Print_Area" localSheetId="0">'ENERO 31 PM'!$A$1:$N$39</definedName>
    <definedName name="_xlnm.Print_Area" localSheetId="45">'ENERO 9 AM'!$A$1:$N$39</definedName>
    <definedName name="_xlnm.Print_Area" localSheetId="44">'ENERO 9 pm'!$A$1:$N$39</definedName>
  </definedNames>
  <calcPr calcId="144525"/>
</workbook>
</file>

<file path=xl/calcChain.xml><?xml version="1.0" encoding="utf-8"?>
<calcChain xmlns="http://schemas.openxmlformats.org/spreadsheetml/2006/main">
  <c r="C37" i="187" l="1"/>
  <c r="C39" i="187" s="1"/>
  <c r="M32" i="187"/>
  <c r="L32" i="187"/>
  <c r="K32" i="187"/>
  <c r="J32" i="187"/>
  <c r="I32" i="187"/>
  <c r="G32" i="187"/>
  <c r="N32" i="187" s="1"/>
  <c r="N30" i="187"/>
  <c r="N29" i="187"/>
  <c r="N27" i="187"/>
  <c r="N26" i="187"/>
  <c r="N25" i="187"/>
  <c r="N24" i="187"/>
  <c r="N23" i="187"/>
  <c r="N22" i="187"/>
  <c r="N21" i="187"/>
  <c r="N20" i="187"/>
  <c r="N19" i="187"/>
  <c r="N18" i="187"/>
  <c r="N17" i="187"/>
  <c r="N16" i="187"/>
  <c r="N15" i="187"/>
  <c r="N14" i="187"/>
  <c r="N13" i="187"/>
  <c r="N12" i="187"/>
  <c r="N11" i="187"/>
  <c r="N10" i="187"/>
  <c r="N9" i="187"/>
  <c r="N8" i="187"/>
  <c r="N7" i="187"/>
  <c r="N6" i="187"/>
  <c r="N31" i="187" s="1"/>
  <c r="C37" i="186" l="1"/>
  <c r="C39" i="186" s="1"/>
  <c r="M32" i="186"/>
  <c r="L32" i="186"/>
  <c r="K32" i="186"/>
  <c r="J32" i="186"/>
  <c r="I32" i="186"/>
  <c r="G32" i="186"/>
  <c r="N32" i="186" s="1"/>
  <c r="N30" i="186"/>
  <c r="N29" i="186"/>
  <c r="N27" i="186"/>
  <c r="N26" i="186"/>
  <c r="N25" i="186"/>
  <c r="N24" i="186"/>
  <c r="N23" i="186"/>
  <c r="N22" i="186"/>
  <c r="N21" i="186"/>
  <c r="N20" i="186"/>
  <c r="N19" i="186"/>
  <c r="N18" i="186"/>
  <c r="N17" i="186"/>
  <c r="N16" i="186"/>
  <c r="N15" i="186"/>
  <c r="N14" i="186"/>
  <c r="N13" i="186"/>
  <c r="N12" i="186"/>
  <c r="N11" i="186"/>
  <c r="N10" i="186"/>
  <c r="N9" i="186"/>
  <c r="N8" i="186"/>
  <c r="N7" i="186"/>
  <c r="N6" i="186"/>
  <c r="N31" i="186" s="1"/>
  <c r="C37" i="185" l="1"/>
  <c r="C39" i="185" s="1"/>
  <c r="M32" i="185"/>
  <c r="L32" i="185"/>
  <c r="K32" i="185"/>
  <c r="J32" i="185"/>
  <c r="I32" i="185"/>
  <c r="G32" i="185"/>
  <c r="N32" i="185" s="1"/>
  <c r="N30" i="185"/>
  <c r="N29" i="185"/>
  <c r="N27" i="185"/>
  <c r="N26" i="185"/>
  <c r="N25" i="185"/>
  <c r="N24" i="185"/>
  <c r="N23" i="185"/>
  <c r="N22" i="185"/>
  <c r="N21" i="185"/>
  <c r="N20" i="185"/>
  <c r="N19" i="185"/>
  <c r="N18" i="185"/>
  <c r="N17" i="185"/>
  <c r="N16" i="185"/>
  <c r="N15" i="185"/>
  <c r="N14" i="185"/>
  <c r="N13" i="185"/>
  <c r="N12" i="185"/>
  <c r="N11" i="185"/>
  <c r="N10" i="185"/>
  <c r="N9" i="185"/>
  <c r="N8" i="185"/>
  <c r="N7" i="185"/>
  <c r="N6" i="185"/>
  <c r="N31" i="185" s="1"/>
  <c r="C37" i="184"/>
  <c r="C39" i="184" s="1"/>
  <c r="M32" i="184"/>
  <c r="L32" i="184"/>
  <c r="K32" i="184"/>
  <c r="J32" i="184"/>
  <c r="I32" i="184"/>
  <c r="G32" i="184"/>
  <c r="N32" i="184" s="1"/>
  <c r="N30" i="184"/>
  <c r="N29" i="184"/>
  <c r="N27" i="184"/>
  <c r="N26" i="184"/>
  <c r="N25" i="184"/>
  <c r="N24" i="184"/>
  <c r="N23" i="184"/>
  <c r="N22" i="184"/>
  <c r="N21" i="184"/>
  <c r="N20" i="184"/>
  <c r="N19" i="184"/>
  <c r="N18" i="184"/>
  <c r="N17" i="184"/>
  <c r="N16" i="184"/>
  <c r="N15" i="184"/>
  <c r="N14" i="184"/>
  <c r="N13" i="184"/>
  <c r="N12" i="184"/>
  <c r="N11" i="184"/>
  <c r="N10" i="184"/>
  <c r="N9" i="184"/>
  <c r="N8" i="184"/>
  <c r="N7" i="184"/>
  <c r="N6" i="184"/>
  <c r="N31" i="184" s="1"/>
  <c r="C37" i="183" l="1"/>
  <c r="C39" i="183" s="1"/>
  <c r="M32" i="183"/>
  <c r="L32" i="183"/>
  <c r="K32" i="183"/>
  <c r="J32" i="183"/>
  <c r="I32" i="183"/>
  <c r="G32" i="183"/>
  <c r="N32" i="183" s="1"/>
  <c r="N30" i="183"/>
  <c r="N29" i="183"/>
  <c r="N27" i="183"/>
  <c r="N26" i="183"/>
  <c r="N25" i="183"/>
  <c r="N24" i="183"/>
  <c r="N23" i="183"/>
  <c r="N22" i="183"/>
  <c r="N21" i="183"/>
  <c r="N20" i="183"/>
  <c r="N19" i="183"/>
  <c r="N18" i="183"/>
  <c r="N17" i="183"/>
  <c r="N16" i="183"/>
  <c r="N15" i="183"/>
  <c r="N14" i="183"/>
  <c r="N13" i="183"/>
  <c r="N12" i="183"/>
  <c r="N11" i="183"/>
  <c r="N10" i="183"/>
  <c r="N9" i="183"/>
  <c r="N8" i="183"/>
  <c r="N7" i="183"/>
  <c r="N6" i="183"/>
  <c r="N31" i="183" s="1"/>
  <c r="C37" i="182" l="1"/>
  <c r="C39" i="182" s="1"/>
  <c r="M32" i="182"/>
  <c r="L32" i="182"/>
  <c r="K32" i="182"/>
  <c r="J32" i="182"/>
  <c r="I32" i="182"/>
  <c r="G32" i="182"/>
  <c r="N32" i="182" s="1"/>
  <c r="N30" i="182"/>
  <c r="N29" i="182"/>
  <c r="N27" i="182"/>
  <c r="N26" i="182"/>
  <c r="N25" i="182"/>
  <c r="N24" i="182"/>
  <c r="N23" i="182"/>
  <c r="N22" i="182"/>
  <c r="N21" i="182"/>
  <c r="N20" i="182"/>
  <c r="N19" i="182"/>
  <c r="N18" i="182"/>
  <c r="N17" i="182"/>
  <c r="N16" i="182"/>
  <c r="N15" i="182"/>
  <c r="N14" i="182"/>
  <c r="N13" i="182"/>
  <c r="N12" i="182"/>
  <c r="N11" i="182"/>
  <c r="N10" i="182"/>
  <c r="N9" i="182"/>
  <c r="N8" i="182"/>
  <c r="N7" i="182"/>
  <c r="N6" i="182"/>
  <c r="N31" i="182" s="1"/>
  <c r="C37" i="181" l="1"/>
  <c r="C39" i="181" s="1"/>
  <c r="M32" i="181"/>
  <c r="L32" i="181"/>
  <c r="K32" i="181"/>
  <c r="J32" i="181"/>
  <c r="I32" i="181"/>
  <c r="G32" i="181"/>
  <c r="N32" i="181" s="1"/>
  <c r="N30" i="181"/>
  <c r="N29" i="181"/>
  <c r="N27" i="181"/>
  <c r="N26" i="181"/>
  <c r="N25" i="181"/>
  <c r="N24" i="181"/>
  <c r="N23" i="181"/>
  <c r="N22" i="181"/>
  <c r="N21" i="181"/>
  <c r="N20" i="181"/>
  <c r="N19" i="181"/>
  <c r="N18" i="181"/>
  <c r="N17" i="181"/>
  <c r="N16" i="181"/>
  <c r="N15" i="181"/>
  <c r="N14" i="181"/>
  <c r="N13" i="181"/>
  <c r="N12" i="181"/>
  <c r="N11" i="181"/>
  <c r="N10" i="181"/>
  <c r="N9" i="181"/>
  <c r="N8" i="181"/>
  <c r="N7" i="181"/>
  <c r="N6" i="181"/>
  <c r="N31" i="181" s="1"/>
  <c r="C37" i="180" l="1"/>
  <c r="C39" i="180" s="1"/>
  <c r="M32" i="180"/>
  <c r="L32" i="180"/>
  <c r="K32" i="180"/>
  <c r="J32" i="180"/>
  <c r="I32" i="180"/>
  <c r="G32" i="180"/>
  <c r="N32" i="180" s="1"/>
  <c r="N30" i="180"/>
  <c r="N29" i="180"/>
  <c r="N27" i="180"/>
  <c r="N26" i="180"/>
  <c r="N25" i="180"/>
  <c r="N24" i="180"/>
  <c r="N23" i="180"/>
  <c r="N22" i="180"/>
  <c r="N21" i="180"/>
  <c r="N20" i="180"/>
  <c r="N19" i="180"/>
  <c r="N18" i="180"/>
  <c r="N17" i="180"/>
  <c r="N16" i="180"/>
  <c r="N15" i="180"/>
  <c r="N14" i="180"/>
  <c r="N13" i="180"/>
  <c r="N12" i="180"/>
  <c r="N11" i="180"/>
  <c r="N10" i="180"/>
  <c r="N9" i="180"/>
  <c r="N8" i="180"/>
  <c r="N7" i="180"/>
  <c r="N6" i="180"/>
  <c r="N31" i="180" s="1"/>
  <c r="C37" i="179" l="1"/>
  <c r="C39" i="179" s="1"/>
  <c r="M32" i="179"/>
  <c r="L32" i="179"/>
  <c r="K32" i="179"/>
  <c r="J32" i="179"/>
  <c r="I32" i="179"/>
  <c r="G32" i="179"/>
  <c r="N32" i="179" s="1"/>
  <c r="N30" i="179"/>
  <c r="N29" i="179"/>
  <c r="N27" i="179"/>
  <c r="N26" i="179"/>
  <c r="N25" i="179"/>
  <c r="N24" i="179"/>
  <c r="N23" i="179"/>
  <c r="N22" i="179"/>
  <c r="N21" i="179"/>
  <c r="N20" i="179"/>
  <c r="N19" i="179"/>
  <c r="N18" i="179"/>
  <c r="N17" i="179"/>
  <c r="N16" i="179"/>
  <c r="N15" i="179"/>
  <c r="N14" i="179"/>
  <c r="N13" i="179"/>
  <c r="N12" i="179"/>
  <c r="N11" i="179"/>
  <c r="N10" i="179"/>
  <c r="N9" i="179"/>
  <c r="N8" i="179"/>
  <c r="N7" i="179"/>
  <c r="N6" i="179"/>
  <c r="N31" i="179" s="1"/>
  <c r="C37" i="178"/>
  <c r="C39" i="178" s="1"/>
  <c r="M32" i="178"/>
  <c r="L32" i="178"/>
  <c r="K32" i="178"/>
  <c r="J32" i="178"/>
  <c r="I32" i="178"/>
  <c r="G32" i="178"/>
  <c r="N32" i="178" s="1"/>
  <c r="N30" i="178"/>
  <c r="N29" i="178"/>
  <c r="N27" i="178"/>
  <c r="N26" i="178"/>
  <c r="N25" i="178"/>
  <c r="N24" i="178"/>
  <c r="N23" i="178"/>
  <c r="N22" i="178"/>
  <c r="N21" i="178"/>
  <c r="N20" i="178"/>
  <c r="N19" i="178"/>
  <c r="N18" i="178"/>
  <c r="N17" i="178"/>
  <c r="N16" i="178"/>
  <c r="N15" i="178"/>
  <c r="N14" i="178"/>
  <c r="N13" i="178"/>
  <c r="N12" i="178"/>
  <c r="N11" i="178"/>
  <c r="N10" i="178"/>
  <c r="N9" i="178"/>
  <c r="N8" i="178"/>
  <c r="N7" i="178"/>
  <c r="N6" i="178"/>
  <c r="N31" i="178" s="1"/>
  <c r="C37" i="177"/>
  <c r="C39" i="177" s="1"/>
  <c r="M32" i="177"/>
  <c r="L32" i="177"/>
  <c r="K32" i="177"/>
  <c r="J32" i="177"/>
  <c r="I32" i="177"/>
  <c r="G32" i="177"/>
  <c r="N32" i="177" s="1"/>
  <c r="N30" i="177"/>
  <c r="N29" i="177"/>
  <c r="N27" i="177"/>
  <c r="N26" i="177"/>
  <c r="N25" i="177"/>
  <c r="N24" i="177"/>
  <c r="N23" i="177"/>
  <c r="N22" i="177"/>
  <c r="N21" i="177"/>
  <c r="N20" i="177"/>
  <c r="N19" i="177"/>
  <c r="N18" i="177"/>
  <c r="N17" i="177"/>
  <c r="N16" i="177"/>
  <c r="N15" i="177"/>
  <c r="N14" i="177"/>
  <c r="N13" i="177"/>
  <c r="N12" i="177"/>
  <c r="N11" i="177"/>
  <c r="N10" i="177"/>
  <c r="N9" i="177"/>
  <c r="N8" i="177"/>
  <c r="N7" i="177"/>
  <c r="N6" i="177"/>
  <c r="N31" i="177" s="1"/>
  <c r="C37" i="176" l="1"/>
  <c r="C39" i="176" s="1"/>
  <c r="M32" i="176"/>
  <c r="L32" i="176"/>
  <c r="K32" i="176"/>
  <c r="J32" i="176"/>
  <c r="I32" i="176"/>
  <c r="G32" i="176"/>
  <c r="N32" i="176" s="1"/>
  <c r="N30" i="176"/>
  <c r="N29" i="176"/>
  <c r="N27" i="176"/>
  <c r="N26" i="176"/>
  <c r="N25" i="176"/>
  <c r="N24" i="176"/>
  <c r="N23" i="176"/>
  <c r="N22" i="176"/>
  <c r="N21" i="176"/>
  <c r="N20" i="176"/>
  <c r="N19" i="176"/>
  <c r="N18" i="176"/>
  <c r="N17" i="176"/>
  <c r="N16" i="176"/>
  <c r="N15" i="176"/>
  <c r="N14" i="176"/>
  <c r="N13" i="176"/>
  <c r="N12" i="176"/>
  <c r="N11" i="176"/>
  <c r="N10" i="176"/>
  <c r="N9" i="176"/>
  <c r="N8" i="176"/>
  <c r="N7" i="176"/>
  <c r="N6" i="176"/>
  <c r="N31" i="176" s="1"/>
  <c r="C37" i="175" l="1"/>
  <c r="C39" i="175" s="1"/>
  <c r="M32" i="175"/>
  <c r="L32" i="175"/>
  <c r="K32" i="175"/>
  <c r="J32" i="175"/>
  <c r="I32" i="175"/>
  <c r="G32" i="175"/>
  <c r="N32" i="175" s="1"/>
  <c r="N30" i="175"/>
  <c r="N29" i="175"/>
  <c r="N27" i="175"/>
  <c r="N26" i="175"/>
  <c r="N25" i="175"/>
  <c r="N24" i="175"/>
  <c r="N23" i="175"/>
  <c r="N22" i="175"/>
  <c r="N21" i="175"/>
  <c r="N20" i="175"/>
  <c r="N19" i="175"/>
  <c r="N18" i="175"/>
  <c r="N17" i="175"/>
  <c r="N16" i="175"/>
  <c r="N15" i="175"/>
  <c r="N14" i="175"/>
  <c r="N13" i="175"/>
  <c r="N12" i="175"/>
  <c r="N11" i="175"/>
  <c r="N10" i="175"/>
  <c r="N9" i="175"/>
  <c r="N8" i="175"/>
  <c r="N7" i="175"/>
  <c r="N6" i="175"/>
  <c r="N31" i="175" s="1"/>
  <c r="C37" i="174" l="1"/>
  <c r="C39" i="174" s="1"/>
  <c r="M32" i="174"/>
  <c r="L32" i="174"/>
  <c r="K32" i="174"/>
  <c r="J32" i="174"/>
  <c r="I32" i="174"/>
  <c r="G32" i="174"/>
  <c r="N32" i="174" s="1"/>
  <c r="N30" i="174"/>
  <c r="N29" i="174"/>
  <c r="N27" i="174"/>
  <c r="N26" i="174"/>
  <c r="N25" i="174"/>
  <c r="N24" i="174"/>
  <c r="N23" i="174"/>
  <c r="N22" i="174"/>
  <c r="N21" i="174"/>
  <c r="N20" i="174"/>
  <c r="N19" i="174"/>
  <c r="N18" i="174"/>
  <c r="N17" i="174"/>
  <c r="N16" i="174"/>
  <c r="N15" i="174"/>
  <c r="N14" i="174"/>
  <c r="N13" i="174"/>
  <c r="N12" i="174"/>
  <c r="N11" i="174"/>
  <c r="N10" i="174"/>
  <c r="N9" i="174"/>
  <c r="N8" i="174"/>
  <c r="N7" i="174"/>
  <c r="N6" i="174"/>
  <c r="N31" i="174" s="1"/>
  <c r="C37" i="173"/>
  <c r="C39" i="173" s="1"/>
  <c r="M32" i="173"/>
  <c r="L32" i="173"/>
  <c r="K32" i="173"/>
  <c r="J32" i="173"/>
  <c r="I32" i="173"/>
  <c r="G32" i="173"/>
  <c r="N32" i="173" s="1"/>
  <c r="N30" i="173"/>
  <c r="N29" i="173"/>
  <c r="N27" i="173"/>
  <c r="N26" i="173"/>
  <c r="N25" i="173"/>
  <c r="N24" i="173"/>
  <c r="N23" i="173"/>
  <c r="N22" i="173"/>
  <c r="N21" i="173"/>
  <c r="N20" i="173"/>
  <c r="N19" i="173"/>
  <c r="N18" i="173"/>
  <c r="N17" i="173"/>
  <c r="N16" i="173"/>
  <c r="N15" i="173"/>
  <c r="N14" i="173"/>
  <c r="N13" i="173"/>
  <c r="N12" i="173"/>
  <c r="N11" i="173"/>
  <c r="N10" i="173"/>
  <c r="N9" i="173"/>
  <c r="N8" i="173"/>
  <c r="N7" i="173"/>
  <c r="N6" i="173"/>
  <c r="N31" i="173" s="1"/>
  <c r="C37" i="171" l="1"/>
  <c r="C39" i="171" s="1"/>
  <c r="M32" i="171"/>
  <c r="L32" i="171"/>
  <c r="K32" i="171"/>
  <c r="J32" i="171"/>
  <c r="I32" i="171"/>
  <c r="G32" i="171"/>
  <c r="N32" i="171" s="1"/>
  <c r="N30" i="171"/>
  <c r="N29" i="171"/>
  <c r="N27" i="171"/>
  <c r="N26" i="171"/>
  <c r="N25" i="171"/>
  <c r="N24" i="171"/>
  <c r="N23" i="171"/>
  <c r="N22" i="171"/>
  <c r="N21" i="171"/>
  <c r="N20" i="171"/>
  <c r="N19" i="171"/>
  <c r="N18" i="171"/>
  <c r="N17" i="171"/>
  <c r="N16" i="171"/>
  <c r="N15" i="171"/>
  <c r="N14" i="171"/>
  <c r="N13" i="171"/>
  <c r="N12" i="171"/>
  <c r="N11" i="171"/>
  <c r="N10" i="171"/>
  <c r="N9" i="171"/>
  <c r="N8" i="171"/>
  <c r="N7" i="171"/>
  <c r="N6" i="171"/>
  <c r="N31" i="171" s="1"/>
  <c r="C37" i="170" l="1"/>
  <c r="C39" i="170" s="1"/>
  <c r="M32" i="170"/>
  <c r="L32" i="170"/>
  <c r="K32" i="170"/>
  <c r="J32" i="170"/>
  <c r="I32" i="170"/>
  <c r="G32" i="170"/>
  <c r="N32" i="170" s="1"/>
  <c r="N30" i="170"/>
  <c r="N29" i="170"/>
  <c r="N27" i="170"/>
  <c r="N26" i="170"/>
  <c r="N25" i="170"/>
  <c r="N24" i="170"/>
  <c r="N23" i="170"/>
  <c r="N22" i="170"/>
  <c r="N21" i="170"/>
  <c r="N20" i="170"/>
  <c r="N19" i="170"/>
  <c r="N18" i="170"/>
  <c r="N17" i="170"/>
  <c r="N16" i="170"/>
  <c r="N15" i="170"/>
  <c r="N14" i="170"/>
  <c r="N13" i="170"/>
  <c r="N12" i="170"/>
  <c r="N11" i="170"/>
  <c r="N10" i="170"/>
  <c r="N9" i="170"/>
  <c r="N8" i="170"/>
  <c r="N7" i="170"/>
  <c r="N6" i="170"/>
  <c r="N31" i="170" s="1"/>
  <c r="C37" i="169" l="1"/>
  <c r="C39" i="169" s="1"/>
  <c r="M32" i="169"/>
  <c r="L32" i="169"/>
  <c r="K32" i="169"/>
  <c r="J32" i="169"/>
  <c r="I32" i="169"/>
  <c r="G32" i="169"/>
  <c r="N32" i="169" s="1"/>
  <c r="N30" i="169"/>
  <c r="N29" i="169"/>
  <c r="N27" i="169"/>
  <c r="N26" i="169"/>
  <c r="N25" i="169"/>
  <c r="N24" i="169"/>
  <c r="N23" i="169"/>
  <c r="N22" i="169"/>
  <c r="N21" i="169"/>
  <c r="N20" i="169"/>
  <c r="N19" i="169"/>
  <c r="N18" i="169"/>
  <c r="N17" i="169"/>
  <c r="N16" i="169"/>
  <c r="N15" i="169"/>
  <c r="N14" i="169"/>
  <c r="N13" i="169"/>
  <c r="N12" i="169"/>
  <c r="N11" i="169"/>
  <c r="N10" i="169"/>
  <c r="N9" i="169"/>
  <c r="N8" i="169"/>
  <c r="N7" i="169"/>
  <c r="N6" i="169"/>
  <c r="N31" i="169" s="1"/>
  <c r="C37" i="168" l="1"/>
  <c r="C39" i="168" s="1"/>
  <c r="M32" i="168"/>
  <c r="L32" i="168"/>
  <c r="K32" i="168"/>
  <c r="J32" i="168"/>
  <c r="I32" i="168"/>
  <c r="G32" i="168"/>
  <c r="N32" i="168" s="1"/>
  <c r="N30" i="168"/>
  <c r="N29" i="168"/>
  <c r="N27" i="168"/>
  <c r="N26" i="168"/>
  <c r="N25" i="168"/>
  <c r="N24" i="168"/>
  <c r="N23" i="168"/>
  <c r="N22" i="168"/>
  <c r="N21" i="168"/>
  <c r="N20" i="168"/>
  <c r="N19" i="168"/>
  <c r="N18" i="168"/>
  <c r="N17" i="168"/>
  <c r="N16" i="168"/>
  <c r="N15" i="168"/>
  <c r="N14" i="168"/>
  <c r="N13" i="168"/>
  <c r="N12" i="168"/>
  <c r="N11" i="168"/>
  <c r="N10" i="168"/>
  <c r="N9" i="168"/>
  <c r="N8" i="168"/>
  <c r="N7" i="168"/>
  <c r="N6" i="168"/>
  <c r="N31" i="168" s="1"/>
  <c r="C37" i="167" l="1"/>
  <c r="C39" i="167" s="1"/>
  <c r="M32" i="167"/>
  <c r="L32" i="167"/>
  <c r="K32" i="167"/>
  <c r="J32" i="167"/>
  <c r="I32" i="167"/>
  <c r="G32" i="167"/>
  <c r="N32" i="167" s="1"/>
  <c r="N30" i="167"/>
  <c r="N29" i="167"/>
  <c r="N27" i="167"/>
  <c r="N26" i="167"/>
  <c r="N25" i="167"/>
  <c r="N24" i="167"/>
  <c r="N23" i="167"/>
  <c r="N22" i="167"/>
  <c r="N21" i="167"/>
  <c r="N20" i="167"/>
  <c r="N19" i="167"/>
  <c r="N18" i="167"/>
  <c r="N17" i="167"/>
  <c r="N16" i="167"/>
  <c r="N15" i="167"/>
  <c r="N14" i="167"/>
  <c r="N13" i="167"/>
  <c r="N12" i="167"/>
  <c r="N11" i="167"/>
  <c r="N10" i="167"/>
  <c r="N9" i="167"/>
  <c r="N8" i="167"/>
  <c r="N7" i="167"/>
  <c r="N6" i="167"/>
  <c r="N31" i="167" s="1"/>
  <c r="C37" i="166" l="1"/>
  <c r="C39" i="166" s="1"/>
  <c r="M32" i="166"/>
  <c r="L32" i="166"/>
  <c r="K32" i="166"/>
  <c r="J32" i="166"/>
  <c r="I32" i="166"/>
  <c r="G32" i="166"/>
  <c r="N32" i="166" s="1"/>
  <c r="N30" i="166"/>
  <c r="N29" i="166"/>
  <c r="N27" i="166"/>
  <c r="N26" i="166"/>
  <c r="N25" i="166"/>
  <c r="N24" i="166"/>
  <c r="N23" i="166"/>
  <c r="N22" i="166"/>
  <c r="N21" i="166"/>
  <c r="N20" i="166"/>
  <c r="N19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31" i="166" s="1"/>
  <c r="C37" i="165" l="1"/>
  <c r="C39" i="165" s="1"/>
  <c r="M32" i="165"/>
  <c r="L32" i="165"/>
  <c r="K32" i="165"/>
  <c r="J32" i="165"/>
  <c r="I32" i="165"/>
  <c r="G32" i="165"/>
  <c r="N32" i="165" s="1"/>
  <c r="N30" i="165"/>
  <c r="N29" i="165"/>
  <c r="N27" i="165"/>
  <c r="N26" i="165"/>
  <c r="N25" i="165"/>
  <c r="N24" i="165"/>
  <c r="N23" i="165"/>
  <c r="N22" i="165"/>
  <c r="N21" i="165"/>
  <c r="N20" i="165"/>
  <c r="N19" i="165"/>
  <c r="N18" i="165"/>
  <c r="N17" i="165"/>
  <c r="N16" i="165"/>
  <c r="N15" i="165"/>
  <c r="N14" i="165"/>
  <c r="N13" i="165"/>
  <c r="N12" i="165"/>
  <c r="N11" i="165"/>
  <c r="N10" i="165"/>
  <c r="N9" i="165"/>
  <c r="N8" i="165"/>
  <c r="N7" i="165"/>
  <c r="N6" i="165"/>
  <c r="N31" i="165" s="1"/>
  <c r="C37" i="164" l="1"/>
  <c r="C39" i="164" s="1"/>
  <c r="M32" i="164"/>
  <c r="L32" i="164"/>
  <c r="K32" i="164"/>
  <c r="J32" i="164"/>
  <c r="I32" i="164"/>
  <c r="G32" i="164"/>
  <c r="N32" i="164" s="1"/>
  <c r="N30" i="164"/>
  <c r="N29" i="164"/>
  <c r="N27" i="164"/>
  <c r="N26" i="164"/>
  <c r="N25" i="164"/>
  <c r="N24" i="164"/>
  <c r="N23" i="164"/>
  <c r="N22" i="164"/>
  <c r="N21" i="164"/>
  <c r="N20" i="164"/>
  <c r="N19" i="164"/>
  <c r="N18" i="164"/>
  <c r="N17" i="164"/>
  <c r="N16" i="164"/>
  <c r="N15" i="164"/>
  <c r="N14" i="164"/>
  <c r="N13" i="164"/>
  <c r="N12" i="164"/>
  <c r="N11" i="164"/>
  <c r="N10" i="164"/>
  <c r="N9" i="164"/>
  <c r="N8" i="164"/>
  <c r="N7" i="164"/>
  <c r="N6" i="164"/>
  <c r="N31" i="164" s="1"/>
  <c r="C37" i="163" l="1"/>
  <c r="C39" i="163" s="1"/>
  <c r="M32" i="163"/>
  <c r="L32" i="163"/>
  <c r="K32" i="163"/>
  <c r="J32" i="163"/>
  <c r="I32" i="163"/>
  <c r="G32" i="163"/>
  <c r="N32" i="163" s="1"/>
  <c r="N30" i="163"/>
  <c r="N29" i="163"/>
  <c r="N27" i="163"/>
  <c r="N26" i="163"/>
  <c r="N25" i="163"/>
  <c r="N24" i="163"/>
  <c r="N23" i="163"/>
  <c r="N22" i="163"/>
  <c r="N21" i="163"/>
  <c r="N20" i="163"/>
  <c r="N19" i="163"/>
  <c r="N18" i="163"/>
  <c r="N17" i="163"/>
  <c r="N16" i="163"/>
  <c r="N15" i="163"/>
  <c r="N14" i="163"/>
  <c r="N13" i="163"/>
  <c r="N12" i="163"/>
  <c r="N11" i="163"/>
  <c r="N10" i="163"/>
  <c r="N9" i="163"/>
  <c r="N8" i="163"/>
  <c r="N7" i="163"/>
  <c r="N6" i="163"/>
  <c r="N31" i="163" s="1"/>
  <c r="C37" i="162" l="1"/>
  <c r="C39" i="162" s="1"/>
  <c r="M32" i="162"/>
  <c r="L32" i="162"/>
  <c r="K32" i="162"/>
  <c r="J32" i="162"/>
  <c r="I32" i="162"/>
  <c r="G32" i="162"/>
  <c r="N32" i="162" s="1"/>
  <c r="N30" i="162"/>
  <c r="N29" i="162"/>
  <c r="N27" i="162"/>
  <c r="N26" i="162"/>
  <c r="N25" i="162"/>
  <c r="N24" i="162"/>
  <c r="N23" i="162"/>
  <c r="N22" i="162"/>
  <c r="N21" i="162"/>
  <c r="N20" i="162"/>
  <c r="N19" i="162"/>
  <c r="N18" i="162"/>
  <c r="N17" i="162"/>
  <c r="N16" i="162"/>
  <c r="N15" i="162"/>
  <c r="N14" i="162"/>
  <c r="N13" i="162"/>
  <c r="N12" i="162"/>
  <c r="N11" i="162"/>
  <c r="N10" i="162"/>
  <c r="N9" i="162"/>
  <c r="N8" i="162"/>
  <c r="N7" i="162"/>
  <c r="N6" i="162"/>
  <c r="N31" i="162" s="1"/>
  <c r="C37" i="161" l="1"/>
  <c r="C39" i="161" s="1"/>
  <c r="M32" i="161"/>
  <c r="L32" i="161"/>
  <c r="K32" i="161"/>
  <c r="J32" i="161"/>
  <c r="I32" i="161"/>
  <c r="G32" i="161"/>
  <c r="N32" i="161" s="1"/>
  <c r="N30" i="161"/>
  <c r="N29" i="161"/>
  <c r="N27" i="161"/>
  <c r="N26" i="161"/>
  <c r="N25" i="161"/>
  <c r="N24" i="161"/>
  <c r="N23" i="161"/>
  <c r="N22" i="161"/>
  <c r="N21" i="161"/>
  <c r="N20" i="161"/>
  <c r="N19" i="161"/>
  <c r="N18" i="161"/>
  <c r="N17" i="161"/>
  <c r="N16" i="161"/>
  <c r="N15" i="161"/>
  <c r="N14" i="161"/>
  <c r="N13" i="161"/>
  <c r="N12" i="161"/>
  <c r="N11" i="161"/>
  <c r="N10" i="161"/>
  <c r="N9" i="161"/>
  <c r="N8" i="161"/>
  <c r="N7" i="161"/>
  <c r="N6" i="161"/>
  <c r="N31" i="161" s="1"/>
  <c r="C37" i="160" l="1"/>
  <c r="C39" i="160" s="1"/>
  <c r="M32" i="160"/>
  <c r="L32" i="160"/>
  <c r="K32" i="160"/>
  <c r="J32" i="160"/>
  <c r="I32" i="160"/>
  <c r="G32" i="160"/>
  <c r="N32" i="160" s="1"/>
  <c r="N30" i="160"/>
  <c r="N29" i="160"/>
  <c r="N27" i="160"/>
  <c r="N26" i="160"/>
  <c r="N25" i="160"/>
  <c r="N24" i="160"/>
  <c r="N23" i="160"/>
  <c r="N22" i="160"/>
  <c r="N21" i="160"/>
  <c r="N20" i="160"/>
  <c r="N19" i="160"/>
  <c r="N18" i="160"/>
  <c r="N17" i="160"/>
  <c r="N16" i="160"/>
  <c r="N15" i="160"/>
  <c r="N14" i="160"/>
  <c r="N13" i="160"/>
  <c r="N12" i="160"/>
  <c r="N11" i="160"/>
  <c r="N10" i="160"/>
  <c r="N9" i="160"/>
  <c r="N8" i="160"/>
  <c r="N7" i="160"/>
  <c r="N6" i="160"/>
  <c r="N31" i="160" s="1"/>
  <c r="C37" i="159"/>
  <c r="C39" i="159" s="1"/>
  <c r="M32" i="159"/>
  <c r="L32" i="159"/>
  <c r="K32" i="159"/>
  <c r="J32" i="159"/>
  <c r="I32" i="159"/>
  <c r="G32" i="159"/>
  <c r="N32" i="159" s="1"/>
  <c r="N30" i="159"/>
  <c r="N29" i="159"/>
  <c r="N27" i="159"/>
  <c r="N26" i="159"/>
  <c r="N25" i="159"/>
  <c r="N24" i="159"/>
  <c r="N23" i="159"/>
  <c r="N22" i="159"/>
  <c r="N21" i="159"/>
  <c r="N20" i="159"/>
  <c r="N19" i="159"/>
  <c r="N18" i="159"/>
  <c r="N17" i="159"/>
  <c r="N16" i="159"/>
  <c r="N15" i="159"/>
  <c r="N14" i="159"/>
  <c r="N13" i="159"/>
  <c r="N12" i="159"/>
  <c r="N11" i="159"/>
  <c r="N10" i="159"/>
  <c r="N9" i="159"/>
  <c r="N8" i="159"/>
  <c r="N7" i="159"/>
  <c r="N6" i="159"/>
  <c r="N31" i="159" s="1"/>
  <c r="C37" i="157" l="1"/>
  <c r="C39" i="157" s="1"/>
  <c r="M32" i="157"/>
  <c r="L32" i="157"/>
  <c r="K32" i="157"/>
  <c r="J32" i="157"/>
  <c r="I32" i="157"/>
  <c r="G32" i="157"/>
  <c r="N32" i="157" s="1"/>
  <c r="N30" i="157"/>
  <c r="N29" i="157"/>
  <c r="N27" i="157"/>
  <c r="N26" i="157"/>
  <c r="N25" i="157"/>
  <c r="N24" i="157"/>
  <c r="N23" i="157"/>
  <c r="N22" i="157"/>
  <c r="N21" i="157"/>
  <c r="N20" i="157"/>
  <c r="N19" i="157"/>
  <c r="N18" i="157"/>
  <c r="N17" i="157"/>
  <c r="N16" i="157"/>
  <c r="N15" i="157"/>
  <c r="N14" i="157"/>
  <c r="N13" i="157"/>
  <c r="N12" i="157"/>
  <c r="N11" i="157"/>
  <c r="N10" i="157"/>
  <c r="N9" i="157"/>
  <c r="N8" i="157"/>
  <c r="N7" i="157"/>
  <c r="N6" i="157"/>
  <c r="N31" i="157" s="1"/>
  <c r="C37" i="156" l="1"/>
  <c r="C39" i="156" s="1"/>
  <c r="M32" i="156"/>
  <c r="L32" i="156"/>
  <c r="K32" i="156"/>
  <c r="J32" i="156"/>
  <c r="I32" i="156"/>
  <c r="G32" i="156"/>
  <c r="N32" i="156" s="1"/>
  <c r="N30" i="156"/>
  <c r="N29" i="156"/>
  <c r="N27" i="156"/>
  <c r="N26" i="156"/>
  <c r="N25" i="156"/>
  <c r="N24" i="156"/>
  <c r="N23" i="156"/>
  <c r="N22" i="156"/>
  <c r="N21" i="156"/>
  <c r="N20" i="156"/>
  <c r="N19" i="156"/>
  <c r="N18" i="156"/>
  <c r="N17" i="156"/>
  <c r="N16" i="156"/>
  <c r="N15" i="156"/>
  <c r="N14" i="156"/>
  <c r="N13" i="156"/>
  <c r="N12" i="156"/>
  <c r="N11" i="156"/>
  <c r="N10" i="156"/>
  <c r="N9" i="156"/>
  <c r="N8" i="156"/>
  <c r="N7" i="156"/>
  <c r="N6" i="156"/>
  <c r="N31" i="156" s="1"/>
  <c r="C37" i="155" l="1"/>
  <c r="C39" i="155" s="1"/>
  <c r="M32" i="155"/>
  <c r="L32" i="155"/>
  <c r="K32" i="155"/>
  <c r="J32" i="155"/>
  <c r="I32" i="155"/>
  <c r="G32" i="155"/>
  <c r="N32" i="155" s="1"/>
  <c r="N30" i="155"/>
  <c r="N29" i="155"/>
  <c r="N27" i="155"/>
  <c r="N26" i="155"/>
  <c r="N25" i="155"/>
  <c r="N24" i="155"/>
  <c r="N23" i="155"/>
  <c r="N22" i="155"/>
  <c r="N21" i="155"/>
  <c r="N20" i="155"/>
  <c r="N19" i="155"/>
  <c r="N18" i="155"/>
  <c r="N17" i="155"/>
  <c r="N16" i="155"/>
  <c r="N15" i="155"/>
  <c r="N14" i="155"/>
  <c r="N13" i="155"/>
  <c r="N12" i="155"/>
  <c r="N11" i="155"/>
  <c r="N10" i="155"/>
  <c r="N9" i="155"/>
  <c r="N8" i="155"/>
  <c r="N7" i="155"/>
  <c r="N6" i="155"/>
  <c r="N31" i="155" s="1"/>
  <c r="C37" i="154" l="1"/>
  <c r="C39" i="154" s="1"/>
  <c r="M32" i="154"/>
  <c r="L32" i="154"/>
  <c r="K32" i="154"/>
  <c r="J32" i="154"/>
  <c r="I32" i="154"/>
  <c r="G32" i="154"/>
  <c r="N32" i="154" s="1"/>
  <c r="N30" i="154"/>
  <c r="N29" i="154"/>
  <c r="N27" i="154"/>
  <c r="N26" i="154"/>
  <c r="N25" i="154"/>
  <c r="N24" i="154"/>
  <c r="N23" i="154"/>
  <c r="N22" i="154"/>
  <c r="N21" i="154"/>
  <c r="N20" i="154"/>
  <c r="N19" i="154"/>
  <c r="N18" i="154"/>
  <c r="N17" i="154"/>
  <c r="N16" i="154"/>
  <c r="N15" i="154"/>
  <c r="N14" i="154"/>
  <c r="N13" i="154"/>
  <c r="N12" i="154"/>
  <c r="N11" i="154"/>
  <c r="N10" i="154"/>
  <c r="N9" i="154"/>
  <c r="N8" i="154"/>
  <c r="N7" i="154"/>
  <c r="N6" i="154"/>
  <c r="N31" i="154" s="1"/>
  <c r="C37" i="153" l="1"/>
  <c r="C39" i="153" s="1"/>
  <c r="M32" i="153"/>
  <c r="L32" i="153"/>
  <c r="K32" i="153"/>
  <c r="J32" i="153"/>
  <c r="I32" i="153"/>
  <c r="G32" i="153"/>
  <c r="N32" i="153" s="1"/>
  <c r="N30" i="153"/>
  <c r="N29" i="153"/>
  <c r="N27" i="153"/>
  <c r="N26" i="153"/>
  <c r="N25" i="153"/>
  <c r="N24" i="153"/>
  <c r="N23" i="153"/>
  <c r="N22" i="153"/>
  <c r="N21" i="153"/>
  <c r="N20" i="153"/>
  <c r="N19" i="153"/>
  <c r="N18" i="153"/>
  <c r="N17" i="153"/>
  <c r="N16" i="153"/>
  <c r="N15" i="153"/>
  <c r="N14" i="153"/>
  <c r="N13" i="153"/>
  <c r="N12" i="153"/>
  <c r="N11" i="153"/>
  <c r="N10" i="153"/>
  <c r="N9" i="153"/>
  <c r="N8" i="153"/>
  <c r="N7" i="153"/>
  <c r="N6" i="153"/>
  <c r="N31" i="153" s="1"/>
  <c r="C37" i="152"/>
  <c r="C39" i="152" s="1"/>
  <c r="M32" i="152"/>
  <c r="L32" i="152"/>
  <c r="K32" i="152"/>
  <c r="J32" i="152"/>
  <c r="I32" i="152"/>
  <c r="G32" i="152"/>
  <c r="N32" i="152" s="1"/>
  <c r="N30" i="152"/>
  <c r="N29" i="152"/>
  <c r="N27" i="152"/>
  <c r="N26" i="152"/>
  <c r="N25" i="152"/>
  <c r="N24" i="152"/>
  <c r="N23" i="152"/>
  <c r="N22" i="152"/>
  <c r="N21" i="152"/>
  <c r="N20" i="152"/>
  <c r="N19" i="152"/>
  <c r="N18" i="152"/>
  <c r="N17" i="152"/>
  <c r="N16" i="152"/>
  <c r="N15" i="152"/>
  <c r="N14" i="152"/>
  <c r="N13" i="152"/>
  <c r="N12" i="152"/>
  <c r="N11" i="152"/>
  <c r="N10" i="152"/>
  <c r="N9" i="152"/>
  <c r="N8" i="152"/>
  <c r="N7" i="152"/>
  <c r="N6" i="152"/>
  <c r="N31" i="152" s="1"/>
  <c r="C37" i="151" l="1"/>
  <c r="C39" i="151" s="1"/>
  <c r="M32" i="151"/>
  <c r="L32" i="151"/>
  <c r="K32" i="151"/>
  <c r="J32" i="151"/>
  <c r="I32" i="151"/>
  <c r="G32" i="151"/>
  <c r="N32" i="151" s="1"/>
  <c r="N30" i="151"/>
  <c r="N29" i="151"/>
  <c r="N27" i="151"/>
  <c r="N26" i="151"/>
  <c r="N25" i="151"/>
  <c r="N24" i="151"/>
  <c r="N23" i="151"/>
  <c r="N22" i="151"/>
  <c r="N21" i="151"/>
  <c r="N20" i="151"/>
  <c r="N19" i="151"/>
  <c r="N18" i="151"/>
  <c r="N17" i="151"/>
  <c r="N16" i="151"/>
  <c r="N15" i="151"/>
  <c r="N14" i="151"/>
  <c r="N13" i="151"/>
  <c r="N12" i="151"/>
  <c r="N11" i="151"/>
  <c r="N10" i="151"/>
  <c r="N9" i="151"/>
  <c r="N8" i="151"/>
  <c r="N7" i="151"/>
  <c r="N6" i="151"/>
  <c r="N31" i="151" s="1"/>
  <c r="C37" i="150" l="1"/>
  <c r="C39" i="150" s="1"/>
  <c r="M32" i="150"/>
  <c r="L32" i="150"/>
  <c r="K32" i="150"/>
  <c r="J32" i="150"/>
  <c r="I32" i="150"/>
  <c r="G32" i="150"/>
  <c r="N32" i="150" s="1"/>
  <c r="N30" i="150"/>
  <c r="N29" i="150"/>
  <c r="N27" i="150"/>
  <c r="N26" i="150"/>
  <c r="N25" i="150"/>
  <c r="N24" i="150"/>
  <c r="N23" i="150"/>
  <c r="N22" i="150"/>
  <c r="N21" i="150"/>
  <c r="N20" i="150"/>
  <c r="N19" i="150"/>
  <c r="N18" i="150"/>
  <c r="N17" i="150"/>
  <c r="N16" i="150"/>
  <c r="N15" i="150"/>
  <c r="N14" i="150"/>
  <c r="N13" i="150"/>
  <c r="N12" i="150"/>
  <c r="N11" i="150"/>
  <c r="N10" i="150"/>
  <c r="N9" i="150"/>
  <c r="N8" i="150"/>
  <c r="N7" i="150"/>
  <c r="N6" i="150"/>
  <c r="N31" i="150" s="1"/>
  <c r="C37" i="149"/>
  <c r="C39" i="149" s="1"/>
  <c r="M32" i="149"/>
  <c r="L32" i="149"/>
  <c r="K32" i="149"/>
  <c r="J32" i="149"/>
  <c r="I32" i="149"/>
  <c r="G32" i="149"/>
  <c r="N32" i="149" s="1"/>
  <c r="N30" i="149"/>
  <c r="N29" i="149"/>
  <c r="N27" i="149"/>
  <c r="N26" i="149"/>
  <c r="N25" i="149"/>
  <c r="N24" i="149"/>
  <c r="N23" i="149"/>
  <c r="N22" i="149"/>
  <c r="N21" i="149"/>
  <c r="N20" i="149"/>
  <c r="N19" i="149"/>
  <c r="N18" i="149"/>
  <c r="N17" i="149"/>
  <c r="N16" i="149"/>
  <c r="N15" i="149"/>
  <c r="N14" i="149"/>
  <c r="N13" i="149"/>
  <c r="N12" i="149"/>
  <c r="N11" i="149"/>
  <c r="N10" i="149"/>
  <c r="N9" i="149"/>
  <c r="N8" i="149"/>
  <c r="N7" i="149"/>
  <c r="N6" i="149"/>
  <c r="N31" i="149" s="1"/>
  <c r="C37" i="148" l="1"/>
  <c r="C39" i="148" s="1"/>
  <c r="M32" i="148"/>
  <c r="L32" i="148"/>
  <c r="K32" i="148"/>
  <c r="J32" i="148"/>
  <c r="I32" i="148"/>
  <c r="G32" i="148"/>
  <c r="N32" i="148" s="1"/>
  <c r="N30" i="148"/>
  <c r="N29" i="148"/>
  <c r="N27" i="148"/>
  <c r="N26" i="148"/>
  <c r="N25" i="148"/>
  <c r="N24" i="148"/>
  <c r="N23" i="148"/>
  <c r="N22" i="148"/>
  <c r="N21" i="148"/>
  <c r="N20" i="148"/>
  <c r="N19" i="148"/>
  <c r="N18" i="148"/>
  <c r="N17" i="148"/>
  <c r="N16" i="148"/>
  <c r="N15" i="148"/>
  <c r="N14" i="148"/>
  <c r="N13" i="148"/>
  <c r="N12" i="148"/>
  <c r="N11" i="148"/>
  <c r="N10" i="148"/>
  <c r="N9" i="148"/>
  <c r="N8" i="148"/>
  <c r="N7" i="148"/>
  <c r="N6" i="148"/>
  <c r="N31" i="148" s="1"/>
  <c r="C37" i="147"/>
  <c r="C39" i="147" s="1"/>
  <c r="M32" i="147"/>
  <c r="L32" i="147"/>
  <c r="K32" i="147"/>
  <c r="J32" i="147"/>
  <c r="I32" i="147"/>
  <c r="G32" i="147"/>
  <c r="N32" i="147" s="1"/>
  <c r="N30" i="147"/>
  <c r="N29" i="147"/>
  <c r="N27" i="147"/>
  <c r="N26" i="147"/>
  <c r="N25" i="147"/>
  <c r="N24" i="147"/>
  <c r="N23" i="147"/>
  <c r="N22" i="147"/>
  <c r="N21" i="147"/>
  <c r="N20" i="147"/>
  <c r="N19" i="147"/>
  <c r="N18" i="147"/>
  <c r="N17" i="147"/>
  <c r="N16" i="147"/>
  <c r="N15" i="147"/>
  <c r="N14" i="147"/>
  <c r="N13" i="147"/>
  <c r="N12" i="147"/>
  <c r="N11" i="147"/>
  <c r="N10" i="147"/>
  <c r="N9" i="147"/>
  <c r="N8" i="147"/>
  <c r="N7" i="147"/>
  <c r="N6" i="147"/>
  <c r="N31" i="147" s="1"/>
  <c r="C37" i="146"/>
  <c r="C39" i="146" s="1"/>
  <c r="M32" i="146"/>
  <c r="L32" i="146"/>
  <c r="K32" i="146"/>
  <c r="J32" i="146"/>
  <c r="I32" i="146"/>
  <c r="G32" i="146"/>
  <c r="N32" i="146" s="1"/>
  <c r="N30" i="146"/>
  <c r="N29" i="146"/>
  <c r="N27" i="146"/>
  <c r="N26" i="146"/>
  <c r="N25" i="146"/>
  <c r="N24" i="146"/>
  <c r="N23" i="146"/>
  <c r="N22" i="146"/>
  <c r="N21" i="146"/>
  <c r="N20" i="146"/>
  <c r="N19" i="146"/>
  <c r="N18" i="146"/>
  <c r="N17" i="146"/>
  <c r="N16" i="146"/>
  <c r="N15" i="146"/>
  <c r="N14" i="146"/>
  <c r="N13" i="146"/>
  <c r="N12" i="146"/>
  <c r="N11" i="146"/>
  <c r="N10" i="146"/>
  <c r="N9" i="146"/>
  <c r="N8" i="146"/>
  <c r="N7" i="146"/>
  <c r="N6" i="146"/>
  <c r="N31" i="146" s="1"/>
  <c r="C37" i="145" l="1"/>
  <c r="C39" i="145" s="1"/>
  <c r="M32" i="145"/>
  <c r="L32" i="145"/>
  <c r="K32" i="145"/>
  <c r="J32" i="145"/>
  <c r="I32" i="145"/>
  <c r="G32" i="145"/>
  <c r="N32" i="145" s="1"/>
  <c r="N30" i="145"/>
  <c r="N29" i="145"/>
  <c r="N27" i="145"/>
  <c r="N26" i="145"/>
  <c r="N25" i="145"/>
  <c r="N24" i="145"/>
  <c r="N23" i="145"/>
  <c r="N22" i="145"/>
  <c r="N21" i="145"/>
  <c r="N20" i="145"/>
  <c r="N19" i="145"/>
  <c r="N18" i="145"/>
  <c r="N17" i="145"/>
  <c r="N16" i="145"/>
  <c r="N15" i="145"/>
  <c r="N14" i="145"/>
  <c r="N13" i="145"/>
  <c r="N12" i="145"/>
  <c r="N11" i="145"/>
  <c r="N10" i="145"/>
  <c r="N9" i="145"/>
  <c r="N8" i="145"/>
  <c r="N7" i="145"/>
  <c r="N6" i="145"/>
  <c r="N31" i="145" s="1"/>
  <c r="C37" i="144"/>
  <c r="C39" i="144" s="1"/>
  <c r="M32" i="144"/>
  <c r="L32" i="144"/>
  <c r="K32" i="144"/>
  <c r="J32" i="144"/>
  <c r="I32" i="144"/>
  <c r="G32" i="144"/>
  <c r="N32" i="144" s="1"/>
  <c r="N30" i="144"/>
  <c r="N29" i="144"/>
  <c r="N27" i="144"/>
  <c r="N26" i="144"/>
  <c r="N25" i="144"/>
  <c r="N24" i="144"/>
  <c r="N23" i="144"/>
  <c r="N22" i="144"/>
  <c r="N21" i="144"/>
  <c r="N20" i="144"/>
  <c r="N19" i="144"/>
  <c r="N18" i="144"/>
  <c r="N17" i="144"/>
  <c r="N16" i="144"/>
  <c r="N15" i="144"/>
  <c r="N14" i="144"/>
  <c r="N13" i="144"/>
  <c r="N12" i="144"/>
  <c r="N11" i="144"/>
  <c r="N10" i="144"/>
  <c r="N9" i="144"/>
  <c r="N8" i="144"/>
  <c r="N7" i="144"/>
  <c r="N6" i="144"/>
  <c r="N31" i="144" s="1"/>
  <c r="C37" i="143"/>
  <c r="C39" i="143" s="1"/>
  <c r="M32" i="143"/>
  <c r="L32" i="143"/>
  <c r="K32" i="143"/>
  <c r="J32" i="143"/>
  <c r="I32" i="143"/>
  <c r="G32" i="143"/>
  <c r="N32" i="143" s="1"/>
  <c r="N30" i="143"/>
  <c r="N29" i="143"/>
  <c r="N27" i="143"/>
  <c r="N26" i="143"/>
  <c r="N25" i="143"/>
  <c r="N24" i="143"/>
  <c r="N23" i="143"/>
  <c r="N22" i="143"/>
  <c r="N21" i="143"/>
  <c r="N20" i="143"/>
  <c r="N19" i="143"/>
  <c r="N18" i="143"/>
  <c r="N17" i="143"/>
  <c r="N16" i="143"/>
  <c r="N15" i="143"/>
  <c r="N14" i="143"/>
  <c r="N13" i="143"/>
  <c r="N12" i="143"/>
  <c r="N11" i="143"/>
  <c r="N10" i="143"/>
  <c r="N9" i="143"/>
  <c r="N8" i="143"/>
  <c r="N7" i="143"/>
  <c r="N6" i="143"/>
  <c r="N31" i="143" s="1"/>
  <c r="C37" i="142"/>
  <c r="C39" i="142" s="1"/>
  <c r="M32" i="142"/>
  <c r="L32" i="142"/>
  <c r="K32" i="142"/>
  <c r="J32" i="142"/>
  <c r="I32" i="142"/>
  <c r="G32" i="142"/>
  <c r="N32" i="142" s="1"/>
  <c r="N30" i="142"/>
  <c r="N29" i="142"/>
  <c r="N27" i="142"/>
  <c r="N26" i="142"/>
  <c r="N25" i="142"/>
  <c r="N24" i="142"/>
  <c r="N23" i="142"/>
  <c r="N22" i="142"/>
  <c r="N21" i="142"/>
  <c r="N20" i="142"/>
  <c r="N19" i="142"/>
  <c r="N18" i="142"/>
  <c r="N17" i="142"/>
  <c r="N16" i="142"/>
  <c r="N15" i="142"/>
  <c r="N14" i="142"/>
  <c r="N13" i="142"/>
  <c r="N12" i="142"/>
  <c r="N11" i="142"/>
  <c r="N10" i="142"/>
  <c r="N9" i="142"/>
  <c r="N8" i="142"/>
  <c r="N7" i="142"/>
  <c r="N6" i="142"/>
  <c r="N31" i="142" s="1"/>
  <c r="N30" i="141" l="1"/>
  <c r="N29" i="141"/>
  <c r="N27" i="141"/>
  <c r="N26" i="141"/>
  <c r="N25" i="141"/>
  <c r="N24" i="141"/>
  <c r="N23" i="141"/>
  <c r="N22" i="141"/>
  <c r="N21" i="141"/>
  <c r="N20" i="141"/>
  <c r="N19" i="141"/>
  <c r="N18" i="141"/>
  <c r="N17" i="141"/>
  <c r="N16" i="141"/>
  <c r="N15" i="141"/>
  <c r="N14" i="141"/>
  <c r="N13" i="141"/>
  <c r="N12" i="141"/>
  <c r="N11" i="141"/>
  <c r="N10" i="141"/>
  <c r="N9" i="141"/>
  <c r="N8" i="141"/>
  <c r="N7" i="141"/>
  <c r="N6" i="141"/>
  <c r="N31" i="141" s="1"/>
  <c r="C37" i="141"/>
  <c r="C39" i="141" s="1"/>
  <c r="M32" i="141"/>
  <c r="L32" i="141"/>
  <c r="K32" i="141"/>
  <c r="J32" i="141"/>
  <c r="I32" i="141"/>
  <c r="G32" i="141"/>
  <c r="N32" i="141" s="1"/>
  <c r="C37" i="140" l="1"/>
  <c r="C39" i="140" s="1"/>
  <c r="M32" i="140"/>
  <c r="L32" i="140"/>
  <c r="K32" i="140"/>
  <c r="J32" i="140"/>
  <c r="I32" i="140"/>
  <c r="G32" i="140"/>
  <c r="N32" i="140" s="1"/>
  <c r="N30" i="140"/>
  <c r="N29" i="140"/>
  <c r="N27" i="140"/>
  <c r="N26" i="140"/>
  <c r="N25" i="140"/>
  <c r="N24" i="140"/>
  <c r="N23" i="140"/>
  <c r="N22" i="140"/>
  <c r="N21" i="140"/>
  <c r="N20" i="140"/>
  <c r="N19" i="140"/>
  <c r="N18" i="140"/>
  <c r="N17" i="140"/>
  <c r="N16" i="140"/>
  <c r="N15" i="140"/>
  <c r="N14" i="140"/>
  <c r="N13" i="140"/>
  <c r="N12" i="140"/>
  <c r="N11" i="140"/>
  <c r="N9" i="140"/>
  <c r="N8" i="140"/>
  <c r="N7" i="140"/>
  <c r="N6" i="140"/>
  <c r="N31" i="140" s="1"/>
  <c r="C37" i="139" l="1"/>
  <c r="C39" i="139" s="1"/>
  <c r="M32" i="139"/>
  <c r="L32" i="139"/>
  <c r="K32" i="139"/>
  <c r="J32" i="139"/>
  <c r="I32" i="139"/>
  <c r="G32" i="139"/>
  <c r="N32" i="139" s="1"/>
  <c r="N30" i="139"/>
  <c r="N29" i="139"/>
  <c r="N27" i="139"/>
  <c r="N26" i="139"/>
  <c r="N25" i="139"/>
  <c r="N24" i="139"/>
  <c r="N23" i="139"/>
  <c r="N22" i="139"/>
  <c r="N21" i="139"/>
  <c r="N20" i="139"/>
  <c r="N19" i="139"/>
  <c r="N18" i="139"/>
  <c r="N17" i="139"/>
  <c r="N16" i="139"/>
  <c r="N15" i="139"/>
  <c r="N14" i="139"/>
  <c r="N13" i="139"/>
  <c r="N12" i="139"/>
  <c r="N11" i="139"/>
  <c r="N9" i="139"/>
  <c r="N8" i="139"/>
  <c r="N7" i="139"/>
  <c r="N6" i="139"/>
  <c r="N31" i="139" s="1"/>
  <c r="C37" i="138" l="1"/>
  <c r="C39" i="138" s="1"/>
  <c r="M32" i="138"/>
  <c r="L32" i="138"/>
  <c r="K32" i="138"/>
  <c r="J32" i="138"/>
  <c r="G32" i="138"/>
  <c r="N30" i="138"/>
  <c r="N29" i="138"/>
  <c r="N27" i="138"/>
  <c r="N26" i="138"/>
  <c r="N25" i="138"/>
  <c r="N24" i="138"/>
  <c r="N23" i="138"/>
  <c r="N22" i="138"/>
  <c r="N21" i="138"/>
  <c r="N20" i="138"/>
  <c r="N19" i="138"/>
  <c r="N18" i="138"/>
  <c r="N17" i="138"/>
  <c r="N16" i="138"/>
  <c r="N15" i="138"/>
  <c r="N14" i="138"/>
  <c r="N13" i="138"/>
  <c r="N12" i="138"/>
  <c r="N11" i="138"/>
  <c r="N10" i="138"/>
  <c r="N9" i="138"/>
  <c r="N8" i="138"/>
  <c r="I32" i="138"/>
  <c r="N6" i="138"/>
  <c r="N32" i="138" l="1"/>
  <c r="N7" i="138"/>
  <c r="N31" i="138" s="1"/>
  <c r="I7" i="137"/>
  <c r="N6" i="137"/>
  <c r="C37" i="137"/>
  <c r="C39" i="137" s="1"/>
  <c r="M32" i="137"/>
  <c r="L32" i="137"/>
  <c r="K32" i="137"/>
  <c r="J32" i="137"/>
  <c r="I32" i="137"/>
  <c r="G32" i="137"/>
  <c r="N32" i="137" s="1"/>
  <c r="N30" i="137"/>
  <c r="N29" i="137"/>
  <c r="N27" i="137"/>
  <c r="N26" i="137"/>
  <c r="N25" i="137"/>
  <c r="N24" i="137"/>
  <c r="N23" i="137"/>
  <c r="N22" i="137"/>
  <c r="N21" i="137"/>
  <c r="N20" i="137"/>
  <c r="N19" i="137"/>
  <c r="N18" i="137"/>
  <c r="N17" i="137"/>
  <c r="N16" i="137"/>
  <c r="N15" i="137"/>
  <c r="N14" i="137"/>
  <c r="N13" i="137"/>
  <c r="N12" i="137"/>
  <c r="N11" i="137"/>
  <c r="N10" i="137"/>
  <c r="N9" i="137"/>
  <c r="N8" i="137"/>
  <c r="N7" i="137"/>
  <c r="N31" i="137"/>
  <c r="C37" i="136" l="1"/>
  <c r="C39" i="136" s="1"/>
  <c r="M32" i="136"/>
  <c r="L32" i="136"/>
  <c r="K32" i="136"/>
  <c r="J32" i="136"/>
  <c r="I32" i="136"/>
  <c r="G32" i="136"/>
  <c r="N32" i="136" s="1"/>
  <c r="N30" i="136"/>
  <c r="N29" i="136"/>
  <c r="N27" i="136"/>
  <c r="N26" i="136"/>
  <c r="N25" i="136"/>
  <c r="N24" i="136"/>
  <c r="N23" i="136"/>
  <c r="N22" i="136"/>
  <c r="N21" i="136"/>
  <c r="N20" i="136"/>
  <c r="N19" i="136"/>
  <c r="N18" i="136"/>
  <c r="N17" i="136"/>
  <c r="N16" i="136"/>
  <c r="N15" i="136"/>
  <c r="N14" i="136"/>
  <c r="N13" i="136"/>
  <c r="N12" i="136"/>
  <c r="N11" i="136"/>
  <c r="N10" i="136"/>
  <c r="N9" i="136"/>
  <c r="N8" i="136"/>
  <c r="N7" i="136"/>
  <c r="N6" i="136"/>
  <c r="N31" i="136" s="1"/>
  <c r="C37" i="135" l="1"/>
  <c r="C39" i="135" s="1"/>
  <c r="M32" i="135"/>
  <c r="L32" i="135"/>
  <c r="K32" i="135"/>
  <c r="J32" i="135"/>
  <c r="I32" i="135"/>
  <c r="G32" i="135"/>
  <c r="N32" i="135" s="1"/>
  <c r="N30" i="135"/>
  <c r="N29" i="135"/>
  <c r="N27" i="135"/>
  <c r="N26" i="135"/>
  <c r="N25" i="135"/>
  <c r="N24" i="135"/>
  <c r="N23" i="135"/>
  <c r="N22" i="135"/>
  <c r="N21" i="135"/>
  <c r="N20" i="135"/>
  <c r="N19" i="135"/>
  <c r="N18" i="135"/>
  <c r="N17" i="135"/>
  <c r="N16" i="135"/>
  <c r="N15" i="135"/>
  <c r="N14" i="135"/>
  <c r="N13" i="135"/>
  <c r="N12" i="135"/>
  <c r="N11" i="135"/>
  <c r="N10" i="135"/>
  <c r="N9" i="135"/>
  <c r="N8" i="135"/>
  <c r="N7" i="135"/>
  <c r="N6" i="135"/>
  <c r="N31" i="135" s="1"/>
  <c r="C37" i="134" l="1"/>
  <c r="C39" i="134" s="1"/>
  <c r="M32" i="134"/>
  <c r="L32" i="134"/>
  <c r="K32" i="134"/>
  <c r="J32" i="134"/>
  <c r="I32" i="134"/>
  <c r="G32" i="134"/>
  <c r="N32" i="134" s="1"/>
  <c r="N30" i="134"/>
  <c r="N29" i="134"/>
  <c r="N27" i="134"/>
  <c r="N26" i="134"/>
  <c r="N25" i="134"/>
  <c r="N24" i="134"/>
  <c r="N23" i="134"/>
  <c r="N22" i="134"/>
  <c r="N21" i="134"/>
  <c r="N20" i="134"/>
  <c r="N19" i="134"/>
  <c r="N18" i="134"/>
  <c r="N17" i="134"/>
  <c r="N16" i="134"/>
  <c r="N15" i="134"/>
  <c r="N14" i="134"/>
  <c r="N13" i="134"/>
  <c r="N12" i="134"/>
  <c r="N11" i="134"/>
  <c r="N10" i="134"/>
  <c r="N9" i="134"/>
  <c r="N8" i="134"/>
  <c r="N7" i="134"/>
  <c r="N6" i="134"/>
  <c r="N31" i="134" s="1"/>
  <c r="C37" i="133" l="1"/>
  <c r="C39" i="133" s="1"/>
  <c r="M32" i="133"/>
  <c r="L32" i="133"/>
  <c r="K32" i="133"/>
  <c r="J32" i="133"/>
  <c r="I32" i="133"/>
  <c r="G32" i="133"/>
  <c r="N32" i="133" s="1"/>
  <c r="N30" i="133"/>
  <c r="N29" i="133"/>
  <c r="N27" i="133"/>
  <c r="N26" i="133"/>
  <c r="N25" i="133"/>
  <c r="N24" i="133"/>
  <c r="N23" i="133"/>
  <c r="N22" i="133"/>
  <c r="N21" i="133"/>
  <c r="N20" i="133"/>
  <c r="N19" i="133"/>
  <c r="N18" i="133"/>
  <c r="N17" i="133"/>
  <c r="N16" i="133"/>
  <c r="N15" i="133"/>
  <c r="N14" i="133"/>
  <c r="N13" i="133"/>
  <c r="N12" i="133"/>
  <c r="N11" i="133"/>
  <c r="N10" i="133"/>
  <c r="N9" i="133"/>
  <c r="N8" i="133"/>
  <c r="N7" i="133"/>
  <c r="N6" i="133"/>
  <c r="N31" i="133" s="1"/>
  <c r="C37" i="132" l="1"/>
  <c r="C39" i="132" s="1"/>
  <c r="M32" i="132"/>
  <c r="L32" i="132"/>
  <c r="K32" i="132"/>
  <c r="J32" i="132"/>
  <c r="I32" i="132"/>
  <c r="G32" i="132"/>
  <c r="N32" i="132" s="1"/>
  <c r="N30" i="132"/>
  <c r="N29" i="132"/>
  <c r="N27" i="132"/>
  <c r="N26" i="132"/>
  <c r="N25" i="132"/>
  <c r="N24" i="132"/>
  <c r="N23" i="132"/>
  <c r="N22" i="132"/>
  <c r="N21" i="132"/>
  <c r="N20" i="132"/>
  <c r="N19" i="132"/>
  <c r="N18" i="132"/>
  <c r="N17" i="132"/>
  <c r="N16" i="132"/>
  <c r="N15" i="132"/>
  <c r="N14" i="132"/>
  <c r="N13" i="132"/>
  <c r="N12" i="132"/>
  <c r="N11" i="132"/>
  <c r="N10" i="132"/>
  <c r="N9" i="132"/>
  <c r="N8" i="132"/>
  <c r="N7" i="132"/>
  <c r="N6" i="132"/>
  <c r="N31" i="132" s="1"/>
  <c r="C37" i="131" l="1"/>
  <c r="C39" i="131" s="1"/>
  <c r="M32" i="131"/>
  <c r="L32" i="131"/>
  <c r="K32" i="131"/>
  <c r="J32" i="131"/>
  <c r="I32" i="131"/>
  <c r="G32" i="131"/>
  <c r="N32" i="131" s="1"/>
  <c r="N30" i="131"/>
  <c r="N29" i="131"/>
  <c r="N27" i="131"/>
  <c r="N26" i="131"/>
  <c r="N25" i="131"/>
  <c r="N24" i="131"/>
  <c r="N23" i="131"/>
  <c r="N22" i="131"/>
  <c r="N21" i="131"/>
  <c r="N20" i="131"/>
  <c r="N19" i="131"/>
  <c r="N18" i="131"/>
  <c r="N17" i="131"/>
  <c r="N16" i="131"/>
  <c r="N15" i="131"/>
  <c r="N14" i="131"/>
  <c r="N13" i="131"/>
  <c r="N12" i="131"/>
  <c r="N11" i="131"/>
  <c r="N10" i="131"/>
  <c r="N9" i="131"/>
  <c r="N8" i="131"/>
  <c r="N7" i="131"/>
  <c r="N6" i="131"/>
  <c r="N31" i="131" s="1"/>
  <c r="C37" i="130" l="1"/>
  <c r="C39" i="130" s="1"/>
  <c r="M32" i="130"/>
  <c r="L32" i="130"/>
  <c r="K32" i="130"/>
  <c r="J32" i="130"/>
  <c r="I32" i="130"/>
  <c r="G32" i="130"/>
  <c r="N32" i="130" s="1"/>
  <c r="N30" i="130"/>
  <c r="N29" i="130"/>
  <c r="N27" i="130"/>
  <c r="N26" i="130"/>
  <c r="N25" i="130"/>
  <c r="N24" i="130"/>
  <c r="N23" i="130"/>
  <c r="N22" i="130"/>
  <c r="N21" i="130"/>
  <c r="N20" i="130"/>
  <c r="N19" i="130"/>
  <c r="N18" i="130"/>
  <c r="N17" i="130"/>
  <c r="N16" i="130"/>
  <c r="N15" i="130"/>
  <c r="N14" i="130"/>
  <c r="N13" i="130"/>
  <c r="N12" i="130"/>
  <c r="N11" i="130"/>
  <c r="N10" i="130"/>
  <c r="N9" i="130"/>
  <c r="N8" i="130"/>
  <c r="N7" i="130"/>
  <c r="N6" i="130"/>
  <c r="N31" i="130" s="1"/>
  <c r="C37" i="129" l="1"/>
  <c r="C39" i="129" s="1"/>
  <c r="M32" i="129"/>
  <c r="L32" i="129"/>
  <c r="K32" i="129"/>
  <c r="J32" i="129"/>
  <c r="I32" i="129"/>
  <c r="G32" i="129"/>
  <c r="N32" i="129" s="1"/>
  <c r="N30" i="129"/>
  <c r="N29" i="129"/>
  <c r="N27" i="129"/>
  <c r="N26" i="129"/>
  <c r="N25" i="129"/>
  <c r="N24" i="129"/>
  <c r="N23" i="129"/>
  <c r="N22" i="129"/>
  <c r="N21" i="129"/>
  <c r="N20" i="129"/>
  <c r="N19" i="129"/>
  <c r="N18" i="129"/>
  <c r="N17" i="129"/>
  <c r="N16" i="129"/>
  <c r="N15" i="129"/>
  <c r="N14" i="129"/>
  <c r="N13" i="129"/>
  <c r="N12" i="129"/>
  <c r="N11" i="129"/>
  <c r="N10" i="129"/>
  <c r="N9" i="129"/>
  <c r="N8" i="129"/>
  <c r="N7" i="129"/>
  <c r="N6" i="129"/>
  <c r="N31" i="129" s="1"/>
  <c r="C37" i="128" l="1"/>
  <c r="C39" i="128" s="1"/>
  <c r="M32" i="128"/>
  <c r="L32" i="128"/>
  <c r="K32" i="128"/>
  <c r="J32" i="128"/>
  <c r="I32" i="128"/>
  <c r="G32" i="128"/>
  <c r="N32" i="128" s="1"/>
  <c r="N30" i="128"/>
  <c r="N29" i="128"/>
  <c r="N27" i="128"/>
  <c r="N26" i="128"/>
  <c r="N25" i="128"/>
  <c r="N24" i="128"/>
  <c r="N23" i="128"/>
  <c r="N22" i="128"/>
  <c r="N21" i="128"/>
  <c r="N20" i="128"/>
  <c r="N19" i="128"/>
  <c r="N18" i="128"/>
  <c r="N17" i="128"/>
  <c r="N16" i="128"/>
  <c r="N15" i="128"/>
  <c r="N14" i="128"/>
  <c r="N13" i="128"/>
  <c r="N12" i="128"/>
  <c r="N11" i="128"/>
  <c r="N10" i="128"/>
  <c r="N9" i="128"/>
  <c r="N8" i="128"/>
  <c r="N7" i="128"/>
  <c r="N6" i="128"/>
  <c r="N31" i="128" s="1"/>
  <c r="N31" i="125" l="1"/>
  <c r="C37" i="127" l="1"/>
  <c r="C39" i="127" s="1"/>
  <c r="M32" i="127"/>
  <c r="L32" i="127"/>
  <c r="K32" i="127"/>
  <c r="J32" i="127"/>
  <c r="I32" i="127"/>
  <c r="G32" i="127"/>
  <c r="N32" i="127" s="1"/>
  <c r="N30" i="127"/>
  <c r="N29" i="127"/>
  <c r="N27" i="127"/>
  <c r="N26" i="127"/>
  <c r="N25" i="127"/>
  <c r="N24" i="127"/>
  <c r="N23" i="127"/>
  <c r="N22" i="127"/>
  <c r="N21" i="127"/>
  <c r="N20" i="127"/>
  <c r="N19" i="127"/>
  <c r="N18" i="127"/>
  <c r="N17" i="127"/>
  <c r="N16" i="127"/>
  <c r="N15" i="127"/>
  <c r="N14" i="127"/>
  <c r="N13" i="127"/>
  <c r="N12" i="127"/>
  <c r="N11" i="127"/>
  <c r="N10" i="127"/>
  <c r="N9" i="127"/>
  <c r="N8" i="127"/>
  <c r="N7" i="127"/>
  <c r="N6" i="127"/>
  <c r="N31" i="127" s="1"/>
  <c r="C37" i="126" l="1"/>
  <c r="C39" i="126" s="1"/>
  <c r="M32" i="126"/>
  <c r="L32" i="126"/>
  <c r="K32" i="126"/>
  <c r="J32" i="126"/>
  <c r="I32" i="126"/>
  <c r="G32" i="126"/>
  <c r="N32" i="126" s="1"/>
  <c r="N30" i="126"/>
  <c r="N29" i="126"/>
  <c r="N27" i="126"/>
  <c r="N26" i="126"/>
  <c r="N25" i="126"/>
  <c r="N24" i="126"/>
  <c r="N23" i="126"/>
  <c r="N22" i="126"/>
  <c r="N21" i="126"/>
  <c r="N20" i="126"/>
  <c r="N19" i="126"/>
  <c r="N18" i="126"/>
  <c r="N17" i="126"/>
  <c r="N16" i="126"/>
  <c r="N15" i="126"/>
  <c r="N14" i="126"/>
  <c r="N13" i="126"/>
  <c r="N12" i="126"/>
  <c r="N11" i="126"/>
  <c r="N10" i="126"/>
  <c r="N9" i="126"/>
  <c r="N8" i="126"/>
  <c r="N7" i="126"/>
  <c r="N6" i="126"/>
  <c r="N31" i="126" s="1"/>
  <c r="C37" i="125" l="1"/>
  <c r="C39" i="125" s="1"/>
  <c r="M32" i="125"/>
  <c r="L32" i="125"/>
  <c r="J32" i="125"/>
  <c r="I32" i="125"/>
  <c r="G32" i="125"/>
  <c r="N32" i="125" s="1"/>
  <c r="N30" i="125"/>
  <c r="N29" i="125"/>
  <c r="N27" i="125"/>
  <c r="N26" i="125"/>
  <c r="N25" i="125"/>
  <c r="N24" i="125"/>
  <c r="N23" i="125"/>
  <c r="N22" i="125"/>
  <c r="N21" i="125"/>
  <c r="N20" i="125"/>
  <c r="N19" i="125"/>
  <c r="N18" i="125"/>
  <c r="N17" i="125"/>
  <c r="N16" i="125"/>
  <c r="N15" i="125"/>
  <c r="N14" i="125"/>
  <c r="N13" i="125"/>
  <c r="N12" i="125"/>
  <c r="N11" i="125"/>
  <c r="N10" i="125"/>
  <c r="N9" i="125"/>
  <c r="N8" i="125"/>
  <c r="N7" i="125"/>
  <c r="N6" i="125"/>
  <c r="C37" i="124" l="1"/>
  <c r="C39" i="124" s="1"/>
  <c r="M32" i="124"/>
  <c r="L32" i="124"/>
  <c r="K32" i="124"/>
  <c r="J32" i="124"/>
  <c r="I32" i="124"/>
  <c r="G32" i="124"/>
  <c r="N32" i="124" s="1"/>
  <c r="N30" i="124"/>
  <c r="N29" i="124"/>
  <c r="N27" i="124"/>
  <c r="N26" i="124"/>
  <c r="N25" i="124"/>
  <c r="N24" i="124"/>
  <c r="N23" i="124"/>
  <c r="N22" i="124"/>
  <c r="N21" i="124"/>
  <c r="N20" i="124"/>
  <c r="N19" i="124"/>
  <c r="N18" i="124"/>
  <c r="N17" i="124"/>
  <c r="N16" i="124"/>
  <c r="N15" i="124"/>
  <c r="N14" i="124"/>
  <c r="N13" i="124"/>
  <c r="N12" i="124"/>
  <c r="N11" i="124"/>
  <c r="N10" i="124"/>
  <c r="N9" i="124"/>
  <c r="N8" i="124"/>
  <c r="N7" i="124"/>
  <c r="N6" i="124"/>
  <c r="N31" i="124" s="1"/>
  <c r="K32" i="125" l="1"/>
</calcChain>
</file>

<file path=xl/sharedStrings.xml><?xml version="1.0" encoding="utf-8"?>
<sst xmlns="http://schemas.openxmlformats.org/spreadsheetml/2006/main" count="2485" uniqueCount="399">
  <si>
    <t xml:space="preserve"> </t>
  </si>
  <si>
    <t xml:space="preserve">        HOTEL SAN BOSCO DE LA FORTUNA S.A</t>
  </si>
  <si>
    <t>CIERRE DIARIO CAJA</t>
  </si>
  <si>
    <t xml:space="preserve">                        ENCARGADO DE RECEPCION:</t>
  </si>
  <si>
    <t>FECHA :</t>
  </si>
  <si>
    <t>SOLO TOURS- BEBIDAS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</si>
  <si>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</si>
  <si>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</si>
  <si>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</si>
  <si>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</si>
  <si>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</si>
  <si>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</si>
  <si>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</si>
  <si>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</si>
  <si>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</si>
  <si>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</si>
  <si>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</si>
  <si>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</si>
  <si>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</si>
  <si>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</si>
  <si>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</si>
  <si>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</si>
  <si>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</si>
  <si>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</si>
  <si>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</si>
  <si>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</si>
  <si>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</si>
  <si>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AM</t>
  </si>
  <si>
    <t>ALLANSR</t>
  </si>
  <si>
    <t>LISSETTE RODRIGUEZ</t>
  </si>
  <si>
    <t>WKE</t>
  </si>
  <si>
    <t>V:5737</t>
  </si>
  <si>
    <t>RAN MAKAVY</t>
  </si>
  <si>
    <t>EDGAR ROJAS</t>
  </si>
  <si>
    <t>TF</t>
  </si>
  <si>
    <t>LOURDES</t>
  </si>
  <si>
    <t>GEYNER VARGAS</t>
  </si>
  <si>
    <t>DANIEL</t>
  </si>
  <si>
    <t>PM</t>
  </si>
  <si>
    <t>ERIKA BARON</t>
  </si>
  <si>
    <t>WKN</t>
  </si>
  <si>
    <t>JOSE</t>
  </si>
  <si>
    <t>MARIA</t>
  </si>
  <si>
    <t>JENS</t>
  </si>
  <si>
    <t>EXPEDIA</t>
  </si>
  <si>
    <t>JAMES</t>
  </si>
  <si>
    <t>STAFF</t>
  </si>
  <si>
    <t>CR TRAILS</t>
  </si>
  <si>
    <t>ARA TOURS</t>
  </si>
  <si>
    <t>DARIO</t>
  </si>
  <si>
    <t>NATURAL MYSTIC</t>
  </si>
  <si>
    <t>ELENA</t>
  </si>
  <si>
    <t>CR TOURS &amp; TRAVEL</t>
  </si>
  <si>
    <t>RIOS TROPICALES</t>
  </si>
  <si>
    <t>ALISON</t>
  </si>
  <si>
    <t>ORBITZ</t>
  </si>
  <si>
    <t>GUIDO</t>
  </si>
  <si>
    <t>2-1-20147</t>
  </si>
  <si>
    <t>MARIO</t>
  </si>
  <si>
    <t>JORGE</t>
  </si>
  <si>
    <t>LAURA</t>
  </si>
  <si>
    <t>ZHANG</t>
  </si>
  <si>
    <t>WKC</t>
  </si>
  <si>
    <t>FABIAN</t>
  </si>
  <si>
    <t>ENRIQUE</t>
  </si>
  <si>
    <t>ELIZABEETH</t>
  </si>
  <si>
    <t>V=5738</t>
  </si>
  <si>
    <t>NIRVANA</t>
  </si>
  <si>
    <t>SHIOMARA</t>
  </si>
  <si>
    <t>CARLOS</t>
  </si>
  <si>
    <t>BEBIDAS</t>
  </si>
  <si>
    <t>JESSIE MOORE</t>
  </si>
  <si>
    <t>GECKO TRAIL</t>
  </si>
  <si>
    <t>BETH LYNN</t>
  </si>
  <si>
    <t>MICHAEL</t>
  </si>
  <si>
    <t>PASCAL</t>
  </si>
  <si>
    <t>MICHELLE</t>
  </si>
  <si>
    <t>DAN</t>
  </si>
  <si>
    <t>SUSANA</t>
  </si>
  <si>
    <t>ALDO</t>
  </si>
  <si>
    <t>VILLAS SANCHAL</t>
  </si>
  <si>
    <t>BLAINE</t>
  </si>
  <si>
    <t>FABIO CALDERON</t>
  </si>
  <si>
    <t xml:space="preserve">WANDA </t>
  </si>
  <si>
    <t>ALEXANDRA RUTAN</t>
  </si>
  <si>
    <t>JOSE VEGA</t>
  </si>
  <si>
    <t>TAC SAN CARLOS S.A</t>
  </si>
  <si>
    <t>SUSAN GODINEZ</t>
  </si>
  <si>
    <t>V#5739</t>
  </si>
  <si>
    <t>ALEJANDRO ELIZONDO</t>
  </si>
  <si>
    <t xml:space="preserve">RAFAEL ARGUEDAS </t>
  </si>
  <si>
    <t>CO- RAFZAR S.A</t>
  </si>
  <si>
    <t>PASCAL NOSER</t>
  </si>
  <si>
    <t>KENIA VARGAS</t>
  </si>
  <si>
    <t>ROY CARBALLO SEGURA</t>
  </si>
  <si>
    <t>FACTURA #47850 NULA POR FECHA MAL DIGITADA</t>
  </si>
  <si>
    <t>ALLAN SR</t>
  </si>
  <si>
    <t>LUZ MARIA DIAZ</t>
  </si>
  <si>
    <t>LUIS MADRIGAL LOBO</t>
  </si>
  <si>
    <t>CLAUDIA QUESADA ACUÑA</t>
  </si>
  <si>
    <t>LAURA MORALES J.</t>
  </si>
  <si>
    <t>STEMMLER MICHAEL</t>
  </si>
  <si>
    <t>ERICK ACKERMANN</t>
  </si>
  <si>
    <t>V:5740</t>
  </si>
  <si>
    <t>NOTA: FACTURA NUMERO 47857 ESTA EN EL CIERRE  AM DEL DIA 04-01-2014.</t>
  </si>
  <si>
    <t>WANDA</t>
  </si>
  <si>
    <t>JOSE ROBERTO MORA ARIAS</t>
  </si>
  <si>
    <t>CAMILA CALBERG</t>
  </si>
  <si>
    <t>V:5741</t>
  </si>
  <si>
    <t>NIGELSMITH</t>
  </si>
  <si>
    <t>V: 5742</t>
  </si>
  <si>
    <t>VALLET</t>
  </si>
  <si>
    <t>CR DREAM TRAVEL</t>
  </si>
  <si>
    <t>CESAR</t>
  </si>
  <si>
    <t>JESSICA</t>
  </si>
  <si>
    <t>JACLYN</t>
  </si>
  <si>
    <t>TROPICAL ADVENTURES</t>
  </si>
  <si>
    <t>ACKERMAN</t>
  </si>
  <si>
    <t>ECOLE TRAVEL</t>
  </si>
  <si>
    <t>MARIANE</t>
  </si>
  <si>
    <t>ANGEL</t>
  </si>
  <si>
    <t>CAMILA</t>
  </si>
  <si>
    <t>IRENE</t>
  </si>
  <si>
    <t>NICHOLE</t>
  </si>
  <si>
    <t>JEFFREY</t>
  </si>
  <si>
    <t>CAT</t>
  </si>
  <si>
    <t>SPENCER ROMERO</t>
  </si>
  <si>
    <t>KARLA</t>
  </si>
  <si>
    <t>LA FACTURA # 47874 NULA, ERA UNA HABITACION  DOBLE Y SE FACTURO COMO UNA SENCILLA-DANIEL</t>
  </si>
  <si>
    <t xml:space="preserve">CARLOS </t>
  </si>
  <si>
    <t>WILBUR</t>
  </si>
  <si>
    <t xml:space="preserve">CESAR </t>
  </si>
  <si>
    <t>CAFÉ BRITT</t>
  </si>
  <si>
    <t>CO</t>
  </si>
  <si>
    <t>CARLOS FALLAS</t>
  </si>
  <si>
    <t>PAUL</t>
  </si>
  <si>
    <t>V= 5743</t>
  </si>
  <si>
    <t>AVON DE CR</t>
  </si>
  <si>
    <t>NOTA: LA FACTURA # 47887 FUE ANULADA POR ERROR EN EL TIPO DE HABITACION.</t>
  </si>
  <si>
    <t>PETER</t>
  </si>
  <si>
    <t>V:5744/45</t>
  </si>
  <si>
    <t>CARLOS VIVES</t>
  </si>
  <si>
    <t>SUSAN</t>
  </si>
  <si>
    <t>FACT # 47893: NULA</t>
  </si>
  <si>
    <t>REGADAR INTERNACIONAL</t>
  </si>
  <si>
    <t>SR. Y SRA. BONI (BELGICA)</t>
  </si>
  <si>
    <t>TRANS COSTA RICA TOURS</t>
  </si>
  <si>
    <t>ILMAR BEGISHEV</t>
  </si>
  <si>
    <t>ELIZABETH SEELEY</t>
  </si>
  <si>
    <t>GABRIELA SOLORZANO</t>
  </si>
  <si>
    <t>CO-FARMAGRO S.A.</t>
  </si>
  <si>
    <t>V:5746</t>
  </si>
  <si>
    <t>CATHERINE VERMEULEN</t>
  </si>
  <si>
    <t>ALVARO PACHECO</t>
  </si>
  <si>
    <t>CO CAFÉ EL REY SA</t>
  </si>
  <si>
    <t>GECKO TRAIL AVENTURAS SA</t>
  </si>
  <si>
    <t>FELIX BECERRA</t>
  </si>
  <si>
    <t>CO-GRUPO ASFALTICA</t>
  </si>
  <si>
    <t>FACTURA # 47899 Y 47901 NULA POR ERROR AL DIGITAR</t>
  </si>
  <si>
    <t>ROBERTO</t>
  </si>
  <si>
    <t>V # 5747</t>
  </si>
  <si>
    <t>LISSETE</t>
  </si>
  <si>
    <t>IVAN</t>
  </si>
  <si>
    <t>SLAWA</t>
  </si>
  <si>
    <t>MAX</t>
  </si>
  <si>
    <t>ARNOLD</t>
  </si>
  <si>
    <t>EXP TRO</t>
  </si>
  <si>
    <t>WUC</t>
  </si>
  <si>
    <t>CAMINO TRAVEL</t>
  </si>
  <si>
    <t xml:space="preserve">SAINT </t>
  </si>
  <si>
    <t>HORIZONTES</t>
  </si>
  <si>
    <t>ARA</t>
  </si>
  <si>
    <t>NOUVELLE FRONTIERS</t>
  </si>
  <si>
    <t>KEN</t>
  </si>
  <si>
    <t>DESAFIO FORTUNA</t>
  </si>
  <si>
    <t>LUZ</t>
  </si>
  <si>
    <t>HOLZAPFEL RUDI</t>
  </si>
  <si>
    <t>JORGE MENDEZ</t>
  </si>
  <si>
    <t>MARCO ARIAS SALAS</t>
  </si>
  <si>
    <t>UNIVERSIDAD DE COSTA RICA</t>
  </si>
  <si>
    <t>PABLO MARAZZO</t>
  </si>
  <si>
    <t>SCHOUTTEENTEN</t>
  </si>
  <si>
    <t>ARATINGA TOURS</t>
  </si>
  <si>
    <t xml:space="preserve">MARGARET MACIK </t>
  </si>
  <si>
    <t xml:space="preserve">MARILYNN PINNEY </t>
  </si>
  <si>
    <t>ELVIS</t>
  </si>
  <si>
    <t>INT</t>
  </si>
  <si>
    <t>BRISHMA GUZMÁN</t>
  </si>
  <si>
    <t>ALVARO GAMBOA</t>
  </si>
  <si>
    <t>WK</t>
  </si>
  <si>
    <t>KAREN PEREIRA MENESES</t>
  </si>
  <si>
    <t>MARGARET PAULW</t>
  </si>
  <si>
    <t>VIAJES ARENAL SIEMPRE VERDE S.A.</t>
  </si>
  <si>
    <t>PENNY HUGHES</t>
  </si>
  <si>
    <t>CO-UCR</t>
  </si>
  <si>
    <t>JEFFRY VIALES</t>
  </si>
  <si>
    <t>CATOURS</t>
  </si>
  <si>
    <t>FIONA CHANDRA</t>
  </si>
  <si>
    <t>KAREN SABETAN</t>
  </si>
  <si>
    <t>SENDERO VERDE</t>
  </si>
  <si>
    <t>PUEL JOAN</t>
  </si>
  <si>
    <t>MARIO ROJAS</t>
  </si>
  <si>
    <t>BILL JOHNSON</t>
  </si>
  <si>
    <t>SOF</t>
  </si>
  <si>
    <t>HERBAX S.A.</t>
  </si>
  <si>
    <t>ANDREA DOYLE</t>
  </si>
  <si>
    <t>SERGIO OCHOA</t>
  </si>
  <si>
    <t>JOSEP ARROYO</t>
  </si>
  <si>
    <t>DESAYUNOS</t>
  </si>
  <si>
    <t>DICOSA</t>
  </si>
  <si>
    <t>ALEXANDER</t>
  </si>
  <si>
    <t xml:space="preserve">NOTA: LA FACTURA # 47945 ES NULA POR ERROR EN LA TARIFA. </t>
  </si>
  <si>
    <t>V:5749</t>
  </si>
  <si>
    <t>LANDY</t>
  </si>
  <si>
    <t>YING</t>
  </si>
  <si>
    <t>CAFÉ EL REY</t>
  </si>
  <si>
    <t>DAVID</t>
  </si>
  <si>
    <t>CAFÉ BRITT CR</t>
  </si>
  <si>
    <t>FACTS# 47951, 47952, 47953, 47954,  NULAS POR ERROR EN LAS FECHAS YA QUE SE MODIFICO EL CALENDARIO</t>
  </si>
  <si>
    <t>DIANA BARRETO</t>
  </si>
  <si>
    <t>ANYWHERE COSTA RICA SA</t>
  </si>
  <si>
    <t>INVERSIONES NEAR SA</t>
  </si>
  <si>
    <t>ROGER-CR ARADISE</t>
  </si>
  <si>
    <t>COSTA RICA DREAM TRAVEL</t>
  </si>
  <si>
    <t xml:space="preserve">GRUPO BOUCHER </t>
  </si>
  <si>
    <t>GRUPO BNCR</t>
  </si>
  <si>
    <t>DISCOVERY TRAVEL</t>
  </si>
  <si>
    <t>MARKUS</t>
  </si>
  <si>
    <t>FELIPE</t>
  </si>
  <si>
    <t>WON SUK KIM</t>
  </si>
  <si>
    <t>PHILIP VAN HOEK</t>
  </si>
  <si>
    <t>EXPEDICIONES TROPICALES SA</t>
  </si>
  <si>
    <t>TAMARA</t>
  </si>
  <si>
    <t>DESAFIO LA FORTUNA SA</t>
  </si>
  <si>
    <t>SENDEROS DE COSTA RICA SA</t>
  </si>
  <si>
    <t>NANCY</t>
  </si>
  <si>
    <t>HORIZONTES COSTA RICA SA</t>
  </si>
  <si>
    <t>WITTE TRAVEL ORCHESTA</t>
  </si>
  <si>
    <t>JOSE REBOLLEDO</t>
  </si>
  <si>
    <t>GECKO  TRAIL AVENTURAS S.A</t>
  </si>
  <si>
    <t>ASADEM</t>
  </si>
  <si>
    <t>ANA LAURA AVILA</t>
  </si>
  <si>
    <t>WILSON</t>
  </si>
  <si>
    <t>FACT # 47975 NULA</t>
  </si>
  <si>
    <t>EVANS</t>
  </si>
  <si>
    <t>V# 5750</t>
  </si>
  <si>
    <t>MARLON CENTENO</t>
  </si>
  <si>
    <t>GOMEZ LEE MARKETING</t>
  </si>
  <si>
    <t>CARLOS MONTERO</t>
  </si>
  <si>
    <t>ALEXANDER STANGL</t>
  </si>
  <si>
    <t>GUSTAVO</t>
  </si>
  <si>
    <t>AGROCOMERCIAL DE GRECIA</t>
  </si>
  <si>
    <t>YING FENG LEE</t>
  </si>
  <si>
    <t>JORGE ROJAS</t>
  </si>
  <si>
    <t>RONALD</t>
  </si>
  <si>
    <t>MARTHA OSPINO</t>
  </si>
  <si>
    <t>CO-TF</t>
  </si>
  <si>
    <t>17/014</t>
  </si>
  <si>
    <t>BONIFACE</t>
  </si>
  <si>
    <t>JOSEPH</t>
  </si>
  <si>
    <t>ASHLEY</t>
  </si>
  <si>
    <t>SRGEI</t>
  </si>
  <si>
    <t>BOSQUES DE CR</t>
  </si>
  <si>
    <t xml:space="preserve">WUC </t>
  </si>
  <si>
    <t>DEPESSEMIER</t>
  </si>
  <si>
    <t>VARIOS</t>
  </si>
  <si>
    <t>VIAJES SIN FRONTERAS</t>
  </si>
  <si>
    <t>WATE</t>
  </si>
  <si>
    <t>EL TICO DEAL</t>
  </si>
  <si>
    <t>WI CNP</t>
  </si>
  <si>
    <t>WISEMAN</t>
  </si>
  <si>
    <t>LANDS IN LOVE</t>
  </si>
  <si>
    <t xml:space="preserve">YORLENY HIDALGO </t>
  </si>
  <si>
    <t>LUIS MONTOYA</t>
  </si>
  <si>
    <t>BRENT</t>
  </si>
  <si>
    <t>BRENT'S TOURS</t>
  </si>
  <si>
    <t>EXPLORE CC</t>
  </si>
  <si>
    <t>VIAJES ESPECIALES S.A</t>
  </si>
  <si>
    <t xml:space="preserve">MARÍA EUGENIA </t>
  </si>
  <si>
    <t>SOPHIA CARTER</t>
  </si>
  <si>
    <t>ARNE DAHLSTEN</t>
  </si>
  <si>
    <t>BRIAN EVANS</t>
  </si>
  <si>
    <t>CAROL SHELTON</t>
  </si>
  <si>
    <t>EXEDIA</t>
  </si>
  <si>
    <t>MARK SNYDER</t>
  </si>
  <si>
    <t>RANDALL VAN DRAGT</t>
  </si>
  <si>
    <t>CALVIN COLLEGE</t>
  </si>
  <si>
    <t>V=5751</t>
  </si>
  <si>
    <t>CARLOS PALACIOS</t>
  </si>
  <si>
    <t>HENRY</t>
  </si>
  <si>
    <t>ECO TOURS</t>
  </si>
  <si>
    <t>V=5752</t>
  </si>
  <si>
    <t xml:space="preserve">AM </t>
  </si>
  <si>
    <t>ALVARO</t>
  </si>
  <si>
    <t>CAFÉ REY</t>
  </si>
  <si>
    <t>CHARLES ROBINSON</t>
  </si>
  <si>
    <t>CLIFFORD</t>
  </si>
  <si>
    <t xml:space="preserve">KAETHE LAMB </t>
  </si>
  <si>
    <t>ECOLE VIAJES SA</t>
  </si>
  <si>
    <t xml:space="preserve">SOFIE MELSON </t>
  </si>
  <si>
    <t>CASTELLI</t>
  </si>
  <si>
    <t>VIAJES SIN FRONTERAS SA</t>
  </si>
  <si>
    <t>FORTE MARIA</t>
  </si>
  <si>
    <t>SERVICIOS CORPORATIVOS DE PERSONAL</t>
  </si>
  <si>
    <t>ALEX</t>
  </si>
  <si>
    <t xml:space="preserve">GRUPO ENTRE JUNGLE TE FOREST </t>
  </si>
  <si>
    <t>COSTA A COSTA TURISMO Y SERVICIOS S.A</t>
  </si>
  <si>
    <t>BRICE</t>
  </si>
  <si>
    <t>XKC</t>
  </si>
  <si>
    <t>JERRY VAN SOMERAN</t>
  </si>
  <si>
    <t>PLASTIMEX</t>
  </si>
  <si>
    <t>ZAMAEL</t>
  </si>
  <si>
    <t>DIMASA</t>
  </si>
  <si>
    <t>ALVARO G</t>
  </si>
  <si>
    <t>GONZALO</t>
  </si>
  <si>
    <t xml:space="preserve">HOL </t>
  </si>
  <si>
    <t>CR VAKANTIE</t>
  </si>
  <si>
    <t>EDGAR</t>
  </si>
  <si>
    <t>BERNAL QUESADA</t>
  </si>
  <si>
    <t>CO-RALLY DE CENTROAMERICA</t>
  </si>
  <si>
    <t>HESTEUS</t>
  </si>
  <si>
    <t>ALLESANDRA MONTI</t>
  </si>
  <si>
    <t>FACT # 48044 NO EXISTE. ERROR EN EL SISTEMA.</t>
  </si>
  <si>
    <t>V # 5753-54-55</t>
  </si>
  <si>
    <t>BRUCE R</t>
  </si>
  <si>
    <t>V=5757</t>
  </si>
  <si>
    <t>YORLEN</t>
  </si>
  <si>
    <t>ERNS &amp; JONES</t>
  </si>
  <si>
    <t>RAFAEL</t>
  </si>
  <si>
    <t>DECAVISA</t>
  </si>
  <si>
    <t xml:space="preserve">EXPLORE CC </t>
  </si>
  <si>
    <t>EXPLORE QCC</t>
  </si>
  <si>
    <t>JUAN CARLOS BOGANTES</t>
  </si>
  <si>
    <t>LAB STEIN</t>
  </si>
  <si>
    <t>VESA TOURS</t>
  </si>
  <si>
    <t>GERARDO</t>
  </si>
  <si>
    <t>LAURA LEON</t>
  </si>
  <si>
    <t>ROY RAMIREZ</t>
  </si>
  <si>
    <t>GABRIELA NUÑEZ</t>
  </si>
  <si>
    <t>JERRY DOBSON</t>
  </si>
  <si>
    <t xml:space="preserve">BRYAN GAMBRIEL </t>
  </si>
  <si>
    <t>JANNETTE CASTRO</t>
  </si>
  <si>
    <t>LEONARDO CAMPOS</t>
  </si>
  <si>
    <t xml:space="preserve">CARLOS QUIROS </t>
  </si>
  <si>
    <t>SIBU TOURS</t>
  </si>
  <si>
    <t>ECOLE VIAJES S.A</t>
  </si>
  <si>
    <t xml:space="preserve">NOTA: FACTURA # 48065 ESTÁ NULA </t>
  </si>
  <si>
    <t>YORAM</t>
  </si>
  <si>
    <t>AVENTURAS DE CR</t>
  </si>
  <si>
    <t>CARLOS QUIROS</t>
  </si>
  <si>
    <t>NEUMANN</t>
  </si>
  <si>
    <t>DOUGLAS BOLAÑOS</t>
  </si>
  <si>
    <t>ALLAN</t>
  </si>
  <si>
    <t>VIAJES ALREDEDOR DEL MUNDO</t>
  </si>
  <si>
    <t xml:space="preserve">ROSANN </t>
  </si>
  <si>
    <t>KARTHICK</t>
  </si>
  <si>
    <t>REGADAR INTERNATIONAL</t>
  </si>
  <si>
    <t>AVON DE COSTA RICA</t>
  </si>
  <si>
    <t>ALEXANDER DURAN</t>
  </si>
  <si>
    <t>DAVID UREÑA</t>
  </si>
  <si>
    <t>CAFÉ EL REY S.A</t>
  </si>
  <si>
    <t>MARGARETH CORNICK</t>
  </si>
  <si>
    <t>GECKO TRAIL ADVENTURAS S.A</t>
  </si>
  <si>
    <t>PATRICIA EMMONS</t>
  </si>
  <si>
    <t>MARCOS</t>
  </si>
  <si>
    <t>VIÑAS SELECTAS S.A.</t>
  </si>
  <si>
    <t>FACTURA # 48090 NULA POR ERROR EN EL NOMBRE DE LA AGENCIA-DANIEL</t>
  </si>
  <si>
    <t>INVERSIONES GRAFICAS QUIARA</t>
  </si>
  <si>
    <t>RAPHAEL TIO</t>
  </si>
  <si>
    <t>DIRECTO</t>
  </si>
  <si>
    <t>ANTHONY MATRONA</t>
  </si>
  <si>
    <t>DESAFIO LA FORTUNA S.A</t>
  </si>
  <si>
    <t>HEAD OUT ADVENTURES</t>
  </si>
  <si>
    <t>WUC DISCOVER</t>
  </si>
  <si>
    <t>VIAJES CAMINO DEL SOL S.A</t>
  </si>
  <si>
    <t>CR MOTO</t>
  </si>
  <si>
    <t>ARA AGENCIA DE VIAJES INTERNACIONAL S.A</t>
  </si>
  <si>
    <t>NIVEDITA</t>
  </si>
  <si>
    <t>MUD</t>
  </si>
  <si>
    <t>BI COSTA RICA</t>
  </si>
  <si>
    <t>GRUPO SAMBORO - CO</t>
  </si>
  <si>
    <t>FACTURA #48101 ANULADA POR ERROR EN FECHA DE SALIDA</t>
  </si>
  <si>
    <t>ANA VILLALOBOS</t>
  </si>
  <si>
    <t>ELADIO VALERIO</t>
  </si>
  <si>
    <t>LETA GILLESPIE</t>
  </si>
  <si>
    <t xml:space="preserve">DWAYNE WAGNER </t>
  </si>
  <si>
    <t>COSEY</t>
  </si>
  <si>
    <t>ANDOSITE</t>
  </si>
  <si>
    <t>GEINER ALPIZAR PIEDRA</t>
  </si>
  <si>
    <t xml:space="preserve">HENRY WONG CASTRO </t>
  </si>
  <si>
    <t>JOSE GUTIERREZ</t>
  </si>
  <si>
    <t>GUTIS LIMITADA</t>
  </si>
  <si>
    <t>FACTURA # 48108 NULA POR ERROR EN NOMBRE DE AGENCIA</t>
  </si>
  <si>
    <t xml:space="preserve">ALFONSO </t>
  </si>
  <si>
    <t>GUSTAVO SALAZAR</t>
  </si>
  <si>
    <t>AGROCOMERCIAL GRECIA</t>
  </si>
  <si>
    <t>THERESA  HURLEY</t>
  </si>
  <si>
    <t>V=5759</t>
  </si>
  <si>
    <t>PALOMA MUELLER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</si>
</sst>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1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i/>
      <u/>
      <sz val="8"/>
      <color indexed="8"/>
      <name val="Arial"/>
      <family val="2"/>
    </font>
    <font>
      <b/>
      <sz val="8"/>
      <color theme="3" tint="-0.499984740745262"/>
      <name val="Arial"/>
      <family val="2"/>
    </font>
    <font>
      <sz val="10"/>
      <name val="Bell MT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5" fontId="1" fillId="5" borderId="4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left"/>
    </xf>
    <xf numFmtId="0" fontId="3" fillId="2" borderId="5" xfId="0" applyNumberFormat="1" applyFont="1" applyFill="1" applyBorder="1" applyAlignment="1">
      <alignment horizontal="center" vertical="top"/>
    </xf>
    <xf numFmtId="167" fontId="1" fillId="2" borderId="1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center"/>
    </xf>
    <xf numFmtId="169" fontId="5" fillId="2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/>
    <xf numFmtId="0" fontId="6" fillId="3" borderId="3" xfId="0" applyFont="1" applyFill="1" applyBorder="1" applyAlignment="1"/>
    <xf numFmtId="0" fontId="6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/>
    <xf numFmtId="0" fontId="5" fillId="2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/>
    <xf numFmtId="14" fontId="5" fillId="3" borderId="3" xfId="0" applyNumberFormat="1" applyFont="1" applyFill="1" applyBorder="1" applyAlignment="1">
      <alignment horizontal="center"/>
    </xf>
    <xf numFmtId="14" fontId="5" fillId="3" borderId="4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167" fontId="1" fillId="3" borderId="6" xfId="0" applyNumberFormat="1" applyFont="1" applyFill="1" applyBorder="1" applyAlignment="1">
      <alignment horizontal="center"/>
    </xf>
    <xf numFmtId="167" fontId="1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 vertical="top" readingOrder="1"/>
    </xf>
    <xf numFmtId="0" fontId="8" fillId="2" borderId="8" xfId="0" applyFont="1" applyFill="1" applyBorder="1" applyAlignment="1">
      <alignment horizontal="left" vertical="top" readingOrder="1"/>
    </xf>
    <xf numFmtId="0" fontId="8" fillId="2" borderId="9" xfId="0" applyFont="1" applyFill="1" applyBorder="1" applyAlignment="1">
      <alignment horizontal="left" vertical="top" readingOrder="1"/>
    </xf>
    <xf numFmtId="168" fontId="1" fillId="2" borderId="1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left" vertical="top" readingOrder="1"/>
    </xf>
    <xf numFmtId="0" fontId="8" fillId="2" borderId="0" xfId="0" applyFont="1" applyFill="1" applyBorder="1" applyAlignment="1">
      <alignment horizontal="left" vertical="top" readingOrder="1"/>
    </xf>
    <xf numFmtId="0" fontId="8" fillId="2" borderId="11" xfId="0" applyFont="1" applyFill="1" applyBorder="1" applyAlignment="1">
      <alignment horizontal="left" vertical="top" readingOrder="1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/>
    <xf numFmtId="0" fontId="1" fillId="3" borderId="4" xfId="0" applyFont="1" applyFill="1" applyBorder="1" applyAlignment="1"/>
    <xf numFmtId="0" fontId="8" fillId="2" borderId="12" xfId="0" applyFont="1" applyFill="1" applyBorder="1" applyAlignment="1">
      <alignment horizontal="left" vertical="top" readingOrder="1"/>
    </xf>
    <xf numFmtId="0" fontId="8" fillId="2" borderId="13" xfId="0" applyFont="1" applyFill="1" applyBorder="1" applyAlignment="1">
      <alignment horizontal="left" vertical="top" readingOrder="1"/>
    </xf>
    <xf numFmtId="0" fontId="8" fillId="2" borderId="14" xfId="0" applyFont="1" applyFill="1" applyBorder="1" applyAlignment="1">
      <alignment horizontal="left" vertical="top" readingOrder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C1" workbookViewId="0">
      <selection activeCell="N32" sqref="N32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7.5703125" bestFit="1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1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105</v>
      </c>
      <c r="E3" s="31"/>
      <c r="F3" s="31"/>
      <c r="G3" s="33"/>
      <c r="H3" s="25"/>
      <c r="I3" s="2"/>
      <c r="J3" s="34"/>
      <c r="K3" s="35" t="s">
        <v>4</v>
      </c>
      <c r="L3" s="36">
        <v>41670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398</v>
      </c>
      <c r="C6" s="2" t="s">
        <v>34</v>
      </c>
      <c r="D6" s="3">
        <v>41670</v>
      </c>
      <c r="E6" s="3">
        <v>41672</v>
      </c>
      <c r="F6" s="1">
        <v>48116</v>
      </c>
      <c r="G6" s="4">
        <v>70700</v>
      </c>
      <c r="H6" s="1"/>
      <c r="I6" s="5"/>
      <c r="J6" s="5"/>
      <c r="K6" s="4">
        <v>70700</v>
      </c>
      <c r="L6" s="4"/>
      <c r="M6" s="4"/>
      <c r="N6" s="6">
        <f>G6+I6</f>
        <v>70700</v>
      </c>
    </row>
    <row r="7" spans="1:14" x14ac:dyDescent="0.25">
      <c r="A7" s="1"/>
      <c r="B7" s="8"/>
      <c r="C7" s="8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0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70700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70700</v>
      </c>
      <c r="H32" s="19"/>
      <c r="I32" s="20">
        <f>SUM(I6:I31)</f>
        <v>0</v>
      </c>
      <c r="J32" s="20">
        <f>SUM(J6:J31)</f>
        <v>0</v>
      </c>
      <c r="K32" s="20">
        <f>SUM(K6:K31)</f>
        <v>70700</v>
      </c>
      <c r="L32" s="20">
        <f>SUM(L6:L31)</f>
        <v>0</v>
      </c>
      <c r="M32" s="20">
        <f>SUM(M6:M31)</f>
        <v>0</v>
      </c>
      <c r="N32" s="6">
        <f t="shared" ref="N32" si="1">G32+I32</f>
        <v>70700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68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69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69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0</v>
      </c>
      <c r="D38" s="2"/>
      <c r="E38" s="2"/>
      <c r="F38" s="169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0</v>
      </c>
      <c r="D39" s="2"/>
      <c r="E39" s="2"/>
      <c r="F39" s="169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B1" workbookViewId="0">
      <selection activeCell="C12" sqref="C12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1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105</v>
      </c>
      <c r="E3" s="31"/>
      <c r="F3" s="31"/>
      <c r="G3" s="33"/>
      <c r="H3" s="25"/>
      <c r="I3" s="2"/>
      <c r="J3" s="34"/>
      <c r="K3" s="35" t="s">
        <v>4</v>
      </c>
      <c r="L3" s="36">
        <v>41666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350</v>
      </c>
      <c r="C6" s="2" t="s">
        <v>55</v>
      </c>
      <c r="D6" s="3">
        <v>41660</v>
      </c>
      <c r="E6" s="3">
        <v>41663</v>
      </c>
      <c r="F6" s="1">
        <v>48069</v>
      </c>
      <c r="G6" s="4">
        <v>93930</v>
      </c>
      <c r="H6" s="1"/>
      <c r="I6" s="5"/>
      <c r="J6" s="5"/>
      <c r="K6" s="4">
        <v>93930</v>
      </c>
      <c r="L6" s="4"/>
      <c r="M6" s="4"/>
      <c r="N6" s="6">
        <f>G6+I6</f>
        <v>93930</v>
      </c>
    </row>
    <row r="7" spans="1:14" x14ac:dyDescent="0.25">
      <c r="A7" s="1"/>
      <c r="B7" s="8" t="s">
        <v>347</v>
      </c>
      <c r="C7" s="2" t="s">
        <v>44</v>
      </c>
      <c r="D7" s="3">
        <v>41660</v>
      </c>
      <c r="E7" s="3">
        <v>41662</v>
      </c>
      <c r="F7" s="1">
        <v>48070</v>
      </c>
      <c r="G7" s="4">
        <v>62620</v>
      </c>
      <c r="H7" s="1"/>
      <c r="I7" s="5"/>
      <c r="J7" s="5"/>
      <c r="K7" s="4"/>
      <c r="L7" s="4">
        <v>62620</v>
      </c>
      <c r="M7" s="4"/>
      <c r="N7" s="6">
        <f t="shared" ref="N7:N30" si="0">G7+I7</f>
        <v>62620</v>
      </c>
    </row>
    <row r="8" spans="1:14" x14ac:dyDescent="0.25">
      <c r="A8" s="1"/>
      <c r="B8" s="2" t="s">
        <v>167</v>
      </c>
      <c r="C8" s="2" t="s">
        <v>168</v>
      </c>
      <c r="D8" s="3">
        <v>41660</v>
      </c>
      <c r="E8" s="3">
        <v>41662</v>
      </c>
      <c r="F8" s="1">
        <v>48071</v>
      </c>
      <c r="G8" s="4">
        <v>541360</v>
      </c>
      <c r="H8" s="1"/>
      <c r="I8" s="7"/>
      <c r="J8" s="4"/>
      <c r="K8" s="4"/>
      <c r="L8" s="4">
        <v>541360</v>
      </c>
      <c r="M8" s="4"/>
      <c r="N8" s="6">
        <f t="shared" si="0"/>
        <v>541360</v>
      </c>
    </row>
    <row r="9" spans="1:14" x14ac:dyDescent="0.25">
      <c r="A9" s="1"/>
      <c r="B9" s="2" t="s">
        <v>348</v>
      </c>
      <c r="C9" s="2" t="s">
        <v>226</v>
      </c>
      <c r="D9" s="3">
        <v>41662</v>
      </c>
      <c r="E9" s="3">
        <v>41664</v>
      </c>
      <c r="F9" s="1">
        <v>48072</v>
      </c>
      <c r="G9" s="4">
        <v>570650</v>
      </c>
      <c r="H9" s="1"/>
      <c r="I9" s="7"/>
      <c r="J9" s="4"/>
      <c r="K9" s="4"/>
      <c r="L9" s="4">
        <v>570650</v>
      </c>
      <c r="M9" s="4"/>
      <c r="N9" s="6">
        <f t="shared" si="0"/>
        <v>570650</v>
      </c>
    </row>
    <row r="10" spans="1:14" x14ac:dyDescent="0.25">
      <c r="A10" s="1"/>
      <c r="B10" s="8" t="s">
        <v>302</v>
      </c>
      <c r="C10" s="8" t="s">
        <v>266</v>
      </c>
      <c r="D10" s="3">
        <v>41657</v>
      </c>
      <c r="E10" s="3">
        <v>41659</v>
      </c>
      <c r="F10" s="1">
        <v>48073</v>
      </c>
      <c r="G10" s="4">
        <v>121200</v>
      </c>
      <c r="H10" s="1"/>
      <c r="I10" s="5"/>
      <c r="J10" s="5"/>
      <c r="K10" s="5"/>
      <c r="L10" s="4">
        <v>121200</v>
      </c>
      <c r="M10" s="5"/>
      <c r="N10" s="6">
        <f t="shared" si="0"/>
        <v>121200</v>
      </c>
    </row>
    <row r="11" spans="1:14" x14ac:dyDescent="0.25">
      <c r="A11" s="1"/>
      <c r="B11" s="8" t="s">
        <v>349</v>
      </c>
      <c r="C11" s="8" t="s">
        <v>40</v>
      </c>
      <c r="D11" s="3">
        <v>41666</v>
      </c>
      <c r="E11" s="3">
        <v>41667</v>
      </c>
      <c r="F11" s="1">
        <v>48074</v>
      </c>
      <c r="G11" s="4">
        <v>33330</v>
      </c>
      <c r="H11" s="4"/>
      <c r="I11" s="7"/>
      <c r="J11" s="4">
        <v>33330</v>
      </c>
      <c r="K11" s="4"/>
      <c r="L11" s="4"/>
      <c r="M11" s="4"/>
      <c r="N11" s="6">
        <f t="shared" si="0"/>
        <v>33330</v>
      </c>
    </row>
    <row r="12" spans="1:14" x14ac:dyDescent="0.25">
      <c r="A12" s="1"/>
      <c r="B12" s="10" t="s">
        <v>105</v>
      </c>
      <c r="C12" s="10" t="s">
        <v>40</v>
      </c>
      <c r="D12" s="3"/>
      <c r="E12" s="3"/>
      <c r="F12" s="1">
        <v>48075</v>
      </c>
      <c r="G12" s="5"/>
      <c r="H12" s="5" t="s">
        <v>70</v>
      </c>
      <c r="I12" s="5">
        <v>2400</v>
      </c>
      <c r="J12" s="5">
        <v>2400</v>
      </c>
      <c r="K12" s="5"/>
      <c r="L12" s="4"/>
      <c r="M12" s="9"/>
      <c r="N12" s="6">
        <f t="shared" si="0"/>
        <v>2400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1425490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1423090</v>
      </c>
      <c r="H32" s="19"/>
      <c r="I32" s="20">
        <f>SUM(I6:I31)</f>
        <v>2400</v>
      </c>
      <c r="J32" s="20">
        <f>SUM(J6:J31)</f>
        <v>35730</v>
      </c>
      <c r="K32" s="20">
        <f>SUM(K6:K31)</f>
        <v>93930</v>
      </c>
      <c r="L32" s="20">
        <f>SUM(L6:L31)</f>
        <v>1295830</v>
      </c>
      <c r="M32" s="20">
        <f>SUM(M6:M31)</f>
        <v>0</v>
      </c>
      <c r="N32" s="6">
        <f t="shared" ref="N32" si="1">G32+I32</f>
        <v>1425490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50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51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51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35730</v>
      </c>
      <c r="D38" s="2"/>
      <c r="E38" s="2"/>
      <c r="F38" s="151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35730</v>
      </c>
      <c r="D39" s="2"/>
      <c r="E39" s="2"/>
      <c r="F39" s="151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H36" sqref="H36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1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83</v>
      </c>
      <c r="E3" s="31"/>
      <c r="F3" s="31"/>
      <c r="G3" s="33"/>
      <c r="H3" s="25"/>
      <c r="I3" s="2"/>
      <c r="J3" s="34"/>
      <c r="K3" s="35" t="s">
        <v>4</v>
      </c>
      <c r="L3" s="36">
        <v>41665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343</v>
      </c>
      <c r="C6" s="2" t="s">
        <v>40</v>
      </c>
      <c r="D6" s="3">
        <v>41665</v>
      </c>
      <c r="E6" s="3">
        <v>41666</v>
      </c>
      <c r="F6" s="1">
        <v>48064</v>
      </c>
      <c r="G6" s="4">
        <v>66660</v>
      </c>
      <c r="H6" s="1"/>
      <c r="I6" s="5"/>
      <c r="J6" s="5">
        <v>33330</v>
      </c>
      <c r="K6" s="4">
        <v>33330</v>
      </c>
      <c r="L6" s="4"/>
      <c r="M6" s="4"/>
      <c r="N6" s="6">
        <f>G6+I6</f>
        <v>66660</v>
      </c>
    </row>
    <row r="7" spans="1:14" x14ac:dyDescent="0.25">
      <c r="A7" s="1"/>
      <c r="B7" s="8" t="s">
        <v>344</v>
      </c>
      <c r="C7" s="2" t="s">
        <v>133</v>
      </c>
      <c r="D7" s="3">
        <v>41665</v>
      </c>
      <c r="E7" s="3">
        <v>41666</v>
      </c>
      <c r="F7" s="1">
        <v>48066</v>
      </c>
      <c r="G7" s="4">
        <v>17000</v>
      </c>
      <c r="H7" s="1"/>
      <c r="I7" s="5"/>
      <c r="J7" s="5"/>
      <c r="K7" s="4">
        <v>17000</v>
      </c>
      <c r="L7" s="4"/>
      <c r="M7" s="4"/>
      <c r="N7" s="6">
        <f t="shared" ref="N7:N30" si="0">G7+I7</f>
        <v>17000</v>
      </c>
    </row>
    <row r="8" spans="1:14" x14ac:dyDescent="0.25">
      <c r="A8" s="1"/>
      <c r="B8" s="2"/>
      <c r="C8" s="2" t="s">
        <v>345</v>
      </c>
      <c r="D8" s="3"/>
      <c r="E8" s="3"/>
      <c r="F8" s="1">
        <v>48067</v>
      </c>
      <c r="G8" s="4">
        <v>829210</v>
      </c>
      <c r="H8" s="1"/>
      <c r="I8" s="7"/>
      <c r="J8" s="4"/>
      <c r="K8" s="4"/>
      <c r="L8" s="4"/>
      <c r="M8" s="4">
        <v>829210</v>
      </c>
      <c r="N8" s="6">
        <f t="shared" si="0"/>
        <v>829210</v>
      </c>
    </row>
    <row r="9" spans="1:14" x14ac:dyDescent="0.25">
      <c r="A9" s="1"/>
      <c r="B9" s="2" t="s">
        <v>105</v>
      </c>
      <c r="C9" s="2" t="s">
        <v>40</v>
      </c>
      <c r="D9" s="3"/>
      <c r="E9" s="3"/>
      <c r="F9" s="1">
        <v>48068</v>
      </c>
      <c r="G9" s="4"/>
      <c r="H9" s="1" t="s">
        <v>70</v>
      </c>
      <c r="I9" s="7">
        <v>3800</v>
      </c>
      <c r="J9" s="4">
        <v>3800</v>
      </c>
      <c r="K9" s="4"/>
      <c r="L9" s="4"/>
      <c r="M9" s="4"/>
      <c r="N9" s="6">
        <f t="shared" si="0"/>
        <v>3800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916670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912870</v>
      </c>
      <c r="H32" s="19"/>
      <c r="I32" s="20">
        <f>SUM(I6:I31)</f>
        <v>3800</v>
      </c>
      <c r="J32" s="20">
        <f>SUM(J6:J31)</f>
        <v>37130</v>
      </c>
      <c r="K32" s="20">
        <f>SUM(K6:K31)</f>
        <v>50330</v>
      </c>
      <c r="L32" s="20">
        <f>SUM(L6:L31)</f>
        <v>0</v>
      </c>
      <c r="M32" s="20">
        <f>SUM(M6:M31)</f>
        <v>829210</v>
      </c>
      <c r="N32" s="6">
        <f t="shared" ref="N32" si="1">G32+I32</f>
        <v>916670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48"/>
      <c r="G34" s="45" t="s">
        <v>346</v>
      </c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49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49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37130</v>
      </c>
      <c r="D38" s="2"/>
      <c r="E38" s="2"/>
      <c r="F38" s="149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37130</v>
      </c>
      <c r="D39" s="2"/>
      <c r="E39" s="2"/>
      <c r="F39" s="149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D3" sqref="D3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1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113</v>
      </c>
      <c r="E3" s="31"/>
      <c r="F3" s="31"/>
      <c r="G3" s="33"/>
      <c r="H3" s="25"/>
      <c r="I3" s="2"/>
      <c r="J3" s="34"/>
      <c r="K3" s="35" t="s">
        <v>4</v>
      </c>
      <c r="L3" s="36">
        <v>41665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341</v>
      </c>
      <c r="C6" s="2" t="s">
        <v>34</v>
      </c>
      <c r="D6" s="3">
        <v>41664</v>
      </c>
      <c r="E6" s="3">
        <v>41665</v>
      </c>
      <c r="F6" s="1">
        <v>48062</v>
      </c>
      <c r="G6" s="4">
        <v>31310</v>
      </c>
      <c r="H6" s="1"/>
      <c r="I6" s="5"/>
      <c r="J6" s="5"/>
      <c r="K6" s="4">
        <v>31310</v>
      </c>
      <c r="L6" s="4"/>
      <c r="M6" s="4"/>
      <c r="N6" s="6">
        <f>G6+I6</f>
        <v>31310</v>
      </c>
    </row>
    <row r="7" spans="1:14" x14ac:dyDescent="0.25">
      <c r="A7" s="1"/>
      <c r="B7" s="8" t="s">
        <v>342</v>
      </c>
      <c r="C7" s="2" t="s">
        <v>34</v>
      </c>
      <c r="D7" s="3">
        <v>41665</v>
      </c>
      <c r="E7" s="3">
        <v>41666</v>
      </c>
      <c r="F7" s="1">
        <v>48063</v>
      </c>
      <c r="G7" s="4">
        <v>48480</v>
      </c>
      <c r="H7" s="1"/>
      <c r="I7" s="5"/>
      <c r="J7" s="5"/>
      <c r="K7" s="4">
        <v>48480</v>
      </c>
      <c r="L7" s="4"/>
      <c r="M7" s="4"/>
      <c r="N7" s="6">
        <f t="shared" ref="N7:N30" si="0">G7+I7</f>
        <v>48480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79790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79790</v>
      </c>
      <c r="H32" s="19"/>
      <c r="I32" s="20">
        <f>SUM(I6:I31)</f>
        <v>0</v>
      </c>
      <c r="J32" s="20">
        <f>SUM(J6:J31)</f>
        <v>0</v>
      </c>
      <c r="K32" s="20">
        <f>SUM(K6:K31)</f>
        <v>79790</v>
      </c>
      <c r="L32" s="20">
        <f>SUM(L6:L31)</f>
        <v>0</v>
      </c>
      <c r="M32" s="20">
        <f>SUM(M6:M31)</f>
        <v>0</v>
      </c>
      <c r="N32" s="6">
        <f t="shared" ref="N32" si="1">G32+I32</f>
        <v>79790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46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47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47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0</v>
      </c>
      <c r="D38" s="2"/>
      <c r="E38" s="2"/>
      <c r="F38" s="147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0</v>
      </c>
      <c r="D39" s="2"/>
      <c r="E39" s="2"/>
      <c r="F39" s="147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F8" sqref="F8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1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105</v>
      </c>
      <c r="E3" s="31"/>
      <c r="F3" s="31"/>
      <c r="G3" s="33"/>
      <c r="H3" s="25"/>
      <c r="I3" s="2"/>
      <c r="J3" s="34"/>
      <c r="K3" s="35" t="s">
        <v>4</v>
      </c>
      <c r="L3" s="36">
        <v>41664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340</v>
      </c>
      <c r="C6" s="2" t="s">
        <v>34</v>
      </c>
      <c r="D6" s="3">
        <v>41664</v>
      </c>
      <c r="E6" s="3">
        <v>41666</v>
      </c>
      <c r="F6" s="1">
        <v>48059</v>
      </c>
      <c r="G6" s="4">
        <v>88880</v>
      </c>
      <c r="H6" s="1"/>
      <c r="I6" s="5"/>
      <c r="J6" s="5">
        <v>88880</v>
      </c>
      <c r="K6" s="4"/>
      <c r="L6" s="4"/>
      <c r="M6" s="4"/>
      <c r="N6" s="6">
        <f>G6+I6</f>
        <v>88880</v>
      </c>
    </row>
    <row r="7" spans="1:14" x14ac:dyDescent="0.25">
      <c r="A7" s="1"/>
      <c r="B7" s="8" t="s">
        <v>341</v>
      </c>
      <c r="C7" s="2" t="s">
        <v>34</v>
      </c>
      <c r="D7" s="3">
        <v>41664</v>
      </c>
      <c r="E7" s="3">
        <v>41665</v>
      </c>
      <c r="F7" s="1">
        <v>48060</v>
      </c>
      <c r="G7" s="4">
        <v>31310</v>
      </c>
      <c r="H7" s="1"/>
      <c r="I7" s="5"/>
      <c r="J7" s="5">
        <v>10100</v>
      </c>
      <c r="K7" s="4">
        <v>21210</v>
      </c>
      <c r="L7" s="4"/>
      <c r="M7" s="4"/>
      <c r="N7" s="6">
        <f t="shared" ref="N7:N30" si="0">G7+I7</f>
        <v>31310</v>
      </c>
    </row>
    <row r="8" spans="1:14" x14ac:dyDescent="0.25">
      <c r="A8" s="1"/>
      <c r="B8" s="2" t="s">
        <v>105</v>
      </c>
      <c r="C8" s="2" t="s">
        <v>40</v>
      </c>
      <c r="D8" s="3"/>
      <c r="E8" s="3"/>
      <c r="F8" s="1">
        <v>48061</v>
      </c>
      <c r="G8" s="4"/>
      <c r="H8" s="1" t="s">
        <v>70</v>
      </c>
      <c r="I8" s="7">
        <v>1800</v>
      </c>
      <c r="J8" s="4">
        <v>1800</v>
      </c>
      <c r="K8" s="4"/>
      <c r="L8" s="4"/>
      <c r="M8" s="4"/>
      <c r="N8" s="6">
        <f t="shared" si="0"/>
        <v>1800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121990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120190</v>
      </c>
      <c r="H32" s="19"/>
      <c r="I32" s="20">
        <f>SUM(I6:I31)</f>
        <v>1800</v>
      </c>
      <c r="J32" s="20">
        <f>SUM(J6:J31)</f>
        <v>100780</v>
      </c>
      <c r="K32" s="20">
        <f>SUM(K6:K31)</f>
        <v>21210</v>
      </c>
      <c r="L32" s="20">
        <f>SUM(L6:L31)</f>
        <v>0</v>
      </c>
      <c r="M32" s="20">
        <f>SUM(M6:M31)</f>
        <v>0</v>
      </c>
      <c r="N32" s="6">
        <f t="shared" ref="N32" si="1">G32+I32</f>
        <v>121990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44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170</v>
      </c>
      <c r="D36" s="2"/>
      <c r="E36" s="2"/>
      <c r="F36" s="145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85850</v>
      </c>
      <c r="D37" s="2"/>
      <c r="E37" s="2"/>
      <c r="F37" s="145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14930</v>
      </c>
      <c r="D38" s="2"/>
      <c r="E38" s="2"/>
      <c r="F38" s="145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100780</v>
      </c>
      <c r="D39" s="2"/>
      <c r="E39" s="2"/>
      <c r="F39" s="145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1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335</v>
      </c>
      <c r="E3" s="31"/>
      <c r="F3" s="31"/>
      <c r="G3" s="33"/>
      <c r="H3" s="25"/>
      <c r="I3" s="2"/>
      <c r="J3" s="34"/>
      <c r="K3" s="35" t="s">
        <v>4</v>
      </c>
      <c r="L3" s="36">
        <v>41664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337</v>
      </c>
      <c r="C6" s="2" t="s">
        <v>189</v>
      </c>
      <c r="D6" s="3">
        <v>41664</v>
      </c>
      <c r="E6" s="3">
        <v>41665</v>
      </c>
      <c r="F6" s="1">
        <v>48056</v>
      </c>
      <c r="G6" s="4">
        <v>137865</v>
      </c>
      <c r="H6" s="1"/>
      <c r="I6" s="5"/>
      <c r="J6" s="5">
        <v>137865</v>
      </c>
      <c r="K6" s="4"/>
      <c r="L6" s="4"/>
      <c r="M6" s="4"/>
      <c r="N6" s="6">
        <f>G6+I6</f>
        <v>137865</v>
      </c>
    </row>
    <row r="7" spans="1:14" x14ac:dyDescent="0.25">
      <c r="A7" s="1"/>
      <c r="B7" s="8" t="s">
        <v>338</v>
      </c>
      <c r="C7" s="2" t="s">
        <v>34</v>
      </c>
      <c r="D7" s="3">
        <v>41664</v>
      </c>
      <c r="E7" s="3">
        <v>41665</v>
      </c>
      <c r="F7" s="1">
        <v>48057</v>
      </c>
      <c r="G7" s="4">
        <v>44528</v>
      </c>
      <c r="H7" s="1"/>
      <c r="I7" s="5"/>
      <c r="J7" s="5"/>
      <c r="K7" s="4">
        <v>22220</v>
      </c>
      <c r="L7" s="4"/>
      <c r="M7" s="4">
        <v>22308</v>
      </c>
      <c r="N7" s="6">
        <f t="shared" ref="N7:N30" si="0">G7+I7</f>
        <v>44528</v>
      </c>
    </row>
    <row r="8" spans="1:14" x14ac:dyDescent="0.25">
      <c r="A8" s="1"/>
      <c r="B8" s="2" t="s">
        <v>339</v>
      </c>
      <c r="C8" s="2" t="s">
        <v>189</v>
      </c>
      <c r="D8" s="3">
        <v>41664</v>
      </c>
      <c r="E8" s="3">
        <v>41665</v>
      </c>
      <c r="F8" s="1">
        <v>48058</v>
      </c>
      <c r="G8" s="4">
        <v>35350</v>
      </c>
      <c r="H8" s="1"/>
      <c r="I8" s="7"/>
      <c r="J8" s="4"/>
      <c r="K8" s="4">
        <v>35350</v>
      </c>
      <c r="L8" s="4"/>
      <c r="M8" s="4"/>
      <c r="N8" s="6">
        <f t="shared" si="0"/>
        <v>35350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217743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217743</v>
      </c>
      <c r="H32" s="19"/>
      <c r="I32" s="20">
        <f>SUM(I6:I31)</f>
        <v>0</v>
      </c>
      <c r="J32" s="20">
        <f>SUM(J6:J31)</f>
        <v>137865</v>
      </c>
      <c r="K32" s="20">
        <f>SUM(K6:K31)</f>
        <v>57570</v>
      </c>
      <c r="L32" s="20">
        <f>SUM(L6:L31)</f>
        <v>0</v>
      </c>
      <c r="M32" s="20">
        <f>SUM(M6:M31)</f>
        <v>22308</v>
      </c>
      <c r="N32" s="6">
        <f t="shared" ref="N32" si="1">G32+I32</f>
        <v>217743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42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43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43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137865</v>
      </c>
      <c r="D38" s="2"/>
      <c r="E38" s="2"/>
      <c r="F38" s="143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137865</v>
      </c>
      <c r="D39" s="2"/>
      <c r="E39" s="2"/>
      <c r="F39" s="143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K6" sqref="K6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1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335</v>
      </c>
      <c r="E3" s="31"/>
      <c r="F3" s="31"/>
      <c r="G3" s="33"/>
      <c r="H3" s="25"/>
      <c r="I3" s="2"/>
      <c r="J3" s="34"/>
      <c r="K3" s="35" t="s">
        <v>4</v>
      </c>
      <c r="L3" s="36">
        <v>41663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336</v>
      </c>
      <c r="C6" s="2" t="s">
        <v>34</v>
      </c>
      <c r="D6" s="3">
        <v>41663</v>
      </c>
      <c r="E6" s="3">
        <v>41664</v>
      </c>
      <c r="F6" s="1">
        <v>48055</v>
      </c>
      <c r="G6" s="4">
        <v>33330</v>
      </c>
      <c r="H6" s="1"/>
      <c r="I6" s="5"/>
      <c r="J6" s="5"/>
      <c r="K6" s="4">
        <v>33330</v>
      </c>
      <c r="L6" s="4"/>
      <c r="M6" s="4"/>
      <c r="N6" s="6">
        <f>G6+I6</f>
        <v>33330</v>
      </c>
    </row>
    <row r="7" spans="1:14" x14ac:dyDescent="0.25">
      <c r="A7" s="1"/>
      <c r="B7" s="8"/>
      <c r="C7" s="2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0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33330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33330</v>
      </c>
      <c r="H32" s="19"/>
      <c r="I32" s="20">
        <f>SUM(I6:I31)</f>
        <v>0</v>
      </c>
      <c r="J32" s="20">
        <f>SUM(J6:J31)</f>
        <v>0</v>
      </c>
      <c r="K32" s="20">
        <f>SUM(K6:K31)</f>
        <v>33330</v>
      </c>
      <c r="L32" s="20">
        <f>SUM(L6:L31)</f>
        <v>0</v>
      </c>
      <c r="M32" s="20">
        <f>SUM(M6:M31)</f>
        <v>0</v>
      </c>
      <c r="N32" s="6">
        <f t="shared" ref="N32" si="1">G32+I32</f>
        <v>33330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40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41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41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0</v>
      </c>
      <c r="D38" s="2"/>
      <c r="E38" s="2"/>
      <c r="F38" s="141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0</v>
      </c>
      <c r="D39" s="2"/>
      <c r="E39" s="2"/>
      <c r="F39" s="141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N30" sqref="N30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1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41663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332</v>
      </c>
      <c r="C6" s="2" t="s">
        <v>333</v>
      </c>
      <c r="D6" s="3">
        <v>41662</v>
      </c>
      <c r="E6" s="3">
        <v>41663</v>
      </c>
      <c r="F6" s="1">
        <v>48051</v>
      </c>
      <c r="G6" s="4">
        <v>17000</v>
      </c>
      <c r="H6" s="1"/>
      <c r="I6" s="5"/>
      <c r="J6" s="5"/>
      <c r="K6" s="4">
        <v>17000</v>
      </c>
      <c r="L6" s="4"/>
      <c r="M6" s="4"/>
      <c r="N6" s="6">
        <f>G6+I6</f>
        <v>17000</v>
      </c>
    </row>
    <row r="7" spans="1:14" x14ac:dyDescent="0.25">
      <c r="A7" s="1"/>
      <c r="B7" s="8" t="s">
        <v>309</v>
      </c>
      <c r="C7" s="2" t="s">
        <v>30</v>
      </c>
      <c r="D7" s="3">
        <v>41663</v>
      </c>
      <c r="E7" s="3">
        <v>41664</v>
      </c>
      <c r="F7" s="1">
        <v>48052</v>
      </c>
      <c r="G7" s="4">
        <v>27775</v>
      </c>
      <c r="H7" s="1"/>
      <c r="I7" s="5"/>
      <c r="J7" s="5"/>
      <c r="K7" s="4">
        <v>27775</v>
      </c>
      <c r="L7" s="4"/>
      <c r="M7" s="4"/>
      <c r="N7" s="6">
        <f t="shared" ref="N7:N30" si="0">G7+I7</f>
        <v>27775</v>
      </c>
    </row>
    <row r="8" spans="1:14" x14ac:dyDescent="0.25">
      <c r="A8" s="1"/>
      <c r="B8" s="2" t="s">
        <v>330</v>
      </c>
      <c r="C8" s="2" t="s">
        <v>334</v>
      </c>
      <c r="D8" s="3">
        <v>41663</v>
      </c>
      <c r="E8" s="3">
        <v>41665</v>
      </c>
      <c r="F8" s="1">
        <v>48053</v>
      </c>
      <c r="G8" s="4">
        <v>510050</v>
      </c>
      <c r="H8" s="1"/>
      <c r="I8" s="7"/>
      <c r="J8" s="4"/>
      <c r="K8" s="4"/>
      <c r="L8" s="4"/>
      <c r="M8" s="4">
        <v>510050</v>
      </c>
      <c r="N8" s="6">
        <f t="shared" si="0"/>
        <v>510050</v>
      </c>
    </row>
    <row r="9" spans="1:14" x14ac:dyDescent="0.25">
      <c r="A9" s="1"/>
      <c r="B9" s="2" t="s">
        <v>331</v>
      </c>
      <c r="C9" s="2" t="s">
        <v>334</v>
      </c>
      <c r="D9" s="3">
        <v>41663</v>
      </c>
      <c r="E9" s="3">
        <v>41665</v>
      </c>
      <c r="F9" s="1">
        <v>48054</v>
      </c>
      <c r="G9" s="4">
        <v>333300</v>
      </c>
      <c r="H9" s="1"/>
      <c r="I9" s="7"/>
      <c r="J9" s="4"/>
      <c r="K9" s="4"/>
      <c r="L9" s="4"/>
      <c r="M9" s="4">
        <v>333300</v>
      </c>
      <c r="N9" s="6">
        <f t="shared" si="0"/>
        <v>333300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888125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888125</v>
      </c>
      <c r="H32" s="19"/>
      <c r="I32" s="20">
        <f>SUM(I6:I31)</f>
        <v>0</v>
      </c>
      <c r="J32" s="20">
        <f>SUM(J6:J31)</f>
        <v>0</v>
      </c>
      <c r="K32" s="20">
        <f>SUM(K6:K31)</f>
        <v>44775</v>
      </c>
      <c r="L32" s="20">
        <f>SUM(L6:L31)</f>
        <v>0</v>
      </c>
      <c r="M32" s="20">
        <f>SUM(M6:M31)</f>
        <v>843350</v>
      </c>
      <c r="N32" s="6">
        <f t="shared" ref="N32" si="1">G32+I32</f>
        <v>888125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38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39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39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0</v>
      </c>
      <c r="D38" s="2"/>
      <c r="E38" s="2"/>
      <c r="F38" s="139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0</v>
      </c>
      <c r="D39" s="2"/>
      <c r="E39" s="2"/>
      <c r="F39" s="139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41662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324</v>
      </c>
      <c r="C6" s="2"/>
      <c r="D6" s="3"/>
      <c r="E6" s="3"/>
      <c r="F6" s="1">
        <v>48047</v>
      </c>
      <c r="G6" s="4"/>
      <c r="H6" s="1" t="s">
        <v>325</v>
      </c>
      <c r="I6" s="5">
        <v>31310</v>
      </c>
      <c r="J6" s="5"/>
      <c r="K6" s="4">
        <v>31310</v>
      </c>
      <c r="L6" s="4"/>
      <c r="M6" s="4"/>
      <c r="N6" s="6">
        <f>G6+I6</f>
        <v>31310</v>
      </c>
    </row>
    <row r="7" spans="1:14" x14ac:dyDescent="0.25">
      <c r="A7" s="1"/>
      <c r="B7" s="8" t="s">
        <v>326</v>
      </c>
      <c r="C7" s="2" t="s">
        <v>327</v>
      </c>
      <c r="D7" s="3">
        <v>41662</v>
      </c>
      <c r="E7" s="3">
        <v>41663</v>
      </c>
      <c r="F7" s="1">
        <v>48048</v>
      </c>
      <c r="G7" s="4">
        <v>68000</v>
      </c>
      <c r="H7" s="1"/>
      <c r="I7" s="5"/>
      <c r="J7" s="5"/>
      <c r="K7" s="4">
        <v>68000</v>
      </c>
      <c r="L7" s="4"/>
      <c r="M7" s="4"/>
      <c r="N7" s="6">
        <f t="shared" ref="N7:N30" si="0">G7+I7</f>
        <v>68000</v>
      </c>
    </row>
    <row r="8" spans="1:14" x14ac:dyDescent="0.25">
      <c r="A8" s="1"/>
      <c r="B8" s="2" t="s">
        <v>328</v>
      </c>
      <c r="C8" s="2" t="s">
        <v>329</v>
      </c>
      <c r="D8" s="3">
        <v>41662</v>
      </c>
      <c r="E8" s="3">
        <v>41663</v>
      </c>
      <c r="F8" s="1">
        <v>48049</v>
      </c>
      <c r="G8" s="4">
        <v>17000</v>
      </c>
      <c r="H8" s="1"/>
      <c r="I8" s="7"/>
      <c r="J8" s="4">
        <v>17000</v>
      </c>
      <c r="K8" s="4"/>
      <c r="L8" s="4"/>
      <c r="M8" s="4"/>
      <c r="N8" s="6">
        <f t="shared" si="0"/>
        <v>17000</v>
      </c>
    </row>
    <row r="9" spans="1:14" x14ac:dyDescent="0.25">
      <c r="A9" s="1"/>
      <c r="B9" s="2" t="s">
        <v>37</v>
      </c>
      <c r="C9" s="2"/>
      <c r="D9" s="3"/>
      <c r="E9" s="3"/>
      <c r="F9" s="1">
        <v>48050</v>
      </c>
      <c r="G9" s="4"/>
      <c r="H9" s="1" t="s">
        <v>70</v>
      </c>
      <c r="I9" s="7">
        <v>1600</v>
      </c>
      <c r="J9" s="4">
        <v>1600</v>
      </c>
      <c r="K9" s="4"/>
      <c r="L9" s="4"/>
      <c r="M9" s="4"/>
      <c r="N9" s="6">
        <f t="shared" si="0"/>
        <v>1600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117910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85000</v>
      </c>
      <c r="H32" s="19"/>
      <c r="I32" s="20">
        <f>SUM(I6:I31)</f>
        <v>32910</v>
      </c>
      <c r="J32" s="20">
        <f>SUM(J6:J31)</f>
        <v>18600</v>
      </c>
      <c r="K32" s="20">
        <f>SUM(K6:K31)</f>
        <v>99310</v>
      </c>
      <c r="L32" s="20">
        <f>SUM(L6:L31)</f>
        <v>0</v>
      </c>
      <c r="M32" s="20">
        <f>SUM(M6:M31)</f>
        <v>0</v>
      </c>
      <c r="N32" s="6">
        <f t="shared" ref="N32" si="1">G32+I32</f>
        <v>117910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36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37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37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18600</v>
      </c>
      <c r="D38" s="2"/>
      <c r="E38" s="2"/>
      <c r="F38" s="137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18600</v>
      </c>
      <c r="D39" s="2"/>
      <c r="E39" s="2"/>
      <c r="F39" s="137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B1"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41</v>
      </c>
      <c r="E3" s="31"/>
      <c r="F3" s="31"/>
      <c r="G3" s="33"/>
      <c r="H3" s="25"/>
      <c r="I3" s="2"/>
      <c r="J3" s="34"/>
      <c r="K3" s="35" t="s">
        <v>4</v>
      </c>
      <c r="L3" s="36">
        <v>41662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314</v>
      </c>
      <c r="C6" s="2" t="s">
        <v>34</v>
      </c>
      <c r="D6" s="3">
        <v>41662</v>
      </c>
      <c r="E6" s="3">
        <v>41663</v>
      </c>
      <c r="F6" s="1">
        <v>48038</v>
      </c>
      <c r="G6" s="4">
        <v>35000</v>
      </c>
      <c r="H6" s="1"/>
      <c r="I6" s="5"/>
      <c r="J6" s="5">
        <v>35000</v>
      </c>
      <c r="K6" s="4"/>
      <c r="L6" s="4"/>
      <c r="M6" s="4"/>
      <c r="N6" s="6">
        <f>G6+I6</f>
        <v>35000</v>
      </c>
    </row>
    <row r="7" spans="1:14" x14ac:dyDescent="0.25">
      <c r="A7" s="1"/>
      <c r="B7" s="8" t="s">
        <v>315</v>
      </c>
      <c r="C7" s="2" t="s">
        <v>316</v>
      </c>
      <c r="D7" s="3">
        <v>41657</v>
      </c>
      <c r="E7" s="3">
        <v>41659</v>
      </c>
      <c r="F7" s="1">
        <v>48039</v>
      </c>
      <c r="G7" s="4">
        <v>56484.24</v>
      </c>
      <c r="H7" s="1"/>
      <c r="I7" s="5"/>
      <c r="J7" s="5"/>
      <c r="K7" s="4"/>
      <c r="L7" s="4"/>
      <c r="M7" s="4">
        <v>56484.24</v>
      </c>
      <c r="N7" s="6">
        <f t="shared" ref="N7:N30" si="0">G7+I7</f>
        <v>56484.24</v>
      </c>
    </row>
    <row r="8" spans="1:14" x14ac:dyDescent="0.25">
      <c r="A8" s="1"/>
      <c r="B8" s="2" t="s">
        <v>317</v>
      </c>
      <c r="C8" s="2" t="s">
        <v>34</v>
      </c>
      <c r="D8" s="3">
        <v>41662</v>
      </c>
      <c r="E8" s="3">
        <v>41663</v>
      </c>
      <c r="F8" s="1">
        <v>48040</v>
      </c>
      <c r="G8" s="4">
        <v>33330</v>
      </c>
      <c r="H8" s="1"/>
      <c r="I8" s="7"/>
      <c r="J8" s="4"/>
      <c r="K8" s="4">
        <v>33330</v>
      </c>
      <c r="L8" s="4"/>
      <c r="M8" s="4"/>
      <c r="N8" s="6">
        <f t="shared" si="0"/>
        <v>33330</v>
      </c>
    </row>
    <row r="9" spans="1:14" x14ac:dyDescent="0.25">
      <c r="A9" s="1"/>
      <c r="B9" s="2" t="s">
        <v>318</v>
      </c>
      <c r="C9" s="2" t="s">
        <v>319</v>
      </c>
      <c r="D9" s="3">
        <v>41662</v>
      </c>
      <c r="E9" s="3">
        <v>41663</v>
      </c>
      <c r="F9" s="1">
        <v>48041</v>
      </c>
      <c r="G9" s="4">
        <v>17000</v>
      </c>
      <c r="H9" s="1"/>
      <c r="I9" s="7"/>
      <c r="J9" s="4"/>
      <c r="K9" s="4">
        <v>17000</v>
      </c>
      <c r="L9" s="4"/>
      <c r="M9" s="4"/>
      <c r="N9" s="6">
        <f t="shared" si="0"/>
        <v>17000</v>
      </c>
    </row>
    <row r="10" spans="1:14" x14ac:dyDescent="0.25">
      <c r="A10" s="1"/>
      <c r="B10" s="8" t="s">
        <v>320</v>
      </c>
      <c r="C10" s="8"/>
      <c r="D10" s="3">
        <v>41662</v>
      </c>
      <c r="E10" s="3">
        <v>41663</v>
      </c>
      <c r="F10" s="1">
        <v>48042</v>
      </c>
      <c r="G10" s="4">
        <v>44440</v>
      </c>
      <c r="H10" s="1"/>
      <c r="I10" s="5"/>
      <c r="J10" s="5"/>
      <c r="K10" s="5">
        <v>44440</v>
      </c>
      <c r="L10" s="4"/>
      <c r="M10" s="5"/>
      <c r="N10" s="6">
        <f t="shared" si="0"/>
        <v>44440</v>
      </c>
    </row>
    <row r="11" spans="1:14" x14ac:dyDescent="0.25">
      <c r="A11" s="1"/>
      <c r="B11" s="8" t="s">
        <v>248</v>
      </c>
      <c r="C11" s="8" t="s">
        <v>34</v>
      </c>
      <c r="D11" s="3">
        <v>41662</v>
      </c>
      <c r="E11" s="3">
        <v>41664</v>
      </c>
      <c r="F11" s="1">
        <v>48043</v>
      </c>
      <c r="G11" s="4">
        <v>70700</v>
      </c>
      <c r="H11" s="4"/>
      <c r="I11" s="7"/>
      <c r="J11" s="4">
        <v>35350</v>
      </c>
      <c r="K11" s="4"/>
      <c r="L11" s="4"/>
      <c r="M11" s="4">
        <v>35350</v>
      </c>
      <c r="N11" s="6">
        <f t="shared" si="0"/>
        <v>70700</v>
      </c>
    </row>
    <row r="12" spans="1:14" x14ac:dyDescent="0.25">
      <c r="A12" s="1"/>
      <c r="B12" s="10" t="s">
        <v>321</v>
      </c>
      <c r="C12" s="10" t="s">
        <v>34</v>
      </c>
      <c r="D12" s="3">
        <v>41662</v>
      </c>
      <c r="E12" s="3">
        <v>41665</v>
      </c>
      <c r="F12" s="1">
        <v>48045</v>
      </c>
      <c r="G12" s="5">
        <v>93930</v>
      </c>
      <c r="H12" s="5"/>
      <c r="I12" s="5"/>
      <c r="J12" s="5">
        <v>93930</v>
      </c>
      <c r="K12" s="5"/>
      <c r="L12" s="4"/>
      <c r="M12" s="9"/>
      <c r="N12" s="6">
        <f t="shared" si="0"/>
        <v>93930</v>
      </c>
    </row>
    <row r="13" spans="1:14" x14ac:dyDescent="0.25">
      <c r="A13" s="1"/>
      <c r="B13" s="10" t="s">
        <v>321</v>
      </c>
      <c r="C13" s="10" t="s">
        <v>34</v>
      </c>
      <c r="D13" s="3"/>
      <c r="E13" s="3"/>
      <c r="F13" s="1">
        <v>48046</v>
      </c>
      <c r="G13" s="5"/>
      <c r="H13" s="5" t="s">
        <v>323</v>
      </c>
      <c r="I13" s="5">
        <v>256540</v>
      </c>
      <c r="J13" s="5">
        <v>256540</v>
      </c>
      <c r="K13" s="5"/>
      <c r="L13" s="4"/>
      <c r="M13" s="4"/>
      <c r="N13" s="6">
        <f t="shared" si="0"/>
        <v>256540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607424.24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350884.24</v>
      </c>
      <c r="H32" s="19"/>
      <c r="I32" s="20">
        <f>SUM(I6:I31)</f>
        <v>256540</v>
      </c>
      <c r="J32" s="20">
        <f>SUM(J6:J31)</f>
        <v>420820</v>
      </c>
      <c r="K32" s="20">
        <f>SUM(K6:K31)</f>
        <v>94770</v>
      </c>
      <c r="L32" s="20">
        <f>SUM(L6:L31)</f>
        <v>0</v>
      </c>
      <c r="M32" s="20">
        <f>SUM(M6:M31)</f>
        <v>91834.239999999991</v>
      </c>
      <c r="N32" s="6">
        <f t="shared" ref="N32" si="1">G32+I32</f>
        <v>607424.24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34"/>
      <c r="G34" s="45" t="s">
        <v>322</v>
      </c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35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35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420825</v>
      </c>
      <c r="D38" s="2"/>
      <c r="E38" s="2"/>
      <c r="F38" s="135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420825</v>
      </c>
      <c r="D39" s="2"/>
      <c r="E39" s="2"/>
      <c r="F39" s="135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B20" sqref="B20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41661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309</v>
      </c>
      <c r="C6" s="2" t="s">
        <v>62</v>
      </c>
      <c r="D6" s="3">
        <v>41661</v>
      </c>
      <c r="E6" s="3">
        <v>41663</v>
      </c>
      <c r="F6" s="1">
        <v>48033</v>
      </c>
      <c r="G6" s="4">
        <v>73730</v>
      </c>
      <c r="H6" s="1"/>
      <c r="I6" s="5"/>
      <c r="J6" s="5"/>
      <c r="K6" s="4">
        <v>73730</v>
      </c>
      <c r="L6" s="4"/>
      <c r="M6" s="4"/>
      <c r="N6" s="6">
        <f>G6+I6</f>
        <v>73730</v>
      </c>
    </row>
    <row r="7" spans="1:14" x14ac:dyDescent="0.25">
      <c r="A7" s="1"/>
      <c r="B7" s="8" t="s">
        <v>293</v>
      </c>
      <c r="C7" s="2" t="s">
        <v>310</v>
      </c>
      <c r="D7" s="3">
        <v>41661</v>
      </c>
      <c r="E7" s="3">
        <v>41662</v>
      </c>
      <c r="F7" s="1">
        <v>48034</v>
      </c>
      <c r="G7" s="4">
        <v>17000</v>
      </c>
      <c r="H7" s="1"/>
      <c r="I7" s="5"/>
      <c r="J7" s="5"/>
      <c r="K7" s="4">
        <v>17000</v>
      </c>
      <c r="L7" s="4"/>
      <c r="M7" s="4"/>
      <c r="N7" s="6">
        <f t="shared" ref="N7:N30" si="0">G7+I7</f>
        <v>17000</v>
      </c>
    </row>
    <row r="8" spans="1:14" x14ac:dyDescent="0.25">
      <c r="A8" s="1"/>
      <c r="B8" s="2" t="s">
        <v>311</v>
      </c>
      <c r="C8" s="2" t="s">
        <v>312</v>
      </c>
      <c r="D8" s="3">
        <v>41661</v>
      </c>
      <c r="E8" s="3">
        <v>41662</v>
      </c>
      <c r="F8" s="1">
        <v>48035</v>
      </c>
      <c r="G8" s="4">
        <v>17000</v>
      </c>
      <c r="H8" s="1"/>
      <c r="I8" s="7"/>
      <c r="J8" s="4">
        <v>17000</v>
      </c>
      <c r="K8" s="4"/>
      <c r="L8" s="4"/>
      <c r="M8" s="4"/>
      <c r="N8" s="6">
        <f t="shared" si="0"/>
        <v>17000</v>
      </c>
    </row>
    <row r="9" spans="1:14" x14ac:dyDescent="0.25">
      <c r="A9" s="1"/>
      <c r="B9" s="2" t="s">
        <v>216</v>
      </c>
      <c r="C9" s="2" t="s">
        <v>217</v>
      </c>
      <c r="D9" s="3">
        <v>41660</v>
      </c>
      <c r="E9" s="3">
        <v>41662</v>
      </c>
      <c r="F9" s="1">
        <v>48036</v>
      </c>
      <c r="G9" s="4">
        <v>40000</v>
      </c>
      <c r="H9" s="1"/>
      <c r="I9" s="7"/>
      <c r="J9" s="4"/>
      <c r="K9" s="4">
        <v>40000</v>
      </c>
      <c r="L9" s="4"/>
      <c r="M9" s="4"/>
      <c r="N9" s="6">
        <f t="shared" si="0"/>
        <v>40000</v>
      </c>
    </row>
    <row r="10" spans="1:14" x14ac:dyDescent="0.25">
      <c r="A10" s="1"/>
      <c r="B10" s="8" t="s">
        <v>313</v>
      </c>
      <c r="C10" s="8" t="s">
        <v>34</v>
      </c>
      <c r="D10" s="3">
        <v>41661</v>
      </c>
      <c r="E10" s="3">
        <v>41662</v>
      </c>
      <c r="F10" s="1">
        <v>48037</v>
      </c>
      <c r="G10" s="4">
        <v>40400</v>
      </c>
      <c r="H10" s="1"/>
      <c r="I10" s="5"/>
      <c r="J10" s="5"/>
      <c r="K10" s="5">
        <v>40400</v>
      </c>
      <c r="L10" s="4"/>
      <c r="M10" s="5"/>
      <c r="N10" s="6">
        <f t="shared" si="0"/>
        <v>40400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188130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188130</v>
      </c>
      <c r="H32" s="19"/>
      <c r="I32" s="20">
        <f>SUM(I6:I31)</f>
        <v>0</v>
      </c>
      <c r="J32" s="20">
        <f>SUM(J6:J31)</f>
        <v>17000</v>
      </c>
      <c r="K32" s="20">
        <f>SUM(K6:K31)</f>
        <v>171130</v>
      </c>
      <c r="L32" s="20">
        <f>SUM(L6:L31)</f>
        <v>0</v>
      </c>
      <c r="M32" s="20">
        <f>SUM(M6:M31)</f>
        <v>0</v>
      </c>
      <c r="N32" s="6">
        <f t="shared" ref="N32" si="1">G32+I32</f>
        <v>188130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32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33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33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0</v>
      </c>
      <c r="D38" s="2"/>
      <c r="E38" s="2"/>
      <c r="F38" s="133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0</v>
      </c>
      <c r="D39" s="2"/>
      <c r="E39" s="2"/>
      <c r="F39" s="133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25"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7.5703125" bestFit="1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1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41670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394</v>
      </c>
      <c r="C6" s="2" t="s">
        <v>395</v>
      </c>
      <c r="D6" s="3">
        <v>41668</v>
      </c>
      <c r="E6" s="3">
        <v>41670</v>
      </c>
      <c r="F6" s="1">
        <v>48112</v>
      </c>
      <c r="G6" s="4">
        <v>32000</v>
      </c>
      <c r="H6" s="1"/>
      <c r="I6" s="5"/>
      <c r="J6" s="5">
        <v>32000</v>
      </c>
      <c r="K6" s="4"/>
      <c r="L6" s="4"/>
      <c r="M6" s="4"/>
      <c r="N6" s="6">
        <f>G6+I6</f>
        <v>32000</v>
      </c>
    </row>
    <row r="7" spans="1:14" x14ac:dyDescent="0.25">
      <c r="A7" s="1"/>
      <c r="B7" s="8" t="s">
        <v>396</v>
      </c>
      <c r="C7" s="8" t="s">
        <v>34</v>
      </c>
      <c r="D7" s="3">
        <v>41670</v>
      </c>
      <c r="E7" s="3">
        <v>41673</v>
      </c>
      <c r="F7" s="1">
        <v>48113</v>
      </c>
      <c r="G7" s="4">
        <v>106050</v>
      </c>
      <c r="H7" s="1"/>
      <c r="I7" s="5"/>
      <c r="J7" s="5"/>
      <c r="K7" s="4">
        <v>106050</v>
      </c>
      <c r="L7" s="4"/>
      <c r="M7" s="4"/>
      <c r="N7" s="6">
        <f t="shared" ref="N7:N30" si="0">G7+I7</f>
        <v>106050</v>
      </c>
    </row>
    <row r="8" spans="1:14" x14ac:dyDescent="0.25">
      <c r="A8" s="1"/>
      <c r="B8" s="2" t="s">
        <v>396</v>
      </c>
      <c r="C8" s="2"/>
      <c r="D8" s="3"/>
      <c r="E8" s="3"/>
      <c r="F8" s="1">
        <v>48114</v>
      </c>
      <c r="G8" s="4"/>
      <c r="H8" s="1" t="s">
        <v>397</v>
      </c>
      <c r="I8" s="7">
        <v>52520</v>
      </c>
      <c r="J8" s="4">
        <v>52520</v>
      </c>
      <c r="K8" s="4"/>
      <c r="L8" s="4"/>
      <c r="M8" s="4"/>
      <c r="N8" s="6">
        <f t="shared" si="0"/>
        <v>52520</v>
      </c>
    </row>
    <row r="9" spans="1:14" x14ac:dyDescent="0.25">
      <c r="A9" s="1"/>
      <c r="B9" s="2" t="s">
        <v>37</v>
      </c>
      <c r="C9" s="2"/>
      <c r="D9" s="3"/>
      <c r="E9" s="3"/>
      <c r="F9" s="1">
        <v>48115</v>
      </c>
      <c r="G9" s="4"/>
      <c r="H9" s="1" t="s">
        <v>70</v>
      </c>
      <c r="I9" s="7">
        <v>1600</v>
      </c>
      <c r="J9" s="4">
        <v>1600</v>
      </c>
      <c r="K9" s="4"/>
      <c r="L9" s="4"/>
      <c r="M9" s="4"/>
      <c r="N9" s="6">
        <f t="shared" si="0"/>
        <v>1600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192170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138050</v>
      </c>
      <c r="H32" s="19"/>
      <c r="I32" s="20">
        <f>SUM(I6:I31)</f>
        <v>54120</v>
      </c>
      <c r="J32" s="20">
        <f>SUM(J6:J31)</f>
        <v>86120</v>
      </c>
      <c r="K32" s="20">
        <f>SUM(K6:K31)</f>
        <v>106050</v>
      </c>
      <c r="L32" s="20">
        <f>SUM(L6:L31)</f>
        <v>0</v>
      </c>
      <c r="M32" s="20">
        <f>SUM(M6:M31)</f>
        <v>0</v>
      </c>
      <c r="N32" s="6">
        <f t="shared" ref="N32" si="1">G32+I32</f>
        <v>192170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66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160</v>
      </c>
      <c r="D36" s="2"/>
      <c r="E36" s="2"/>
      <c r="F36" s="167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80800</v>
      </c>
      <c r="D37" s="2"/>
      <c r="E37" s="2"/>
      <c r="F37" s="167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5400</v>
      </c>
      <c r="D38" s="2"/>
      <c r="E38" s="2"/>
      <c r="F38" s="167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86200</v>
      </c>
      <c r="D39" s="2"/>
      <c r="E39" s="2"/>
      <c r="F39" s="167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E12" sqref="E12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105</v>
      </c>
      <c r="E3" s="31"/>
      <c r="F3" s="31"/>
      <c r="G3" s="33"/>
      <c r="H3" s="25"/>
      <c r="I3" s="2"/>
      <c r="J3" s="34"/>
      <c r="K3" s="35" t="s">
        <v>4</v>
      </c>
      <c r="L3" s="36">
        <v>41661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295</v>
      </c>
      <c r="C6" s="2" t="s">
        <v>44</v>
      </c>
      <c r="D6" s="3">
        <v>41657</v>
      </c>
      <c r="E6" s="3">
        <v>41659</v>
      </c>
      <c r="F6" s="1">
        <v>48022</v>
      </c>
      <c r="G6" s="4">
        <v>62620</v>
      </c>
      <c r="H6" s="1"/>
      <c r="I6" s="5"/>
      <c r="J6" s="5"/>
      <c r="K6" s="4"/>
      <c r="L6" s="4">
        <v>62620</v>
      </c>
      <c r="M6" s="4"/>
      <c r="N6" s="6">
        <f>G6+I6</f>
        <v>62620</v>
      </c>
    </row>
    <row r="7" spans="1:14" x14ac:dyDescent="0.25">
      <c r="A7" s="1"/>
      <c r="B7" s="8" t="s">
        <v>296</v>
      </c>
      <c r="C7" s="2" t="s">
        <v>44</v>
      </c>
      <c r="D7" s="3">
        <v>41658</v>
      </c>
      <c r="E7" s="3">
        <v>41659</v>
      </c>
      <c r="F7" s="1">
        <v>48023</v>
      </c>
      <c r="G7" s="4">
        <v>31310</v>
      </c>
      <c r="H7" s="1"/>
      <c r="I7" s="5"/>
      <c r="J7" s="5"/>
      <c r="K7" s="4"/>
      <c r="L7" s="4">
        <v>31310</v>
      </c>
      <c r="M7" s="4"/>
      <c r="N7" s="6">
        <f t="shared" ref="N7:N30" si="0">G7+I7</f>
        <v>31310</v>
      </c>
    </row>
    <row r="8" spans="1:14" x14ac:dyDescent="0.25">
      <c r="A8" s="1"/>
      <c r="B8" s="2" t="s">
        <v>297</v>
      </c>
      <c r="C8" s="2" t="s">
        <v>44</v>
      </c>
      <c r="D8" s="3">
        <v>41658</v>
      </c>
      <c r="E8" s="3">
        <v>41659</v>
      </c>
      <c r="F8" s="1">
        <v>48024</v>
      </c>
      <c r="G8" s="4">
        <v>31310</v>
      </c>
      <c r="H8" s="1"/>
      <c r="I8" s="7"/>
      <c r="J8" s="4"/>
      <c r="K8" s="4"/>
      <c r="L8" s="4">
        <v>31310</v>
      </c>
      <c r="M8" s="4"/>
      <c r="N8" s="6">
        <f t="shared" si="0"/>
        <v>31310</v>
      </c>
    </row>
    <row r="9" spans="1:14" x14ac:dyDescent="0.25">
      <c r="A9" s="1"/>
      <c r="B9" s="2"/>
      <c r="C9" s="2" t="s">
        <v>298</v>
      </c>
      <c r="D9" s="3">
        <v>41657</v>
      </c>
      <c r="E9" s="3">
        <v>41659</v>
      </c>
      <c r="F9" s="1">
        <v>48025</v>
      </c>
      <c r="G9" s="4">
        <v>51510</v>
      </c>
      <c r="H9" s="1"/>
      <c r="I9" s="7"/>
      <c r="J9" s="4"/>
      <c r="K9" s="4"/>
      <c r="L9" s="4"/>
      <c r="M9" s="4">
        <v>51510</v>
      </c>
      <c r="N9" s="6">
        <f t="shared" si="0"/>
        <v>51510</v>
      </c>
    </row>
    <row r="10" spans="1:14" x14ac:dyDescent="0.25">
      <c r="A10" s="1"/>
      <c r="B10" s="8" t="s">
        <v>299</v>
      </c>
      <c r="C10" s="8" t="s">
        <v>44</v>
      </c>
      <c r="D10" s="3">
        <v>41658</v>
      </c>
      <c r="E10" s="3">
        <v>41659</v>
      </c>
      <c r="F10" s="1">
        <v>48026</v>
      </c>
      <c r="G10" s="4">
        <v>31310</v>
      </c>
      <c r="H10" s="1"/>
      <c r="I10" s="5"/>
      <c r="J10" s="5"/>
      <c r="K10" s="5"/>
      <c r="L10" s="4">
        <v>31310</v>
      </c>
      <c r="M10" s="5"/>
      <c r="N10" s="6">
        <f t="shared" si="0"/>
        <v>31310</v>
      </c>
    </row>
    <row r="11" spans="1:14" x14ac:dyDescent="0.25">
      <c r="A11" s="1"/>
      <c r="B11" s="8" t="s">
        <v>300</v>
      </c>
      <c r="C11" s="8" t="s">
        <v>301</v>
      </c>
      <c r="D11" s="3">
        <v>41657</v>
      </c>
      <c r="E11" s="3">
        <v>41659</v>
      </c>
      <c r="F11" s="1">
        <v>48027</v>
      </c>
      <c r="G11" s="4">
        <v>121200</v>
      </c>
      <c r="H11" s="4"/>
      <c r="I11" s="7"/>
      <c r="J11" s="4"/>
      <c r="K11" s="4"/>
      <c r="L11" s="4">
        <v>121200</v>
      </c>
      <c r="M11" s="4"/>
      <c r="N11" s="6">
        <f t="shared" si="0"/>
        <v>121200</v>
      </c>
    </row>
    <row r="12" spans="1:14" x14ac:dyDescent="0.25">
      <c r="A12" s="1"/>
      <c r="B12" s="10" t="s">
        <v>302</v>
      </c>
      <c r="C12" s="10" t="s">
        <v>44</v>
      </c>
      <c r="D12" s="3">
        <v>41657</v>
      </c>
      <c r="E12" s="3">
        <v>41659</v>
      </c>
      <c r="F12" s="1">
        <v>48028</v>
      </c>
      <c r="G12" s="5">
        <v>121200</v>
      </c>
      <c r="H12" s="5"/>
      <c r="I12" s="5"/>
      <c r="J12" s="5"/>
      <c r="K12" s="5"/>
      <c r="L12" s="4">
        <v>121200</v>
      </c>
      <c r="M12" s="9"/>
      <c r="N12" s="6">
        <f t="shared" si="0"/>
        <v>121200</v>
      </c>
    </row>
    <row r="13" spans="1:14" x14ac:dyDescent="0.25">
      <c r="A13" s="1"/>
      <c r="B13" s="10" t="s">
        <v>303</v>
      </c>
      <c r="C13" s="10" t="s">
        <v>133</v>
      </c>
      <c r="D13" s="3">
        <v>41661</v>
      </c>
      <c r="E13" s="3">
        <v>41663</v>
      </c>
      <c r="F13" s="1">
        <v>48029</v>
      </c>
      <c r="G13" s="5">
        <v>34000</v>
      </c>
      <c r="H13" s="5"/>
      <c r="I13" s="5"/>
      <c r="J13" s="5">
        <v>34000</v>
      </c>
      <c r="K13" s="5"/>
      <c r="L13" s="4"/>
      <c r="M13" s="4"/>
      <c r="N13" s="6">
        <f t="shared" si="0"/>
        <v>34000</v>
      </c>
    </row>
    <row r="14" spans="1:14" x14ac:dyDescent="0.25">
      <c r="A14" s="1"/>
      <c r="B14" s="10" t="s">
        <v>304</v>
      </c>
      <c r="C14" s="10" t="s">
        <v>40</v>
      </c>
      <c r="D14" s="3">
        <v>41661</v>
      </c>
      <c r="E14" s="3">
        <v>41663</v>
      </c>
      <c r="F14" s="1">
        <v>48030</v>
      </c>
      <c r="G14" s="5">
        <v>34680</v>
      </c>
      <c r="H14" s="5"/>
      <c r="I14" s="5"/>
      <c r="J14" s="5">
        <v>34680</v>
      </c>
      <c r="K14" s="5"/>
      <c r="L14" s="4"/>
      <c r="M14" s="4"/>
      <c r="N14" s="6">
        <f t="shared" si="0"/>
        <v>34680</v>
      </c>
    </row>
    <row r="15" spans="1:14" x14ac:dyDescent="0.25">
      <c r="A15" s="1"/>
      <c r="B15" s="10" t="s">
        <v>305</v>
      </c>
      <c r="C15" s="10" t="s">
        <v>306</v>
      </c>
      <c r="D15" s="3">
        <v>41655</v>
      </c>
      <c r="E15" s="3">
        <v>41656</v>
      </c>
      <c r="F15" s="1">
        <v>48031</v>
      </c>
      <c r="G15" s="5">
        <v>114635</v>
      </c>
      <c r="H15" s="5"/>
      <c r="I15" s="5"/>
      <c r="J15" s="5"/>
      <c r="K15" s="5"/>
      <c r="L15" s="4"/>
      <c r="M15" s="4">
        <v>114635</v>
      </c>
      <c r="N15" s="6">
        <f t="shared" si="0"/>
        <v>114635</v>
      </c>
    </row>
    <row r="16" spans="1:14" x14ac:dyDescent="0.25">
      <c r="A16" s="1"/>
      <c r="B16" s="2" t="s">
        <v>307</v>
      </c>
      <c r="C16" s="10" t="s">
        <v>308</v>
      </c>
      <c r="D16" s="3">
        <v>41661</v>
      </c>
      <c r="E16" s="3">
        <v>41664</v>
      </c>
      <c r="F16" s="11">
        <v>48032</v>
      </c>
      <c r="G16" s="4">
        <v>133320</v>
      </c>
      <c r="H16" s="12"/>
      <c r="I16" s="13"/>
      <c r="J16" s="4"/>
      <c r="K16" s="12">
        <v>133320</v>
      </c>
      <c r="L16" s="4"/>
      <c r="M16" s="9"/>
      <c r="N16" s="6">
        <f t="shared" si="0"/>
        <v>133320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767095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767095</v>
      </c>
      <c r="H32" s="19"/>
      <c r="I32" s="20">
        <f>SUM(I6:I31)</f>
        <v>0</v>
      </c>
      <c r="J32" s="20">
        <f>SUM(J6:J31)</f>
        <v>68680</v>
      </c>
      <c r="K32" s="20">
        <f>SUM(K6:K31)</f>
        <v>133320</v>
      </c>
      <c r="L32" s="20">
        <f>SUM(L6:L31)</f>
        <v>398950</v>
      </c>
      <c r="M32" s="20">
        <f>SUM(M6:M31)</f>
        <v>166145</v>
      </c>
      <c r="N32" s="6">
        <f t="shared" ref="N32" si="1">G32+I32</f>
        <v>767095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30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25</v>
      </c>
      <c r="D36" s="2"/>
      <c r="E36" s="2"/>
      <c r="F36" s="131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12625</v>
      </c>
      <c r="D37" s="2"/>
      <c r="E37" s="2"/>
      <c r="F37" s="131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56055</v>
      </c>
      <c r="D38" s="2"/>
      <c r="E38" s="2"/>
      <c r="F38" s="131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68680</v>
      </c>
      <c r="D39" s="2"/>
      <c r="E39" s="2"/>
      <c r="F39" s="131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B1"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41660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293</v>
      </c>
      <c r="C6" s="2" t="s">
        <v>294</v>
      </c>
      <c r="D6" s="3">
        <v>41659</v>
      </c>
      <c r="E6" s="3">
        <v>41661</v>
      </c>
      <c r="F6" s="1">
        <v>48020</v>
      </c>
      <c r="G6" s="4">
        <v>68000</v>
      </c>
      <c r="H6" s="1"/>
      <c r="I6" s="5"/>
      <c r="J6" s="5"/>
      <c r="K6" s="4"/>
      <c r="L6" s="4">
        <v>68000</v>
      </c>
      <c r="M6" s="4"/>
      <c r="N6" s="6">
        <f>G6+I6</f>
        <v>68000</v>
      </c>
    </row>
    <row r="7" spans="1:14" x14ac:dyDescent="0.25">
      <c r="A7" s="1"/>
      <c r="B7" s="8" t="s">
        <v>37</v>
      </c>
      <c r="C7" s="2"/>
      <c r="D7" s="3"/>
      <c r="E7" s="3"/>
      <c r="F7" s="1">
        <v>48021</v>
      </c>
      <c r="G7" s="4"/>
      <c r="H7" s="1" t="s">
        <v>70</v>
      </c>
      <c r="I7" s="5">
        <v>3600</v>
      </c>
      <c r="J7" s="5">
        <v>3600</v>
      </c>
      <c r="K7" s="4"/>
      <c r="L7" s="4"/>
      <c r="M7" s="4"/>
      <c r="N7" s="6">
        <f t="shared" ref="N7:N30" si="0">G7+I7</f>
        <v>3600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71600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68000</v>
      </c>
      <c r="H32" s="19"/>
      <c r="I32" s="20">
        <f>SUM(I6:I31)</f>
        <v>3600</v>
      </c>
      <c r="J32" s="20">
        <f>SUM(J6:J31)</f>
        <v>3600</v>
      </c>
      <c r="K32" s="20">
        <f>SUM(K6:K31)</f>
        <v>0</v>
      </c>
      <c r="L32" s="20">
        <f>SUM(L6:L31)</f>
        <v>68000</v>
      </c>
      <c r="M32" s="20">
        <f>SUM(M6:M31)</f>
        <v>0</v>
      </c>
      <c r="N32" s="6">
        <f t="shared" ref="N32" si="1">G32+I32</f>
        <v>71600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28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1</v>
      </c>
      <c r="D36" s="2"/>
      <c r="E36" s="2"/>
      <c r="F36" s="129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505</v>
      </c>
      <c r="D37" s="2"/>
      <c r="E37" s="2"/>
      <c r="F37" s="129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3100</v>
      </c>
      <c r="D38" s="2"/>
      <c r="E38" s="2"/>
      <c r="F38" s="129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3605</v>
      </c>
      <c r="D39" s="2"/>
      <c r="E39" s="2"/>
      <c r="F39" s="129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B48" sqref="B48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41</v>
      </c>
      <c r="E3" s="31"/>
      <c r="F3" s="31"/>
      <c r="G3" s="33"/>
      <c r="H3" s="25"/>
      <c r="I3" s="2"/>
      <c r="J3" s="34"/>
      <c r="K3" s="35" t="s">
        <v>4</v>
      </c>
      <c r="L3" s="36">
        <v>41660</v>
      </c>
      <c r="M3" s="37"/>
      <c r="N3" s="38" t="s">
        <v>292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/>
      <c r="C6" s="2"/>
      <c r="D6" s="3"/>
      <c r="E6" s="3"/>
      <c r="F6" s="1"/>
      <c r="G6" s="4"/>
      <c r="H6" s="1"/>
      <c r="I6" s="5"/>
      <c r="J6" s="5"/>
      <c r="K6" s="4"/>
      <c r="L6" s="4"/>
      <c r="M6" s="4"/>
      <c r="N6" s="6">
        <f>G6+I6</f>
        <v>0</v>
      </c>
    </row>
    <row r="7" spans="1:14" x14ac:dyDescent="0.25">
      <c r="A7" s="1"/>
      <c r="B7" s="8"/>
      <c r="C7" s="2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0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0</v>
      </c>
      <c r="H32" s="19"/>
      <c r="I32" s="20">
        <f>SUM(I6:I31)</f>
        <v>0</v>
      </c>
      <c r="J32" s="20">
        <f>SUM(J6:J31)</f>
        <v>0</v>
      </c>
      <c r="K32" s="20">
        <f>SUM(K6:K31)</f>
        <v>0</v>
      </c>
      <c r="L32" s="20">
        <f>SUM(L6:L31)</f>
        <v>0</v>
      </c>
      <c r="M32" s="20">
        <f>SUM(M6:M31)</f>
        <v>0</v>
      </c>
      <c r="N32" s="6">
        <f t="shared" ref="N32" si="1">G32+I32</f>
        <v>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26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/>
      <c r="D36" s="2"/>
      <c r="E36" s="2"/>
      <c r="F36" s="127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27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/>
      <c r="D38" s="2"/>
      <c r="E38" s="2"/>
      <c r="F38" s="127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0</v>
      </c>
      <c r="D39" s="2"/>
      <c r="E39" s="2"/>
      <c r="F39" s="127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C34" sqref="C34:F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41659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284</v>
      </c>
      <c r="C6" s="2" t="s">
        <v>30</v>
      </c>
      <c r="D6" s="3">
        <v>41659</v>
      </c>
      <c r="E6" s="3">
        <v>41660</v>
      </c>
      <c r="F6" s="1">
        <v>48014</v>
      </c>
      <c r="G6" s="4">
        <v>44440</v>
      </c>
      <c r="H6" s="1"/>
      <c r="I6" s="5"/>
      <c r="J6" s="5"/>
      <c r="K6" s="4">
        <v>44440</v>
      </c>
      <c r="L6" s="4"/>
      <c r="M6" s="4"/>
      <c r="N6" s="6">
        <f>G6+I6</f>
        <v>44440</v>
      </c>
    </row>
    <row r="7" spans="1:14" x14ac:dyDescent="0.25">
      <c r="A7" s="1"/>
      <c r="B7" s="8" t="s">
        <v>285</v>
      </c>
      <c r="C7" s="2" t="s">
        <v>286</v>
      </c>
      <c r="D7" s="3">
        <v>41659</v>
      </c>
      <c r="E7" s="3">
        <v>41661</v>
      </c>
      <c r="F7" s="1">
        <v>48015</v>
      </c>
      <c r="G7" s="4">
        <v>454500</v>
      </c>
      <c r="H7" s="1"/>
      <c r="I7" s="5"/>
      <c r="J7" s="5"/>
      <c r="K7" s="4">
        <v>454500</v>
      </c>
      <c r="L7" s="4"/>
      <c r="M7" s="4"/>
      <c r="N7" s="6">
        <f t="shared" ref="N7:N30" si="0">G7+I7</f>
        <v>454500</v>
      </c>
    </row>
    <row r="8" spans="1:14" x14ac:dyDescent="0.25">
      <c r="A8" s="1"/>
      <c r="B8" s="2" t="s">
        <v>284</v>
      </c>
      <c r="C8" s="2"/>
      <c r="D8" s="3"/>
      <c r="E8" s="3"/>
      <c r="F8" s="1">
        <v>48016</v>
      </c>
      <c r="G8" s="4"/>
      <c r="H8" s="1" t="s">
        <v>287</v>
      </c>
      <c r="I8" s="7">
        <v>31310</v>
      </c>
      <c r="J8" s="4"/>
      <c r="K8" s="4">
        <v>31310</v>
      </c>
      <c r="L8" s="4"/>
      <c r="M8" s="4"/>
      <c r="N8" s="6">
        <f t="shared" si="0"/>
        <v>31310</v>
      </c>
    </row>
    <row r="9" spans="1:14" x14ac:dyDescent="0.25">
      <c r="A9" s="1"/>
      <c r="B9" s="2" t="s">
        <v>288</v>
      </c>
      <c r="C9" s="2" t="s">
        <v>34</v>
      </c>
      <c r="D9" s="3">
        <v>41659</v>
      </c>
      <c r="E9" s="3">
        <v>41660</v>
      </c>
      <c r="F9" s="1">
        <v>48017</v>
      </c>
      <c r="G9" s="4">
        <v>81305</v>
      </c>
      <c r="H9" s="1"/>
      <c r="I9" s="7"/>
      <c r="J9" s="4"/>
      <c r="K9" s="4">
        <v>81305</v>
      </c>
      <c r="L9" s="4"/>
      <c r="M9" s="4"/>
      <c r="N9" s="6">
        <f t="shared" si="0"/>
        <v>81305</v>
      </c>
    </row>
    <row r="10" spans="1:14" x14ac:dyDescent="0.25">
      <c r="A10" s="1"/>
      <c r="B10" s="8" t="s">
        <v>289</v>
      </c>
      <c r="C10" s="8" t="s">
        <v>290</v>
      </c>
      <c r="D10" s="3">
        <v>41659</v>
      </c>
      <c r="E10" s="3">
        <v>41660</v>
      </c>
      <c r="F10" s="1">
        <v>48018</v>
      </c>
      <c r="G10" s="4">
        <v>17000</v>
      </c>
      <c r="H10" s="1"/>
      <c r="I10" s="5"/>
      <c r="J10" s="5">
        <v>17000</v>
      </c>
      <c r="K10" s="5"/>
      <c r="L10" s="4"/>
      <c r="M10" s="5"/>
      <c r="N10" s="6">
        <f t="shared" si="0"/>
        <v>17000</v>
      </c>
    </row>
    <row r="11" spans="1:14" x14ac:dyDescent="0.25">
      <c r="A11" s="1"/>
      <c r="B11" s="8" t="s">
        <v>285</v>
      </c>
      <c r="C11" s="8"/>
      <c r="D11" s="3"/>
      <c r="E11" s="3"/>
      <c r="F11" s="1">
        <v>48019</v>
      </c>
      <c r="G11" s="4"/>
      <c r="H11" s="4" t="s">
        <v>291</v>
      </c>
      <c r="I11" s="7">
        <v>515100</v>
      </c>
      <c r="J11" s="4"/>
      <c r="K11" s="4">
        <v>515100</v>
      </c>
      <c r="L11" s="4"/>
      <c r="M11" s="4"/>
      <c r="N11" s="6">
        <f t="shared" si="0"/>
        <v>515100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1143655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597245</v>
      </c>
      <c r="H32" s="19"/>
      <c r="I32" s="20">
        <f>SUM(I6:I31)</f>
        <v>546410</v>
      </c>
      <c r="J32" s="20">
        <f>SUM(J6:J31)</f>
        <v>17000</v>
      </c>
      <c r="K32" s="20">
        <f>SUM(K6:K31)</f>
        <v>1126655</v>
      </c>
      <c r="L32" s="20">
        <f>SUM(L6:L31)</f>
        <v>0</v>
      </c>
      <c r="M32" s="20">
        <f>SUM(M6:M31)</f>
        <v>0</v>
      </c>
      <c r="N32" s="6">
        <f t="shared" ref="N32" si="1">G32+I32</f>
        <v>1143655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24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31</v>
      </c>
      <c r="D36" s="2"/>
      <c r="E36" s="2"/>
      <c r="F36" s="125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15655</v>
      </c>
      <c r="D37" s="2"/>
      <c r="E37" s="2"/>
      <c r="F37" s="125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1345</v>
      </c>
      <c r="D38" s="2"/>
      <c r="E38" s="2"/>
      <c r="F38" s="125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17000</v>
      </c>
      <c r="D39" s="2"/>
      <c r="E39" s="2"/>
      <c r="F39" s="125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L8" sqref="L8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105</v>
      </c>
      <c r="E3" s="31"/>
      <c r="F3" s="31"/>
      <c r="G3" s="33"/>
      <c r="H3" s="25"/>
      <c r="I3" s="2"/>
      <c r="J3" s="34"/>
      <c r="K3" s="35" t="s">
        <v>4</v>
      </c>
      <c r="L3" s="36">
        <v>41659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281</v>
      </c>
      <c r="C6" s="2" t="s">
        <v>44</v>
      </c>
      <c r="D6" s="3">
        <v>41654</v>
      </c>
      <c r="E6" s="3">
        <v>41657</v>
      </c>
      <c r="F6" s="1">
        <v>48012</v>
      </c>
      <c r="G6" s="4">
        <v>93930</v>
      </c>
      <c r="H6" s="1"/>
      <c r="I6" s="5"/>
      <c r="J6" s="5"/>
      <c r="K6" s="4"/>
      <c r="L6" s="4">
        <v>93930</v>
      </c>
      <c r="M6" s="4"/>
      <c r="N6" s="6">
        <f>G6+I6</f>
        <v>93930</v>
      </c>
    </row>
    <row r="7" spans="1:14" x14ac:dyDescent="0.25">
      <c r="A7" s="1"/>
      <c r="B7" s="8" t="s">
        <v>282</v>
      </c>
      <c r="C7" s="2" t="s">
        <v>283</v>
      </c>
      <c r="D7" s="3">
        <v>41656</v>
      </c>
      <c r="E7" s="3">
        <v>41658</v>
      </c>
      <c r="F7" s="1">
        <v>48013</v>
      </c>
      <c r="G7" s="4">
        <v>62620</v>
      </c>
      <c r="H7" s="1"/>
      <c r="I7" s="5"/>
      <c r="J7" s="5"/>
      <c r="K7" s="4"/>
      <c r="L7" s="4">
        <v>62620</v>
      </c>
      <c r="M7" s="4"/>
      <c r="N7" s="6">
        <f t="shared" ref="N7:N30" si="0">G7+I7</f>
        <v>62620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156550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156550</v>
      </c>
      <c r="H32" s="19"/>
      <c r="I32" s="20">
        <f>SUM(I6:I31)</f>
        <v>0</v>
      </c>
      <c r="J32" s="20">
        <f>SUM(J6:J31)</f>
        <v>0</v>
      </c>
      <c r="K32" s="20">
        <f>SUM(K6:K31)</f>
        <v>0</v>
      </c>
      <c r="L32" s="20">
        <f>SUM(L6:L31)</f>
        <v>156550</v>
      </c>
      <c r="M32" s="20">
        <f>SUM(M6:M31)</f>
        <v>0</v>
      </c>
      <c r="N32" s="6">
        <f t="shared" ref="N32" si="1">G32+I32</f>
        <v>156550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22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23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23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0</v>
      </c>
      <c r="D38" s="2"/>
      <c r="E38" s="2"/>
      <c r="F38" s="123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0</v>
      </c>
      <c r="D39" s="2"/>
      <c r="E39" s="2"/>
      <c r="F39" s="123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113</v>
      </c>
      <c r="E3" s="31"/>
      <c r="F3" s="31"/>
      <c r="G3" s="33"/>
      <c r="H3" s="25"/>
      <c r="I3" s="2"/>
      <c r="J3" s="34"/>
      <c r="K3" s="35" t="s">
        <v>4</v>
      </c>
      <c r="L3" s="36">
        <v>41658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279</v>
      </c>
      <c r="C6" s="2" t="s">
        <v>30</v>
      </c>
      <c r="D6" s="3">
        <v>41658</v>
      </c>
      <c r="E6" s="3">
        <v>41659</v>
      </c>
      <c r="F6" s="1">
        <v>48009</v>
      </c>
      <c r="G6" s="4">
        <v>33330</v>
      </c>
      <c r="H6" s="1"/>
      <c r="I6" s="5"/>
      <c r="J6" s="5">
        <v>33330</v>
      </c>
      <c r="K6" s="4"/>
      <c r="L6" s="4"/>
      <c r="M6" s="4"/>
      <c r="N6" s="6">
        <f>G6+I6</f>
        <v>33330</v>
      </c>
    </row>
    <row r="7" spans="1:14" x14ac:dyDescent="0.25">
      <c r="A7" s="1"/>
      <c r="B7" s="8" t="s">
        <v>280</v>
      </c>
      <c r="C7" s="2" t="s">
        <v>55</v>
      </c>
      <c r="D7" s="3">
        <v>41655</v>
      </c>
      <c r="E7" s="3">
        <v>41657</v>
      </c>
      <c r="F7" s="1">
        <v>48010</v>
      </c>
      <c r="G7" s="4">
        <v>62620</v>
      </c>
      <c r="H7" s="1"/>
      <c r="I7" s="5"/>
      <c r="J7" s="5"/>
      <c r="K7" s="4">
        <v>62620</v>
      </c>
      <c r="L7" s="4"/>
      <c r="M7" s="4"/>
      <c r="N7" s="6">
        <f t="shared" ref="N7:N30" si="0">G7+I7</f>
        <v>62620</v>
      </c>
    </row>
    <row r="8" spans="1:14" x14ac:dyDescent="0.25">
      <c r="A8" s="1"/>
      <c r="B8" s="2" t="s">
        <v>113</v>
      </c>
      <c r="C8" s="2"/>
      <c r="D8" s="3"/>
      <c r="E8" s="3"/>
      <c r="F8" s="1">
        <v>48011</v>
      </c>
      <c r="G8" s="4"/>
      <c r="H8" s="1" t="s">
        <v>70</v>
      </c>
      <c r="I8" s="7">
        <v>6200</v>
      </c>
      <c r="J8" s="4">
        <v>6200</v>
      </c>
      <c r="K8" s="4"/>
      <c r="L8" s="4"/>
      <c r="M8" s="4"/>
      <c r="N8" s="6">
        <f t="shared" si="0"/>
        <v>6200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102150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95950</v>
      </c>
      <c r="H32" s="19"/>
      <c r="I32" s="20">
        <f>SUM(I6:I31)</f>
        <v>6200</v>
      </c>
      <c r="J32" s="20">
        <f>SUM(J6:J31)</f>
        <v>39530</v>
      </c>
      <c r="K32" s="20">
        <f>SUM(K6:K31)</f>
        <v>62620</v>
      </c>
      <c r="L32" s="20">
        <f>SUM(L6:L31)</f>
        <v>0</v>
      </c>
      <c r="M32" s="20">
        <f>SUM(M6:M31)</f>
        <v>0</v>
      </c>
      <c r="N32" s="6">
        <f t="shared" ref="N32" si="1">G32+I32</f>
        <v>102150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20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20</v>
      </c>
      <c r="D36" s="2"/>
      <c r="E36" s="2"/>
      <c r="F36" s="121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10100</v>
      </c>
      <c r="D37" s="2"/>
      <c r="E37" s="2"/>
      <c r="F37" s="121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29430</v>
      </c>
      <c r="D38" s="2"/>
      <c r="E38" s="2"/>
      <c r="F38" s="121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39530</v>
      </c>
      <c r="D39" s="2"/>
      <c r="E39" s="2"/>
      <c r="F39" s="121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22"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105</v>
      </c>
      <c r="E3" s="31"/>
      <c r="F3" s="31"/>
      <c r="G3" s="33"/>
      <c r="H3" s="25"/>
      <c r="I3" s="2"/>
      <c r="J3" s="34"/>
      <c r="K3" s="35" t="s">
        <v>4</v>
      </c>
      <c r="L3" s="36">
        <v>41658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274</v>
      </c>
      <c r="C6" s="2" t="s">
        <v>275</v>
      </c>
      <c r="D6" s="3">
        <v>41657</v>
      </c>
      <c r="E6" s="3">
        <v>41661</v>
      </c>
      <c r="F6" s="1">
        <v>48006</v>
      </c>
      <c r="G6" s="4">
        <v>1274620</v>
      </c>
      <c r="H6" s="1"/>
      <c r="I6" s="5"/>
      <c r="J6" s="5">
        <v>1274620</v>
      </c>
      <c r="K6" s="4"/>
      <c r="L6" s="4"/>
      <c r="M6" s="4"/>
      <c r="N6" s="6">
        <f>G6+I6</f>
        <v>1274620</v>
      </c>
    </row>
    <row r="7" spans="1:14" x14ac:dyDescent="0.25">
      <c r="A7" s="1"/>
      <c r="B7" s="8" t="s">
        <v>276</v>
      </c>
      <c r="C7" s="2" t="s">
        <v>277</v>
      </c>
      <c r="D7" s="3">
        <v>41656</v>
      </c>
      <c r="E7" s="3">
        <v>41658</v>
      </c>
      <c r="F7" s="1">
        <v>48007</v>
      </c>
      <c r="G7" s="4">
        <v>501970</v>
      </c>
      <c r="H7" s="1"/>
      <c r="I7" s="5"/>
      <c r="J7" s="5"/>
      <c r="K7" s="4"/>
      <c r="L7" s="4"/>
      <c r="M7" s="4">
        <v>501970</v>
      </c>
      <c r="N7" s="6">
        <f t="shared" ref="N7:N30" si="0">G7+I7</f>
        <v>501970</v>
      </c>
    </row>
    <row r="8" spans="1:14" x14ac:dyDescent="0.25">
      <c r="A8" s="1"/>
      <c r="B8" s="2" t="s">
        <v>278</v>
      </c>
      <c r="C8" s="2" t="s">
        <v>34</v>
      </c>
      <c r="D8" s="3">
        <v>41655</v>
      </c>
      <c r="E8" s="3">
        <v>41659</v>
      </c>
      <c r="F8" s="1">
        <v>48008</v>
      </c>
      <c r="G8" s="4">
        <v>125240</v>
      </c>
      <c r="H8" s="1"/>
      <c r="I8" s="7"/>
      <c r="J8" s="4"/>
      <c r="K8" s="4"/>
      <c r="L8" s="4"/>
      <c r="M8" s="4">
        <v>125240</v>
      </c>
      <c r="N8" s="6">
        <f t="shared" si="0"/>
        <v>125240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1901830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1901830</v>
      </c>
      <c r="H32" s="19"/>
      <c r="I32" s="20">
        <f>SUM(I6:I31)</f>
        <v>0</v>
      </c>
      <c r="J32" s="20">
        <f>SUM(J6:J31)</f>
        <v>1274620</v>
      </c>
      <c r="K32" s="20">
        <f>SUM(K6:K31)</f>
        <v>0</v>
      </c>
      <c r="L32" s="20">
        <f>SUM(L6:L31)</f>
        <v>0</v>
      </c>
      <c r="M32" s="20">
        <f>SUM(M6:M31)</f>
        <v>627210</v>
      </c>
      <c r="N32" s="6">
        <f t="shared" ref="N32" si="1">G32+I32</f>
        <v>1901830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18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2524</v>
      </c>
      <c r="D36" s="2"/>
      <c r="E36" s="2"/>
      <c r="F36" s="119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1274620</v>
      </c>
      <c r="D37" s="2"/>
      <c r="E37" s="2"/>
      <c r="F37" s="119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0</v>
      </c>
      <c r="D38" s="2"/>
      <c r="E38" s="2"/>
      <c r="F38" s="119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1274620</v>
      </c>
      <c r="D39" s="2"/>
      <c r="E39" s="2"/>
      <c r="F39" s="119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B1" workbookViewId="0">
      <selection activeCell="F6" sqref="F6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105</v>
      </c>
      <c r="E3" s="31"/>
      <c r="F3" s="31"/>
      <c r="G3" s="33"/>
      <c r="H3" s="25"/>
      <c r="I3" s="2"/>
      <c r="J3" s="34"/>
      <c r="K3" s="35" t="s">
        <v>4</v>
      </c>
      <c r="L3" s="36">
        <v>41657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272</v>
      </c>
      <c r="C6" s="2" t="s">
        <v>34</v>
      </c>
      <c r="D6" s="3">
        <v>41657</v>
      </c>
      <c r="E6" s="3">
        <v>41659</v>
      </c>
      <c r="F6" s="1">
        <v>48003</v>
      </c>
      <c r="G6" s="4">
        <v>134330</v>
      </c>
      <c r="H6" s="1"/>
      <c r="I6" s="5"/>
      <c r="J6" s="5"/>
      <c r="K6" s="4">
        <v>67165</v>
      </c>
      <c r="L6" s="4"/>
      <c r="M6" s="4">
        <v>67165</v>
      </c>
      <c r="N6" s="6">
        <f>G6+I6</f>
        <v>134330</v>
      </c>
    </row>
    <row r="7" spans="1:14" x14ac:dyDescent="0.25">
      <c r="A7" s="1"/>
      <c r="B7" s="8" t="s">
        <v>105</v>
      </c>
      <c r="C7" s="2" t="s">
        <v>40</v>
      </c>
      <c r="D7" s="3"/>
      <c r="E7" s="3"/>
      <c r="F7" s="1">
        <v>48004</v>
      </c>
      <c r="G7" s="4"/>
      <c r="H7" s="1" t="s">
        <v>70</v>
      </c>
      <c r="I7" s="5">
        <v>11400</v>
      </c>
      <c r="J7" s="5">
        <v>11400</v>
      </c>
      <c r="K7" s="4"/>
      <c r="L7" s="4"/>
      <c r="M7" s="4"/>
      <c r="N7" s="6">
        <f t="shared" ref="N7:N30" si="0">G7+I7</f>
        <v>11400</v>
      </c>
    </row>
    <row r="8" spans="1:14" x14ac:dyDescent="0.25">
      <c r="A8" s="1"/>
      <c r="B8" s="2" t="s">
        <v>273</v>
      </c>
      <c r="C8" s="2" t="s">
        <v>40</v>
      </c>
      <c r="D8" s="3">
        <v>41657</v>
      </c>
      <c r="E8" s="3">
        <v>41658</v>
      </c>
      <c r="F8" s="1">
        <v>48005</v>
      </c>
      <c r="G8" s="4">
        <v>35350</v>
      </c>
      <c r="H8" s="1"/>
      <c r="I8" s="7"/>
      <c r="J8" s="4"/>
      <c r="K8" s="4">
        <v>35350</v>
      </c>
      <c r="L8" s="4"/>
      <c r="M8" s="4"/>
      <c r="N8" s="6">
        <f t="shared" si="0"/>
        <v>35350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181080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169680</v>
      </c>
      <c r="H32" s="19"/>
      <c r="I32" s="20">
        <f>SUM(I6:I31)</f>
        <v>11400</v>
      </c>
      <c r="J32" s="20">
        <f>SUM(J6:J31)</f>
        <v>11400</v>
      </c>
      <c r="K32" s="20">
        <f>SUM(K6:K31)</f>
        <v>102515</v>
      </c>
      <c r="L32" s="20">
        <f>SUM(L6:L31)</f>
        <v>0</v>
      </c>
      <c r="M32" s="20">
        <f>SUM(M6:M31)</f>
        <v>67165</v>
      </c>
      <c r="N32" s="6">
        <f t="shared" ref="N32" si="1">G32+I32</f>
        <v>181080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16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20</v>
      </c>
      <c r="D36" s="2"/>
      <c r="E36" s="2"/>
      <c r="F36" s="117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10100</v>
      </c>
      <c r="D37" s="2"/>
      <c r="E37" s="2"/>
      <c r="F37" s="117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1300</v>
      </c>
      <c r="D38" s="2"/>
      <c r="E38" s="2"/>
      <c r="F38" s="117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11400</v>
      </c>
      <c r="D39" s="2"/>
      <c r="E39" s="2"/>
      <c r="F39" s="117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41</v>
      </c>
      <c r="E3" s="31"/>
      <c r="F3" s="31"/>
      <c r="G3" s="33"/>
      <c r="H3" s="25"/>
      <c r="I3" s="2"/>
      <c r="J3" s="34"/>
      <c r="K3" s="35" t="s">
        <v>4</v>
      </c>
      <c r="L3" s="36">
        <v>41657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258</v>
      </c>
      <c r="C6" s="2" t="s">
        <v>226</v>
      </c>
      <c r="D6" s="3">
        <v>41654</v>
      </c>
      <c r="E6" s="3">
        <v>41656</v>
      </c>
      <c r="F6" s="1">
        <v>47988</v>
      </c>
      <c r="G6" s="4">
        <v>62620</v>
      </c>
      <c r="H6" s="1"/>
      <c r="I6" s="5"/>
      <c r="J6" s="5"/>
      <c r="K6" s="4"/>
      <c r="L6" s="4"/>
      <c r="M6" s="4">
        <v>62620</v>
      </c>
      <c r="N6" s="6">
        <f>G6+I6</f>
        <v>62620</v>
      </c>
    </row>
    <row r="7" spans="1:14" x14ac:dyDescent="0.25">
      <c r="A7" s="1"/>
      <c r="B7" s="8" t="s">
        <v>214</v>
      </c>
      <c r="C7" s="2" t="s">
        <v>44</v>
      </c>
      <c r="D7" s="3">
        <v>41652</v>
      </c>
      <c r="E7" s="3">
        <v>41653</v>
      </c>
      <c r="F7" s="1">
        <v>47989</v>
      </c>
      <c r="G7" s="4">
        <v>31310</v>
      </c>
      <c r="H7" s="1"/>
      <c r="I7" s="5"/>
      <c r="J7" s="5"/>
      <c r="K7" s="4"/>
      <c r="L7" s="4">
        <v>31310</v>
      </c>
      <c r="M7" s="4"/>
      <c r="N7" s="6">
        <f t="shared" ref="N7:N30" si="0">G7+I7</f>
        <v>31310</v>
      </c>
    </row>
    <row r="8" spans="1:14" x14ac:dyDescent="0.25">
      <c r="A8" s="1"/>
      <c r="B8" s="2" t="s">
        <v>214</v>
      </c>
      <c r="C8" s="2" t="s">
        <v>44</v>
      </c>
      <c r="D8" s="3">
        <v>41653</v>
      </c>
      <c r="E8" s="3">
        <v>41654</v>
      </c>
      <c r="F8" s="1">
        <v>47990</v>
      </c>
      <c r="G8" s="4">
        <v>31310</v>
      </c>
      <c r="H8" s="1"/>
      <c r="I8" s="7"/>
      <c r="J8" s="4"/>
      <c r="K8" s="4"/>
      <c r="L8" s="4">
        <v>31310</v>
      </c>
      <c r="M8" s="4"/>
      <c r="N8" s="6">
        <f t="shared" si="0"/>
        <v>31310</v>
      </c>
    </row>
    <row r="9" spans="1:14" x14ac:dyDescent="0.25">
      <c r="A9" s="1"/>
      <c r="B9" s="2" t="s">
        <v>259</v>
      </c>
      <c r="C9" s="2" t="s">
        <v>44</v>
      </c>
      <c r="D9" s="3">
        <v>41652</v>
      </c>
      <c r="E9" s="3">
        <v>41655</v>
      </c>
      <c r="F9" s="1">
        <v>47991</v>
      </c>
      <c r="G9" s="4">
        <v>93930</v>
      </c>
      <c r="H9" s="1"/>
      <c r="I9" s="7"/>
      <c r="J9" s="4"/>
      <c r="K9" s="4"/>
      <c r="L9" s="4">
        <v>93930</v>
      </c>
      <c r="M9" s="4"/>
      <c r="N9" s="6">
        <f t="shared" si="0"/>
        <v>93930</v>
      </c>
    </row>
    <row r="10" spans="1:14" x14ac:dyDescent="0.25">
      <c r="A10" s="1"/>
      <c r="B10" s="8" t="s">
        <v>260</v>
      </c>
      <c r="C10" s="8" t="s">
        <v>44</v>
      </c>
      <c r="D10" s="3">
        <v>41654</v>
      </c>
      <c r="E10" s="3">
        <v>41656</v>
      </c>
      <c r="F10" s="1">
        <v>47992</v>
      </c>
      <c r="G10" s="4">
        <v>62620</v>
      </c>
      <c r="H10" s="1"/>
      <c r="I10" s="5"/>
      <c r="J10" s="5"/>
      <c r="K10" s="5"/>
      <c r="L10" s="4">
        <v>62620</v>
      </c>
      <c r="M10" s="5"/>
      <c r="N10" s="6">
        <f t="shared" si="0"/>
        <v>62620</v>
      </c>
    </row>
    <row r="11" spans="1:14" x14ac:dyDescent="0.25">
      <c r="A11" s="1"/>
      <c r="B11" s="8" t="s">
        <v>261</v>
      </c>
      <c r="C11" s="8" t="s">
        <v>44</v>
      </c>
      <c r="D11" s="3">
        <v>41655</v>
      </c>
      <c r="E11" s="3">
        <v>41656</v>
      </c>
      <c r="F11" s="1">
        <v>47993</v>
      </c>
      <c r="G11" s="4">
        <v>34163.25</v>
      </c>
      <c r="H11" s="4"/>
      <c r="I11" s="7"/>
      <c r="J11" s="4"/>
      <c r="K11" s="4"/>
      <c r="L11" s="4">
        <v>34163.25</v>
      </c>
      <c r="M11" s="4"/>
      <c r="N11" s="6">
        <f t="shared" si="0"/>
        <v>34163.25</v>
      </c>
    </row>
    <row r="12" spans="1:14" x14ac:dyDescent="0.25">
      <c r="A12" s="1"/>
      <c r="B12" s="10" t="s">
        <v>262</v>
      </c>
      <c r="C12" s="10" t="s">
        <v>226</v>
      </c>
      <c r="D12" s="3">
        <v>41656</v>
      </c>
      <c r="E12" s="3">
        <v>41657</v>
      </c>
      <c r="F12" s="1">
        <v>47994</v>
      </c>
      <c r="G12" s="5">
        <v>176750</v>
      </c>
      <c r="H12" s="5"/>
      <c r="I12" s="5"/>
      <c r="J12" s="5"/>
      <c r="K12" s="5"/>
      <c r="L12" s="4"/>
      <c r="M12" s="9">
        <v>176750</v>
      </c>
      <c r="N12" s="6">
        <f t="shared" si="0"/>
        <v>176750</v>
      </c>
    </row>
    <row r="13" spans="1:14" x14ac:dyDescent="0.25">
      <c r="A13" s="1"/>
      <c r="B13" s="10" t="s">
        <v>263</v>
      </c>
      <c r="C13" s="10" t="s">
        <v>168</v>
      </c>
      <c r="D13" s="3">
        <v>41653</v>
      </c>
      <c r="E13" s="3">
        <v>41655</v>
      </c>
      <c r="F13" s="1">
        <v>47995</v>
      </c>
      <c r="G13" s="5">
        <v>541360</v>
      </c>
      <c r="H13" s="5"/>
      <c r="I13" s="5"/>
      <c r="J13" s="5"/>
      <c r="K13" s="5"/>
      <c r="L13" s="4">
        <v>541360</v>
      </c>
      <c r="M13" s="4"/>
      <c r="N13" s="6">
        <f t="shared" si="0"/>
        <v>541360</v>
      </c>
    </row>
    <row r="14" spans="1:14" x14ac:dyDescent="0.25">
      <c r="A14" s="1"/>
      <c r="B14" s="10" t="s">
        <v>264</v>
      </c>
      <c r="C14" s="10" t="s">
        <v>168</v>
      </c>
      <c r="D14" s="3">
        <v>41654</v>
      </c>
      <c r="E14" s="3">
        <v>41656</v>
      </c>
      <c r="F14" s="1">
        <v>47996</v>
      </c>
      <c r="G14" s="5">
        <v>125240</v>
      </c>
      <c r="H14" s="5"/>
      <c r="I14" s="5"/>
      <c r="J14" s="5"/>
      <c r="K14" s="5"/>
      <c r="L14" s="4">
        <v>125240</v>
      </c>
      <c r="M14" s="4"/>
      <c r="N14" s="6">
        <f t="shared" si="0"/>
        <v>125240</v>
      </c>
    </row>
    <row r="15" spans="1:14" x14ac:dyDescent="0.25">
      <c r="A15" s="1"/>
      <c r="B15" s="10" t="s">
        <v>265</v>
      </c>
      <c r="C15" s="10" t="s">
        <v>266</v>
      </c>
      <c r="D15" s="3">
        <v>41654</v>
      </c>
      <c r="E15" s="3">
        <v>41656</v>
      </c>
      <c r="F15" s="1">
        <v>47997</v>
      </c>
      <c r="G15" s="5">
        <v>121200</v>
      </c>
      <c r="H15" s="5"/>
      <c r="I15" s="5"/>
      <c r="J15" s="5"/>
      <c r="K15" s="5"/>
      <c r="L15" s="4">
        <v>121000</v>
      </c>
      <c r="M15" s="4"/>
      <c r="N15" s="6">
        <f t="shared" si="0"/>
        <v>121200</v>
      </c>
    </row>
    <row r="16" spans="1:14" x14ac:dyDescent="0.25">
      <c r="A16" s="1"/>
      <c r="B16" s="2" t="s">
        <v>267</v>
      </c>
      <c r="C16" s="10" t="s">
        <v>268</v>
      </c>
      <c r="D16" s="3">
        <v>41652</v>
      </c>
      <c r="E16" s="3">
        <v>41653</v>
      </c>
      <c r="F16" s="11">
        <v>47998</v>
      </c>
      <c r="G16" s="4">
        <v>33330</v>
      </c>
      <c r="H16" s="12"/>
      <c r="I16" s="13"/>
      <c r="J16" s="4"/>
      <c r="K16" s="12"/>
      <c r="L16" s="4"/>
      <c r="M16" s="9">
        <v>33330</v>
      </c>
      <c r="N16" s="6">
        <f t="shared" si="0"/>
        <v>33330</v>
      </c>
    </row>
    <row r="17" spans="1:14" x14ac:dyDescent="0.25">
      <c r="A17" s="1"/>
      <c r="B17" s="2" t="s">
        <v>265</v>
      </c>
      <c r="C17" s="8" t="s">
        <v>266</v>
      </c>
      <c r="D17" s="3">
        <v>41654</v>
      </c>
      <c r="E17" s="3">
        <v>41656</v>
      </c>
      <c r="F17" s="11">
        <v>47999</v>
      </c>
      <c r="G17" s="4">
        <v>121200</v>
      </c>
      <c r="H17" s="12"/>
      <c r="I17" s="13"/>
      <c r="J17" s="4"/>
      <c r="K17" s="12"/>
      <c r="L17" s="4">
        <v>121200</v>
      </c>
      <c r="M17" s="9"/>
      <c r="N17" s="6">
        <f t="shared" si="0"/>
        <v>121200</v>
      </c>
    </row>
    <row r="18" spans="1:14" x14ac:dyDescent="0.25">
      <c r="A18" s="1"/>
      <c r="B18" s="2" t="s">
        <v>269</v>
      </c>
      <c r="C18" s="2" t="s">
        <v>48</v>
      </c>
      <c r="D18" s="3">
        <v>41655</v>
      </c>
      <c r="E18" s="3">
        <v>41657</v>
      </c>
      <c r="F18" s="11">
        <v>48000</v>
      </c>
      <c r="G18" s="4">
        <v>350975</v>
      </c>
      <c r="H18" s="12"/>
      <c r="I18" s="13"/>
      <c r="J18" s="4"/>
      <c r="K18" s="12"/>
      <c r="L18" s="4">
        <v>350975</v>
      </c>
      <c r="M18" s="9"/>
      <c r="N18" s="6">
        <f t="shared" si="0"/>
        <v>350975</v>
      </c>
    </row>
    <row r="19" spans="1:14" x14ac:dyDescent="0.25">
      <c r="A19" s="1"/>
      <c r="B19" s="2" t="s">
        <v>270</v>
      </c>
      <c r="C19" s="2" t="s">
        <v>271</v>
      </c>
      <c r="D19" s="3">
        <v>41655</v>
      </c>
      <c r="E19" s="3">
        <v>41656</v>
      </c>
      <c r="F19" s="11">
        <v>48001</v>
      </c>
      <c r="G19" s="4">
        <v>65650</v>
      </c>
      <c r="H19" s="12"/>
      <c r="I19" s="13"/>
      <c r="J19" s="4"/>
      <c r="K19" s="12"/>
      <c r="L19" s="4"/>
      <c r="M19" s="9">
        <v>65650</v>
      </c>
      <c r="N19" s="6">
        <f t="shared" si="0"/>
        <v>65650</v>
      </c>
    </row>
    <row r="20" spans="1:14" x14ac:dyDescent="0.25">
      <c r="A20" s="1"/>
      <c r="B20" s="2" t="s">
        <v>210</v>
      </c>
      <c r="C20" s="2" t="s">
        <v>30</v>
      </c>
      <c r="D20" s="3">
        <v>41656</v>
      </c>
      <c r="E20" s="3">
        <v>41657</v>
      </c>
      <c r="F20" s="11">
        <v>48002</v>
      </c>
      <c r="G20" s="4">
        <v>35350</v>
      </c>
      <c r="H20" s="12"/>
      <c r="I20" s="13"/>
      <c r="J20" s="4"/>
      <c r="K20" s="12">
        <v>35350</v>
      </c>
      <c r="L20" s="4"/>
      <c r="M20" s="9"/>
      <c r="N20" s="6">
        <f t="shared" si="0"/>
        <v>35350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1887008.25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1887008.25</v>
      </c>
      <c r="H32" s="19"/>
      <c r="I32" s="20">
        <f>SUM(I6:I31)</f>
        <v>0</v>
      </c>
      <c r="J32" s="20">
        <f>SUM(J6:J31)</f>
        <v>0</v>
      </c>
      <c r="K32" s="20">
        <f>SUM(K6:K31)</f>
        <v>35350</v>
      </c>
      <c r="L32" s="20">
        <f>SUM(L6:L31)</f>
        <v>1513108.25</v>
      </c>
      <c r="M32" s="20">
        <f>SUM(M6:M31)</f>
        <v>338350</v>
      </c>
      <c r="N32" s="6">
        <f t="shared" ref="N32" si="1">G32+I32</f>
        <v>1887008.25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14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15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15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0</v>
      </c>
      <c r="D38" s="2"/>
      <c r="E38" s="2"/>
      <c r="F38" s="115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0</v>
      </c>
      <c r="D39" s="2"/>
      <c r="E39" s="2"/>
      <c r="F39" s="115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C34" sqref="C34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105</v>
      </c>
      <c r="E3" s="31"/>
      <c r="F3" s="31"/>
      <c r="G3" s="33"/>
      <c r="H3" s="25"/>
      <c r="I3" s="2"/>
      <c r="J3" s="34"/>
      <c r="K3" s="35" t="s">
        <v>4</v>
      </c>
      <c r="L3" s="36">
        <v>41656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/>
      <c r="C6" s="2"/>
      <c r="D6" s="3"/>
      <c r="E6" s="3"/>
      <c r="F6" s="1"/>
      <c r="G6" s="4"/>
      <c r="H6" s="1"/>
      <c r="I6" s="5"/>
      <c r="J6" s="5"/>
      <c r="K6" s="4"/>
      <c r="L6" s="4"/>
      <c r="M6" s="4"/>
      <c r="N6" s="6">
        <f>G6+I6</f>
        <v>0</v>
      </c>
    </row>
    <row r="7" spans="1:14" x14ac:dyDescent="0.25">
      <c r="A7" s="1"/>
      <c r="B7" s="8"/>
      <c r="C7" s="2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0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0</v>
      </c>
      <c r="H32" s="19"/>
      <c r="I32" s="20">
        <f>SUM(I6:I31)</f>
        <v>0</v>
      </c>
      <c r="J32" s="20">
        <f>SUM(J6:J31)</f>
        <v>0</v>
      </c>
      <c r="K32" s="20">
        <f>SUM(K6:K31)</f>
        <v>0</v>
      </c>
      <c r="L32" s="20">
        <f>SUM(L6:L31)</f>
        <v>0</v>
      </c>
      <c r="M32" s="20">
        <f>SUM(M6:M31)</f>
        <v>0</v>
      </c>
      <c r="N32" s="6">
        <f t="shared" ref="N32" si="1">G32+I32</f>
        <v>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12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13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13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0</v>
      </c>
      <c r="D38" s="2"/>
      <c r="E38" s="2"/>
      <c r="F38" s="113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0</v>
      </c>
      <c r="D39" s="2"/>
      <c r="E39" s="2"/>
      <c r="F39" s="113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7.5703125" bestFit="1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1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105</v>
      </c>
      <c r="E3" s="31"/>
      <c r="F3" s="31"/>
      <c r="G3" s="33"/>
      <c r="H3" s="25"/>
      <c r="I3" s="2"/>
      <c r="J3" s="34"/>
      <c r="K3" s="35" t="s">
        <v>4</v>
      </c>
      <c r="L3" s="36">
        <v>41669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385</v>
      </c>
      <c r="C6" s="2" t="s">
        <v>34</v>
      </c>
      <c r="D6" s="3">
        <v>41669</v>
      </c>
      <c r="E6" s="3">
        <v>41670</v>
      </c>
      <c r="F6" s="1">
        <v>48105</v>
      </c>
      <c r="G6" s="4">
        <v>72720</v>
      </c>
      <c r="H6" s="1"/>
      <c r="I6" s="5"/>
      <c r="J6" s="5">
        <v>72720</v>
      </c>
      <c r="K6" s="4"/>
      <c r="L6" s="4"/>
      <c r="M6" s="4"/>
      <c r="N6" s="6">
        <f>G6+I6</f>
        <v>72720</v>
      </c>
    </row>
    <row r="7" spans="1:14" x14ac:dyDescent="0.25">
      <c r="A7" s="1"/>
      <c r="B7" s="8" t="s">
        <v>388</v>
      </c>
      <c r="C7" s="8" t="s">
        <v>386</v>
      </c>
      <c r="D7" s="3">
        <v>41669</v>
      </c>
      <c r="E7" s="3">
        <v>41670</v>
      </c>
      <c r="F7" s="1">
        <v>48106</v>
      </c>
      <c r="G7" s="4">
        <v>17000</v>
      </c>
      <c r="H7" s="1"/>
      <c r="I7" s="5"/>
      <c r="J7" s="5"/>
      <c r="K7" s="4">
        <v>17000</v>
      </c>
      <c r="L7" s="4"/>
      <c r="M7" s="4"/>
      <c r="N7" s="6">
        <f t="shared" ref="N7:N30" si="0">G7+I7</f>
        <v>17000</v>
      </c>
    </row>
    <row r="8" spans="1:14" x14ac:dyDescent="0.25">
      <c r="A8" s="1"/>
      <c r="B8" s="2" t="s">
        <v>389</v>
      </c>
      <c r="C8" s="2" t="s">
        <v>387</v>
      </c>
      <c r="D8" s="3">
        <v>41669</v>
      </c>
      <c r="E8" s="3">
        <v>41670</v>
      </c>
      <c r="F8" s="1">
        <v>48107</v>
      </c>
      <c r="G8" s="4">
        <v>17000</v>
      </c>
      <c r="H8" s="1"/>
      <c r="I8" s="7"/>
      <c r="J8" s="4"/>
      <c r="K8" s="4">
        <v>17000</v>
      </c>
      <c r="L8" s="4"/>
      <c r="M8" s="4"/>
      <c r="N8" s="6">
        <f t="shared" si="0"/>
        <v>17000</v>
      </c>
    </row>
    <row r="9" spans="1:14" x14ac:dyDescent="0.25">
      <c r="A9" s="1"/>
      <c r="B9" s="2" t="s">
        <v>390</v>
      </c>
      <c r="C9" s="2" t="s">
        <v>391</v>
      </c>
      <c r="D9" s="3">
        <v>41669</v>
      </c>
      <c r="E9" s="3">
        <v>41670</v>
      </c>
      <c r="F9" s="1">
        <v>48109</v>
      </c>
      <c r="G9" s="4">
        <v>17000</v>
      </c>
      <c r="H9" s="1"/>
      <c r="I9" s="7"/>
      <c r="J9" s="4">
        <v>17000</v>
      </c>
      <c r="K9" s="4"/>
      <c r="L9" s="4"/>
      <c r="M9" s="4"/>
      <c r="N9" s="6">
        <f t="shared" si="0"/>
        <v>17000</v>
      </c>
    </row>
    <row r="10" spans="1:14" x14ac:dyDescent="0.25">
      <c r="A10" s="1"/>
      <c r="B10" s="2" t="s">
        <v>393</v>
      </c>
      <c r="C10" s="2" t="s">
        <v>333</v>
      </c>
      <c r="D10" s="3">
        <v>41669</v>
      </c>
      <c r="E10" s="3">
        <v>41670</v>
      </c>
      <c r="F10" s="1">
        <v>48110</v>
      </c>
      <c r="G10" s="4">
        <v>17000</v>
      </c>
      <c r="H10" s="1"/>
      <c r="I10" s="5"/>
      <c r="J10" s="5"/>
      <c r="K10" s="5">
        <v>17000</v>
      </c>
      <c r="L10" s="4"/>
      <c r="M10" s="5"/>
      <c r="N10" s="6">
        <f t="shared" si="0"/>
        <v>17000</v>
      </c>
    </row>
    <row r="11" spans="1:14" x14ac:dyDescent="0.25">
      <c r="A11" s="1"/>
      <c r="B11" s="8" t="s">
        <v>37</v>
      </c>
      <c r="C11" s="8"/>
      <c r="D11" s="3"/>
      <c r="E11" s="3"/>
      <c r="F11" s="1">
        <v>48111</v>
      </c>
      <c r="G11" s="4"/>
      <c r="H11" s="4" t="s">
        <v>70</v>
      </c>
      <c r="I11" s="7">
        <v>1800</v>
      </c>
      <c r="J11" s="4">
        <v>1800</v>
      </c>
      <c r="K11" s="4"/>
      <c r="L11" s="4"/>
      <c r="M11" s="4"/>
      <c r="N11" s="6">
        <f t="shared" si="0"/>
        <v>1800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142520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140720</v>
      </c>
      <c r="H32" s="19"/>
      <c r="I32" s="20">
        <f>SUM(I6:I31)</f>
        <v>1800</v>
      </c>
      <c r="J32" s="20">
        <f>SUM(J6:J31)</f>
        <v>91520</v>
      </c>
      <c r="K32" s="20">
        <f>SUM(K6:K31)</f>
        <v>51000</v>
      </c>
      <c r="L32" s="20">
        <f>SUM(L6:L31)</f>
        <v>0</v>
      </c>
      <c r="M32" s="20">
        <f>SUM(M6:M31)</f>
        <v>0</v>
      </c>
      <c r="N32" s="6">
        <f t="shared" ref="N32" si="1">G32+I32</f>
        <v>142520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64"/>
      <c r="G34" s="45" t="s">
        <v>392</v>
      </c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124</v>
      </c>
      <c r="D36" s="2"/>
      <c r="E36" s="2"/>
      <c r="F36" s="165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62620</v>
      </c>
      <c r="D37" s="2"/>
      <c r="E37" s="2"/>
      <c r="F37" s="165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28900</v>
      </c>
      <c r="D38" s="2"/>
      <c r="E38" s="2"/>
      <c r="F38" s="165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91520</v>
      </c>
      <c r="D39" s="2"/>
      <c r="E39" s="2"/>
      <c r="F39" s="165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22" workbookViewId="0">
      <selection activeCell="B43" sqref="B43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41656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250</v>
      </c>
      <c r="C6" s="2" t="s">
        <v>251</v>
      </c>
      <c r="D6" s="3">
        <v>41654</v>
      </c>
      <c r="E6" s="3">
        <v>41656</v>
      </c>
      <c r="F6" s="1">
        <v>47982</v>
      </c>
      <c r="G6" s="4">
        <v>32000</v>
      </c>
      <c r="H6" s="1"/>
      <c r="I6" s="5"/>
      <c r="J6" s="5">
        <v>32000</v>
      </c>
      <c r="K6" s="4"/>
      <c r="L6" s="4"/>
      <c r="M6" s="4"/>
      <c r="N6" s="6">
        <f>G6+I6</f>
        <v>32000</v>
      </c>
    </row>
    <row r="7" spans="1:14" x14ac:dyDescent="0.25">
      <c r="A7" s="1"/>
      <c r="B7" s="8" t="s">
        <v>252</v>
      </c>
      <c r="C7" s="2" t="s">
        <v>30</v>
      </c>
      <c r="D7" s="3">
        <v>41656</v>
      </c>
      <c r="E7" s="3">
        <v>41657</v>
      </c>
      <c r="F7" s="1">
        <v>47983</v>
      </c>
      <c r="G7" s="4">
        <v>29290</v>
      </c>
      <c r="H7" s="1"/>
      <c r="I7" s="5"/>
      <c r="J7" s="5"/>
      <c r="K7" s="4">
        <v>29290</v>
      </c>
      <c r="L7" s="4"/>
      <c r="M7" s="4"/>
      <c r="N7" s="6">
        <f t="shared" ref="N7:N30" si="0">G7+I7</f>
        <v>29290</v>
      </c>
    </row>
    <row r="8" spans="1:14" x14ac:dyDescent="0.25">
      <c r="A8" s="1"/>
      <c r="B8" s="2" t="s">
        <v>253</v>
      </c>
      <c r="C8" s="2" t="s">
        <v>34</v>
      </c>
      <c r="D8" s="3">
        <v>41656</v>
      </c>
      <c r="E8" s="3">
        <v>41657</v>
      </c>
      <c r="F8" s="1">
        <v>47984</v>
      </c>
      <c r="G8" s="4">
        <v>57570</v>
      </c>
      <c r="H8" s="1"/>
      <c r="I8" s="7"/>
      <c r="J8" s="4"/>
      <c r="K8" s="4">
        <v>57570</v>
      </c>
      <c r="L8" s="4"/>
      <c r="M8" s="4"/>
      <c r="N8" s="6">
        <f t="shared" si="0"/>
        <v>57570</v>
      </c>
    </row>
    <row r="9" spans="1:14" x14ac:dyDescent="0.25">
      <c r="A9" s="1"/>
      <c r="B9" s="2" t="s">
        <v>254</v>
      </c>
      <c r="C9" s="2" t="s">
        <v>34</v>
      </c>
      <c r="D9" s="3">
        <v>41656</v>
      </c>
      <c r="E9" s="3">
        <v>41658</v>
      </c>
      <c r="F9" s="1">
        <v>47985</v>
      </c>
      <c r="G9" s="4">
        <v>61610</v>
      </c>
      <c r="H9" s="1"/>
      <c r="I9" s="7"/>
      <c r="J9" s="4"/>
      <c r="K9" s="4">
        <v>30805</v>
      </c>
      <c r="L9" s="4"/>
      <c r="M9" s="4">
        <v>30805</v>
      </c>
      <c r="N9" s="6">
        <f t="shared" si="0"/>
        <v>61610</v>
      </c>
    </row>
    <row r="10" spans="1:14" x14ac:dyDescent="0.25">
      <c r="A10" s="1"/>
      <c r="B10" s="8" t="s">
        <v>255</v>
      </c>
      <c r="C10" s="8" t="s">
        <v>256</v>
      </c>
      <c r="D10" s="3">
        <v>41655</v>
      </c>
      <c r="E10" s="3" t="s">
        <v>257</v>
      </c>
      <c r="F10" s="1">
        <v>47986</v>
      </c>
      <c r="G10" s="4">
        <v>20000</v>
      </c>
      <c r="H10" s="1"/>
      <c r="I10" s="5"/>
      <c r="J10" s="5">
        <v>20000</v>
      </c>
      <c r="K10" s="5"/>
      <c r="L10" s="4"/>
      <c r="M10" s="5"/>
      <c r="N10" s="6">
        <f t="shared" si="0"/>
        <v>20000</v>
      </c>
    </row>
    <row r="11" spans="1:14" x14ac:dyDescent="0.25">
      <c r="A11" s="1"/>
      <c r="B11" s="8" t="s">
        <v>37</v>
      </c>
      <c r="C11" s="8"/>
      <c r="D11" s="3"/>
      <c r="E11" s="3"/>
      <c r="F11" s="1">
        <v>47987</v>
      </c>
      <c r="G11" s="4"/>
      <c r="H11" s="4" t="s">
        <v>70</v>
      </c>
      <c r="I11" s="7">
        <v>2000</v>
      </c>
      <c r="J11" s="4">
        <v>2000</v>
      </c>
      <c r="K11" s="4"/>
      <c r="L11" s="4"/>
      <c r="M11" s="4"/>
      <c r="N11" s="6">
        <f t="shared" si="0"/>
        <v>2000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202470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200470</v>
      </c>
      <c r="H32" s="19"/>
      <c r="I32" s="20">
        <f>SUM(I6:I31)</f>
        <v>2000</v>
      </c>
      <c r="J32" s="20">
        <f>SUM(J6:J31)</f>
        <v>54000</v>
      </c>
      <c r="K32" s="20">
        <f>SUM(K6:K31)</f>
        <v>117665</v>
      </c>
      <c r="L32" s="20">
        <f>SUM(L6:L31)</f>
        <v>0</v>
      </c>
      <c r="M32" s="20">
        <f>SUM(M6:M31)</f>
        <v>30805</v>
      </c>
      <c r="N32" s="6">
        <f t="shared" ref="N32" si="1">G32+I32</f>
        <v>202470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10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11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11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54000</v>
      </c>
      <c r="D38" s="2"/>
      <c r="E38" s="2"/>
      <c r="F38" s="111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54000</v>
      </c>
      <c r="D39" s="2"/>
      <c r="E39" s="2"/>
      <c r="F39" s="111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3" workbookViewId="0">
      <selection activeCell="K7" sqref="K7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113</v>
      </c>
      <c r="E3" s="31"/>
      <c r="F3" s="31"/>
      <c r="G3" s="33"/>
      <c r="H3" s="25"/>
      <c r="I3" s="2"/>
      <c r="J3" s="34"/>
      <c r="K3" s="35" t="s">
        <v>4</v>
      </c>
      <c r="L3" s="36">
        <v>41655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246</v>
      </c>
      <c r="C6" s="2" t="s">
        <v>247</v>
      </c>
      <c r="D6" s="3">
        <v>41655</v>
      </c>
      <c r="E6" s="3">
        <v>41656</v>
      </c>
      <c r="F6" s="1">
        <v>47978</v>
      </c>
      <c r="G6" s="4">
        <v>17000</v>
      </c>
      <c r="H6" s="1"/>
      <c r="I6" s="5"/>
      <c r="J6" s="5"/>
      <c r="K6" s="4">
        <v>17000</v>
      </c>
      <c r="L6" s="4"/>
      <c r="M6" s="4"/>
      <c r="N6" s="6">
        <f>G6+I6</f>
        <v>17000</v>
      </c>
    </row>
    <row r="7" spans="1:14" x14ac:dyDescent="0.25">
      <c r="A7" s="1"/>
      <c r="B7" s="8" t="s">
        <v>248</v>
      </c>
      <c r="C7" s="2" t="s">
        <v>34</v>
      </c>
      <c r="D7" s="3">
        <v>41655</v>
      </c>
      <c r="E7" s="3">
        <v>41656</v>
      </c>
      <c r="F7" s="1">
        <v>47979</v>
      </c>
      <c r="G7" s="4">
        <v>51005</v>
      </c>
      <c r="H7" s="1"/>
      <c r="I7" s="5"/>
      <c r="J7" s="4">
        <v>51005</v>
      </c>
      <c r="L7" s="4"/>
      <c r="M7" s="4"/>
      <c r="N7" s="6">
        <f t="shared" ref="N7:N30" si="0">G7+I7</f>
        <v>51005</v>
      </c>
    </row>
    <row r="8" spans="1:14" x14ac:dyDescent="0.25">
      <c r="A8" s="1"/>
      <c r="B8" s="2" t="s">
        <v>249</v>
      </c>
      <c r="C8" s="2" t="s">
        <v>30</v>
      </c>
      <c r="D8" s="3">
        <v>41655</v>
      </c>
      <c r="E8" s="3">
        <v>41656</v>
      </c>
      <c r="F8" s="1">
        <v>47980</v>
      </c>
      <c r="G8" s="4">
        <v>35350</v>
      </c>
      <c r="H8" s="1"/>
      <c r="I8" s="7"/>
      <c r="J8" s="4"/>
      <c r="K8" s="4">
        <v>35350</v>
      </c>
      <c r="L8" s="4"/>
      <c r="M8" s="4"/>
      <c r="N8" s="6">
        <f t="shared" si="0"/>
        <v>35350</v>
      </c>
    </row>
    <row r="9" spans="1:14" x14ac:dyDescent="0.25">
      <c r="A9" s="1"/>
      <c r="B9" s="2" t="s">
        <v>37</v>
      </c>
      <c r="C9" s="2"/>
      <c r="D9" s="3"/>
      <c r="E9" s="3"/>
      <c r="F9" s="1">
        <v>47981</v>
      </c>
      <c r="G9" s="4"/>
      <c r="H9" s="1" t="s">
        <v>70</v>
      </c>
      <c r="I9" s="7">
        <v>8600</v>
      </c>
      <c r="J9" s="4">
        <v>8600</v>
      </c>
      <c r="K9" s="4"/>
      <c r="L9" s="4"/>
      <c r="M9" s="4"/>
      <c r="N9" s="6">
        <f t="shared" si="0"/>
        <v>8600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111955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103355</v>
      </c>
      <c r="H32" s="19"/>
      <c r="I32" s="20">
        <f>SUM(I6:I31)</f>
        <v>8600</v>
      </c>
      <c r="J32" s="20">
        <f>SUM(J6:J31)</f>
        <v>59605</v>
      </c>
      <c r="K32" s="20">
        <f>SUM(K6:K31)</f>
        <v>52350</v>
      </c>
      <c r="L32" s="20">
        <f>SUM(L6:L31)</f>
        <v>0</v>
      </c>
      <c r="M32" s="20">
        <f>SUM(M6:M31)</f>
        <v>0</v>
      </c>
      <c r="N32" s="6">
        <f t="shared" ref="N32" si="1">G32+I32</f>
        <v>111955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08"/>
      <c r="G34" s="45" t="s">
        <v>243</v>
      </c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101</v>
      </c>
      <c r="D36" s="2"/>
      <c r="E36" s="2"/>
      <c r="F36" s="109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51005</v>
      </c>
      <c r="D37" s="2"/>
      <c r="E37" s="2"/>
      <c r="F37" s="109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8600</v>
      </c>
      <c r="D38" s="2"/>
      <c r="E38" s="2"/>
      <c r="F38" s="109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59605</v>
      </c>
      <c r="D39" s="2"/>
      <c r="E39" s="2"/>
      <c r="F39" s="109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D3" sqref="D3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41</v>
      </c>
      <c r="E3" s="31"/>
      <c r="F3" s="31"/>
      <c r="G3" s="33"/>
      <c r="H3" s="25"/>
      <c r="I3" s="2"/>
      <c r="J3" s="34"/>
      <c r="K3" s="35" t="s">
        <v>4</v>
      </c>
      <c r="L3" s="36">
        <v>41655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242</v>
      </c>
      <c r="C6" s="2" t="s">
        <v>34</v>
      </c>
      <c r="D6" s="3">
        <v>41652</v>
      </c>
      <c r="E6" s="3">
        <v>41655</v>
      </c>
      <c r="F6" s="1">
        <v>47973</v>
      </c>
      <c r="G6" s="4">
        <v>99990</v>
      </c>
      <c r="H6" s="1"/>
      <c r="I6" s="5"/>
      <c r="J6" s="5">
        <v>99990</v>
      </c>
      <c r="K6" s="4"/>
      <c r="L6" s="4"/>
      <c r="M6" s="4"/>
      <c r="N6" s="6">
        <f>G6+I6</f>
        <v>99990</v>
      </c>
    </row>
    <row r="7" spans="1:14" x14ac:dyDescent="0.25">
      <c r="A7" s="1"/>
      <c r="B7" s="8" t="s">
        <v>242</v>
      </c>
      <c r="C7" s="2" t="s">
        <v>34</v>
      </c>
      <c r="D7" s="3">
        <v>41654</v>
      </c>
      <c r="E7" s="3">
        <v>41655</v>
      </c>
      <c r="F7" s="1">
        <v>47974</v>
      </c>
      <c r="G7" s="4">
        <v>23735</v>
      </c>
      <c r="H7" s="1"/>
      <c r="I7" s="5"/>
      <c r="J7" s="5">
        <v>23735</v>
      </c>
      <c r="K7" s="4"/>
      <c r="L7" s="4"/>
      <c r="M7" s="4"/>
      <c r="N7" s="6">
        <f t="shared" ref="N7:N30" si="0">G7+I7</f>
        <v>23735</v>
      </c>
    </row>
    <row r="8" spans="1:14" x14ac:dyDescent="0.25">
      <c r="A8" s="1"/>
      <c r="B8" s="2" t="s">
        <v>214</v>
      </c>
      <c r="C8" s="2" t="s">
        <v>34</v>
      </c>
      <c r="D8" s="3">
        <v>41655</v>
      </c>
      <c r="E8" s="3">
        <v>41656</v>
      </c>
      <c r="F8" s="1">
        <v>47976</v>
      </c>
      <c r="G8" s="4">
        <v>31310</v>
      </c>
      <c r="H8" s="1"/>
      <c r="I8" s="7"/>
      <c r="J8" s="4"/>
      <c r="K8" s="4">
        <v>31310</v>
      </c>
      <c r="L8" s="4"/>
      <c r="M8" s="4"/>
      <c r="N8" s="6">
        <f t="shared" si="0"/>
        <v>31310</v>
      </c>
    </row>
    <row r="9" spans="1:14" x14ac:dyDescent="0.25">
      <c r="A9" s="1"/>
      <c r="B9" s="2" t="s">
        <v>244</v>
      </c>
      <c r="C9" s="2" t="s">
        <v>30</v>
      </c>
      <c r="D9" s="3"/>
      <c r="E9" s="3"/>
      <c r="F9" s="1">
        <v>47977</v>
      </c>
      <c r="G9" s="4"/>
      <c r="H9" s="1" t="s">
        <v>245</v>
      </c>
      <c r="I9" s="7">
        <v>25250</v>
      </c>
      <c r="J9" s="4">
        <v>25250</v>
      </c>
      <c r="K9" s="4"/>
      <c r="L9" s="4"/>
      <c r="M9" s="4"/>
      <c r="N9" s="6">
        <f t="shared" si="0"/>
        <v>25250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180285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155035</v>
      </c>
      <c r="H32" s="19"/>
      <c r="I32" s="20">
        <f>SUM(I6:I31)</f>
        <v>25250</v>
      </c>
      <c r="J32" s="20">
        <f>SUM(J6:J31)</f>
        <v>148975</v>
      </c>
      <c r="K32" s="20">
        <f>SUM(K6:K31)</f>
        <v>31310</v>
      </c>
      <c r="L32" s="20">
        <f>SUM(L6:L31)</f>
        <v>0</v>
      </c>
      <c r="M32" s="20">
        <f>SUM(M6:M31)</f>
        <v>0</v>
      </c>
      <c r="N32" s="6">
        <f t="shared" ref="N32" si="1">G32+I32</f>
        <v>180285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06"/>
      <c r="G34" s="45" t="s">
        <v>243</v>
      </c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230</v>
      </c>
      <c r="D36" s="2"/>
      <c r="E36" s="2"/>
      <c r="F36" s="107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116150</v>
      </c>
      <c r="D37" s="2"/>
      <c r="E37" s="2"/>
      <c r="F37" s="107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32825</v>
      </c>
      <c r="D38" s="2"/>
      <c r="E38" s="2"/>
      <c r="F38" s="107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148975</v>
      </c>
      <c r="D39" s="2"/>
      <c r="E39" s="2"/>
      <c r="F39" s="107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J6" sqref="J6:L31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113</v>
      </c>
      <c r="E3" s="31"/>
      <c r="F3" s="31"/>
      <c r="G3" s="33"/>
      <c r="H3" s="25"/>
      <c r="I3" s="2"/>
      <c r="J3" s="34"/>
      <c r="K3" s="35" t="s">
        <v>4</v>
      </c>
      <c r="L3" s="36">
        <v>41654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238</v>
      </c>
      <c r="C6" s="2" t="s">
        <v>239</v>
      </c>
      <c r="D6" s="3">
        <v>41650</v>
      </c>
      <c r="E6" s="3">
        <v>41652</v>
      </c>
      <c r="F6" s="1">
        <v>47971</v>
      </c>
      <c r="G6" s="4">
        <v>51510</v>
      </c>
      <c r="H6" s="1"/>
      <c r="I6" s="5"/>
      <c r="J6" s="5"/>
      <c r="K6" s="4"/>
      <c r="L6" s="4"/>
      <c r="M6" s="4">
        <v>51510</v>
      </c>
      <c r="N6" s="6">
        <f>G6+I6</f>
        <v>51510</v>
      </c>
    </row>
    <row r="7" spans="1:14" x14ac:dyDescent="0.25">
      <c r="A7" s="1"/>
      <c r="B7" s="8" t="s">
        <v>241</v>
      </c>
      <c r="C7" s="2" t="s">
        <v>240</v>
      </c>
      <c r="D7" s="3">
        <v>41654</v>
      </c>
      <c r="E7" s="3">
        <v>41655</v>
      </c>
      <c r="F7" s="1">
        <v>47972</v>
      </c>
      <c r="G7" s="4">
        <v>17000</v>
      </c>
      <c r="H7" s="1"/>
      <c r="I7" s="5"/>
      <c r="J7" s="5">
        <v>17000</v>
      </c>
      <c r="K7" s="4"/>
      <c r="L7" s="4"/>
      <c r="M7" s="4"/>
      <c r="N7" s="6">
        <f t="shared" ref="N7:N30" si="0">G7+I7</f>
        <v>17000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68510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68510</v>
      </c>
      <c r="H32" s="19"/>
      <c r="I32" s="20">
        <f>SUM(I6:I31)</f>
        <v>0</v>
      </c>
      <c r="J32" s="20">
        <f>SUM(J6:J31)</f>
        <v>17000</v>
      </c>
      <c r="K32" s="20">
        <f>SUM(K6:K31)</f>
        <v>0</v>
      </c>
      <c r="L32" s="20">
        <f>SUM(L6:L31)</f>
        <v>0</v>
      </c>
      <c r="M32" s="20">
        <f>SUM(M6:M31)</f>
        <v>51510</v>
      </c>
      <c r="N32" s="6">
        <f t="shared" ref="N32" si="1">G32+I32</f>
        <v>68510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04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05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05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17000</v>
      </c>
      <c r="D38" s="2"/>
      <c r="E38" s="2"/>
      <c r="F38" s="105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17000</v>
      </c>
      <c r="D39" s="2"/>
      <c r="E39" s="2"/>
      <c r="F39" s="105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3"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83</v>
      </c>
      <c r="E3" s="31"/>
      <c r="F3" s="31"/>
      <c r="G3" s="33"/>
      <c r="H3" s="25"/>
      <c r="I3" s="2"/>
      <c r="J3" s="34"/>
      <c r="K3" s="35" t="s">
        <v>4</v>
      </c>
      <c r="L3" s="36">
        <v>41654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219</v>
      </c>
      <c r="C6" s="2" t="s">
        <v>220</v>
      </c>
      <c r="D6" s="3">
        <v>41630</v>
      </c>
      <c r="E6" s="3">
        <v>41632</v>
      </c>
      <c r="F6" s="1">
        <v>47959</v>
      </c>
      <c r="G6" s="4">
        <v>148879.04000000001</v>
      </c>
      <c r="H6" s="1"/>
      <c r="I6" s="5"/>
      <c r="J6" s="5"/>
      <c r="K6" s="4"/>
      <c r="L6" s="4"/>
      <c r="M6" s="4">
        <v>148879.04000000001</v>
      </c>
      <c r="N6" s="6">
        <f>G6+I6</f>
        <v>148879.04000000001</v>
      </c>
    </row>
    <row r="7" spans="1:14" x14ac:dyDescent="0.25">
      <c r="A7" s="1"/>
      <c r="B7" s="8" t="s">
        <v>222</v>
      </c>
      <c r="C7" s="2" t="s">
        <v>221</v>
      </c>
      <c r="D7" s="3">
        <v>41651</v>
      </c>
      <c r="E7" s="3">
        <v>41653</v>
      </c>
      <c r="F7" s="1">
        <v>47960</v>
      </c>
      <c r="G7" s="4">
        <v>62620</v>
      </c>
      <c r="H7" s="1"/>
      <c r="I7" s="5"/>
      <c r="J7" s="5"/>
      <c r="K7" s="4"/>
      <c r="L7" s="4"/>
      <c r="M7" s="4">
        <v>62620</v>
      </c>
      <c r="N7" s="6">
        <f t="shared" ref="N7:N30" si="0">G7+I7</f>
        <v>62620</v>
      </c>
    </row>
    <row r="8" spans="1:14" x14ac:dyDescent="0.25">
      <c r="A8" s="1"/>
      <c r="B8" s="2" t="s">
        <v>224</v>
      </c>
      <c r="C8" s="2" t="s">
        <v>223</v>
      </c>
      <c r="D8" s="3">
        <v>41643</v>
      </c>
      <c r="E8" s="3">
        <v>41646</v>
      </c>
      <c r="F8" s="1">
        <v>47961</v>
      </c>
      <c r="G8" s="4">
        <v>460560</v>
      </c>
      <c r="H8" s="1"/>
      <c r="I8" s="7"/>
      <c r="J8" s="4"/>
      <c r="K8" s="4"/>
      <c r="L8" s="4"/>
      <c r="M8" s="4">
        <v>460560</v>
      </c>
      <c r="N8" s="6">
        <f t="shared" si="0"/>
        <v>460560</v>
      </c>
    </row>
    <row r="9" spans="1:14" x14ac:dyDescent="0.25">
      <c r="A9" s="1"/>
      <c r="B9" s="2" t="s">
        <v>225</v>
      </c>
      <c r="C9" s="2" t="s">
        <v>226</v>
      </c>
      <c r="D9" s="3">
        <v>41647</v>
      </c>
      <c r="E9" s="3">
        <v>41650</v>
      </c>
      <c r="F9" s="1">
        <v>47962</v>
      </c>
      <c r="G9" s="4">
        <v>821130</v>
      </c>
      <c r="H9" s="1"/>
      <c r="I9" s="7"/>
      <c r="J9" s="4"/>
      <c r="K9" s="4"/>
      <c r="L9" s="4"/>
      <c r="M9" s="4">
        <v>821130</v>
      </c>
      <c r="N9" s="6">
        <f t="shared" si="0"/>
        <v>821130</v>
      </c>
    </row>
    <row r="10" spans="1:14" x14ac:dyDescent="0.25">
      <c r="A10" s="1"/>
      <c r="B10" s="8" t="s">
        <v>227</v>
      </c>
      <c r="C10" s="8" t="s">
        <v>44</v>
      </c>
      <c r="D10" s="3">
        <v>41648</v>
      </c>
      <c r="E10" s="3">
        <v>41650</v>
      </c>
      <c r="F10" s="1">
        <v>47963</v>
      </c>
      <c r="G10" s="4">
        <v>62620</v>
      </c>
      <c r="H10" s="1"/>
      <c r="I10" s="5"/>
      <c r="J10" s="5"/>
      <c r="K10" s="5"/>
      <c r="L10" s="4">
        <v>62620</v>
      </c>
      <c r="M10" s="5"/>
      <c r="N10" s="6">
        <f t="shared" si="0"/>
        <v>62620</v>
      </c>
    </row>
    <row r="11" spans="1:14" x14ac:dyDescent="0.25">
      <c r="A11" s="1"/>
      <c r="B11" s="8" t="s">
        <v>228</v>
      </c>
      <c r="C11" s="8" t="s">
        <v>44</v>
      </c>
      <c r="D11" s="3">
        <v>41649</v>
      </c>
      <c r="E11" s="3">
        <v>41651</v>
      </c>
      <c r="F11" s="1">
        <v>47964</v>
      </c>
      <c r="G11" s="4">
        <v>62620</v>
      </c>
      <c r="H11" s="4"/>
      <c r="I11" s="7"/>
      <c r="J11" s="4"/>
      <c r="K11" s="4"/>
      <c r="L11" s="4">
        <v>62620</v>
      </c>
      <c r="M11" s="4"/>
      <c r="N11" s="6">
        <f t="shared" si="0"/>
        <v>62620</v>
      </c>
    </row>
    <row r="12" spans="1:14" x14ac:dyDescent="0.25">
      <c r="A12" s="1"/>
      <c r="B12" s="10" t="s">
        <v>229</v>
      </c>
      <c r="C12" s="10" t="s">
        <v>44</v>
      </c>
      <c r="D12" s="3">
        <v>41649</v>
      </c>
      <c r="E12" s="3">
        <v>41651</v>
      </c>
      <c r="F12" s="1">
        <v>47965</v>
      </c>
      <c r="G12" s="5">
        <v>62620</v>
      </c>
      <c r="H12" s="5"/>
      <c r="I12" s="5"/>
      <c r="J12" s="5"/>
      <c r="K12" s="5"/>
      <c r="L12" s="4">
        <v>62620</v>
      </c>
      <c r="M12" s="9"/>
      <c r="N12" s="6">
        <f t="shared" si="0"/>
        <v>62620</v>
      </c>
    </row>
    <row r="13" spans="1:14" x14ac:dyDescent="0.25">
      <c r="A13" s="1"/>
      <c r="B13" s="10" t="s">
        <v>230</v>
      </c>
      <c r="C13" s="10" t="s">
        <v>231</v>
      </c>
      <c r="D13" s="3">
        <v>41650</v>
      </c>
      <c r="E13" s="3">
        <v>41651</v>
      </c>
      <c r="F13" s="1">
        <v>47966</v>
      </c>
      <c r="G13" s="5">
        <v>24240</v>
      </c>
      <c r="H13" s="5"/>
      <c r="I13" s="5"/>
      <c r="J13" s="5"/>
      <c r="K13" s="5"/>
      <c r="L13" s="4">
        <v>24240</v>
      </c>
      <c r="M13" s="4"/>
      <c r="N13" s="6">
        <f t="shared" si="0"/>
        <v>24240</v>
      </c>
    </row>
    <row r="14" spans="1:14" x14ac:dyDescent="0.25">
      <c r="A14" s="1"/>
      <c r="B14" s="10" t="s">
        <v>232</v>
      </c>
      <c r="C14" s="10" t="s">
        <v>233</v>
      </c>
      <c r="D14" s="3">
        <v>41649</v>
      </c>
      <c r="E14" s="3">
        <v>41651</v>
      </c>
      <c r="F14" s="1">
        <v>47967</v>
      </c>
      <c r="G14" s="5">
        <v>62620</v>
      </c>
      <c r="H14" s="5"/>
      <c r="I14" s="5"/>
      <c r="J14" s="5"/>
      <c r="K14" s="5"/>
      <c r="L14" s="4">
        <v>62620</v>
      </c>
      <c r="M14" s="4"/>
      <c r="N14" s="6">
        <f t="shared" si="0"/>
        <v>62620</v>
      </c>
    </row>
    <row r="15" spans="1:14" x14ac:dyDescent="0.25">
      <c r="A15" s="1"/>
      <c r="B15" s="10"/>
      <c r="C15" s="10" t="s">
        <v>234</v>
      </c>
      <c r="D15" s="3">
        <v>41649</v>
      </c>
      <c r="E15" s="3">
        <v>41650</v>
      </c>
      <c r="F15" s="1">
        <v>47968</v>
      </c>
      <c r="G15" s="5">
        <v>20200</v>
      </c>
      <c r="H15" s="5"/>
      <c r="I15" s="5"/>
      <c r="J15" s="5"/>
      <c r="K15" s="5"/>
      <c r="L15" s="4">
        <v>20200</v>
      </c>
      <c r="M15" s="4"/>
      <c r="N15" s="6">
        <f t="shared" si="0"/>
        <v>20200</v>
      </c>
    </row>
    <row r="16" spans="1:14" x14ac:dyDescent="0.25">
      <c r="A16" s="1"/>
      <c r="B16" s="2" t="s">
        <v>235</v>
      </c>
      <c r="C16" s="10" t="s">
        <v>236</v>
      </c>
      <c r="D16" s="3">
        <v>41650</v>
      </c>
      <c r="E16" s="3">
        <v>41653</v>
      </c>
      <c r="F16" s="11">
        <v>47969</v>
      </c>
      <c r="G16" s="4">
        <v>93930</v>
      </c>
      <c r="H16" s="12"/>
      <c r="I16" s="13"/>
      <c r="J16" s="4"/>
      <c r="K16" s="12"/>
      <c r="L16" s="4">
        <v>93930</v>
      </c>
      <c r="M16" s="9"/>
      <c r="N16" s="6">
        <f t="shared" si="0"/>
        <v>93930</v>
      </c>
    </row>
    <row r="17" spans="1:14" x14ac:dyDescent="0.25">
      <c r="A17" s="1"/>
      <c r="B17" s="2" t="s">
        <v>237</v>
      </c>
      <c r="C17" s="8" t="s">
        <v>236</v>
      </c>
      <c r="D17" s="3">
        <v>41651</v>
      </c>
      <c r="E17" s="3">
        <v>41653</v>
      </c>
      <c r="F17" s="11">
        <v>47970</v>
      </c>
      <c r="G17" s="4">
        <v>515100</v>
      </c>
      <c r="H17" s="12"/>
      <c r="I17" s="13"/>
      <c r="J17" s="4"/>
      <c r="K17" s="12"/>
      <c r="L17" s="4">
        <v>515100</v>
      </c>
      <c r="M17" s="9"/>
      <c r="N17" s="6">
        <f t="shared" si="0"/>
        <v>515100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2397139.04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2397139.04</v>
      </c>
      <c r="H32" s="19"/>
      <c r="I32" s="20">
        <f>SUM(I6:I31)</f>
        <v>0</v>
      </c>
      <c r="J32" s="20">
        <f>SUM(J6:J31)</f>
        <v>0</v>
      </c>
      <c r="K32" s="20">
        <f>SUM(K6:K31)</f>
        <v>0</v>
      </c>
      <c r="L32" s="20">
        <f>SUM(L6:L31)</f>
        <v>903950</v>
      </c>
      <c r="M32" s="20">
        <f>SUM(M6:M31)</f>
        <v>1493189.04</v>
      </c>
      <c r="N32" s="6">
        <f t="shared" ref="N32" si="1">G32+I32</f>
        <v>2397139.04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02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03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03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0</v>
      </c>
      <c r="D38" s="2"/>
      <c r="E38" s="2"/>
      <c r="F38" s="103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0</v>
      </c>
      <c r="D39" s="2"/>
      <c r="E39" s="2"/>
      <c r="F39" s="103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41653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213</v>
      </c>
      <c r="C6" s="2" t="s">
        <v>40</v>
      </c>
      <c r="D6" s="3">
        <v>41653</v>
      </c>
      <c r="E6" s="3">
        <v>41654</v>
      </c>
      <c r="F6" s="1">
        <v>47950</v>
      </c>
      <c r="G6" s="4">
        <v>40400</v>
      </c>
      <c r="H6" s="1"/>
      <c r="I6" s="5"/>
      <c r="J6" s="5"/>
      <c r="K6" s="4">
        <v>40400</v>
      </c>
      <c r="L6" s="4"/>
      <c r="M6" s="4"/>
      <c r="N6" s="6">
        <f>G6+I6</f>
        <v>40400</v>
      </c>
    </row>
    <row r="7" spans="1:14" x14ac:dyDescent="0.25">
      <c r="A7" s="1"/>
      <c r="B7" s="8" t="s">
        <v>214</v>
      </c>
      <c r="C7" s="2" t="s">
        <v>30</v>
      </c>
      <c r="D7" s="3">
        <v>41654</v>
      </c>
      <c r="E7" s="3">
        <v>41655</v>
      </c>
      <c r="F7" s="1">
        <v>47955</v>
      </c>
      <c r="G7" s="4">
        <v>31310</v>
      </c>
      <c r="H7" s="1"/>
      <c r="I7" s="5"/>
      <c r="J7" s="5"/>
      <c r="K7" s="4">
        <v>31310</v>
      </c>
      <c r="L7" s="4"/>
      <c r="M7" s="4"/>
      <c r="N7" s="6">
        <f t="shared" ref="N7:N30" si="0">G7+I7</f>
        <v>31310</v>
      </c>
    </row>
    <row r="8" spans="1:14" x14ac:dyDescent="0.25">
      <c r="A8" s="1"/>
      <c r="B8" s="2"/>
      <c r="C8" s="2" t="s">
        <v>215</v>
      </c>
      <c r="D8" s="3">
        <v>41652</v>
      </c>
      <c r="E8" s="3">
        <v>41654</v>
      </c>
      <c r="F8" s="1">
        <v>47956</v>
      </c>
      <c r="G8" s="4">
        <v>68000</v>
      </c>
      <c r="H8" s="1"/>
      <c r="I8" s="7"/>
      <c r="J8" s="4"/>
      <c r="K8" s="4"/>
      <c r="L8" s="4">
        <v>68000</v>
      </c>
      <c r="M8" s="4"/>
      <c r="N8" s="6">
        <f t="shared" si="0"/>
        <v>68000</v>
      </c>
    </row>
    <row r="9" spans="1:14" x14ac:dyDescent="0.25">
      <c r="A9" s="1"/>
      <c r="B9" s="2"/>
      <c r="C9" s="2" t="s">
        <v>215</v>
      </c>
      <c r="D9" s="3">
        <v>41652</v>
      </c>
      <c r="E9" s="3">
        <v>41654</v>
      </c>
      <c r="F9" s="1">
        <v>47957</v>
      </c>
      <c r="G9" s="4">
        <v>34000</v>
      </c>
      <c r="H9" s="1"/>
      <c r="I9" s="7"/>
      <c r="J9" s="4"/>
      <c r="K9" s="4"/>
      <c r="L9" s="4">
        <v>34000</v>
      </c>
      <c r="M9" s="4"/>
      <c r="N9" s="6">
        <f t="shared" si="0"/>
        <v>34000</v>
      </c>
    </row>
    <row r="10" spans="1:14" x14ac:dyDescent="0.25">
      <c r="A10" s="1"/>
      <c r="B10" s="8" t="s">
        <v>216</v>
      </c>
      <c r="C10" s="8" t="s">
        <v>217</v>
      </c>
      <c r="D10" s="3">
        <v>41653</v>
      </c>
      <c r="E10" s="3">
        <v>41655</v>
      </c>
      <c r="F10" s="1">
        <v>47958</v>
      </c>
      <c r="G10" s="4">
        <v>40000</v>
      </c>
      <c r="H10" s="1"/>
      <c r="I10" s="5"/>
      <c r="J10" s="5"/>
      <c r="K10" s="5">
        <v>40000</v>
      </c>
      <c r="L10" s="4"/>
      <c r="M10" s="5"/>
      <c r="N10" s="6">
        <f t="shared" si="0"/>
        <v>40000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213710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213710</v>
      </c>
      <c r="H32" s="19"/>
      <c r="I32" s="20">
        <f>SUM(I6:I31)</f>
        <v>0</v>
      </c>
      <c r="J32" s="20">
        <f>SUM(J6:J31)</f>
        <v>0</v>
      </c>
      <c r="K32" s="20">
        <f>SUM(K6:K31)</f>
        <v>111710</v>
      </c>
      <c r="L32" s="20">
        <f>SUM(L6:L31)</f>
        <v>102000</v>
      </c>
      <c r="M32" s="20">
        <f>SUM(M6:M31)</f>
        <v>0</v>
      </c>
      <c r="N32" s="6">
        <f t="shared" ref="N32" si="1">G32+I32</f>
        <v>213710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00"/>
      <c r="G34" s="45" t="s">
        <v>218</v>
      </c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01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01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0</v>
      </c>
      <c r="D38" s="2"/>
      <c r="E38" s="2"/>
      <c r="F38" s="101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0</v>
      </c>
      <c r="D39" s="2"/>
      <c r="E39" s="2"/>
      <c r="F39" s="101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B1" workbookViewId="0">
      <selection activeCell="F9" sqref="F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>
        <v>0</v>
      </c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105</v>
      </c>
      <c r="E3" s="31"/>
      <c r="F3" s="31"/>
      <c r="G3" s="33"/>
      <c r="H3" s="25"/>
      <c r="I3" s="2"/>
      <c r="J3" s="34"/>
      <c r="K3" s="35" t="s">
        <v>4</v>
      </c>
      <c r="L3" s="36">
        <v>41653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206</v>
      </c>
      <c r="C6" s="2" t="s">
        <v>34</v>
      </c>
      <c r="D6" s="3">
        <v>41653</v>
      </c>
      <c r="E6" s="3">
        <v>41654</v>
      </c>
      <c r="F6" s="1">
        <v>47946</v>
      </c>
      <c r="G6" s="4">
        <v>40400</v>
      </c>
      <c r="H6" s="1"/>
      <c r="I6" s="5"/>
      <c r="J6" s="5">
        <v>40400</v>
      </c>
      <c r="K6" s="4"/>
      <c r="L6" s="4"/>
      <c r="M6" s="4"/>
      <c r="N6" s="6">
        <f>G6+I6</f>
        <v>40400</v>
      </c>
    </row>
    <row r="7" spans="1:14" x14ac:dyDescent="0.25">
      <c r="A7" s="1"/>
      <c r="B7" s="8" t="s">
        <v>206</v>
      </c>
      <c r="C7" s="2" t="s">
        <v>30</v>
      </c>
      <c r="D7" s="3"/>
      <c r="E7" s="3"/>
      <c r="F7" s="1">
        <v>47947</v>
      </c>
      <c r="G7" s="4"/>
      <c r="H7" s="1" t="s">
        <v>212</v>
      </c>
      <c r="I7" s="5">
        <v>46965</v>
      </c>
      <c r="J7" s="5">
        <v>46965</v>
      </c>
      <c r="K7" s="4"/>
      <c r="L7" s="4"/>
      <c r="M7" s="4"/>
      <c r="N7" s="6">
        <f t="shared" ref="N7:N30" si="0">G7+I7</f>
        <v>46965</v>
      </c>
    </row>
    <row r="8" spans="1:14" x14ac:dyDescent="0.25">
      <c r="A8" s="1"/>
      <c r="B8" s="2" t="s">
        <v>207</v>
      </c>
      <c r="C8" s="2" t="s">
        <v>40</v>
      </c>
      <c r="D8" s="3"/>
      <c r="E8" s="3"/>
      <c r="F8" s="1">
        <v>47948</v>
      </c>
      <c r="G8" s="4"/>
      <c r="H8" s="1" t="s">
        <v>208</v>
      </c>
      <c r="I8" s="7">
        <v>5050</v>
      </c>
      <c r="J8" s="4">
        <v>5050</v>
      </c>
      <c r="K8" s="4"/>
      <c r="L8" s="4"/>
      <c r="M8" s="4"/>
      <c r="N8" s="6">
        <f t="shared" si="0"/>
        <v>5050</v>
      </c>
    </row>
    <row r="9" spans="1:14" x14ac:dyDescent="0.25">
      <c r="A9" s="1"/>
      <c r="B9" s="2" t="s">
        <v>210</v>
      </c>
      <c r="C9" s="2" t="s">
        <v>209</v>
      </c>
      <c r="D9" s="3">
        <v>41653</v>
      </c>
      <c r="E9" s="3">
        <v>41654</v>
      </c>
      <c r="F9" s="1">
        <v>47949</v>
      </c>
      <c r="G9" s="4">
        <v>29290</v>
      </c>
      <c r="H9" s="1"/>
      <c r="I9" s="7"/>
      <c r="J9" s="4">
        <v>29290</v>
      </c>
      <c r="K9" s="4"/>
      <c r="L9" s="4"/>
      <c r="M9" s="4"/>
      <c r="N9" s="6">
        <f t="shared" si="0"/>
        <v>29290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121705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69690</v>
      </c>
      <c r="H32" s="19"/>
      <c r="I32" s="20">
        <f>SUM(I6:I31)</f>
        <v>52015</v>
      </c>
      <c r="J32" s="20">
        <f>SUM(J6:J31)</f>
        <v>121705</v>
      </c>
      <c r="K32" s="20">
        <f>SUM(K6:K31)</f>
        <v>0</v>
      </c>
      <c r="L32" s="20">
        <f>SUM(L6:L31)</f>
        <v>0</v>
      </c>
      <c r="M32" s="20">
        <f>SUM(M6:M31)</f>
        <v>0</v>
      </c>
      <c r="N32" s="6">
        <f t="shared" ref="N32" si="1">G32+I32</f>
        <v>121705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98"/>
      <c r="G34" s="45" t="s">
        <v>211</v>
      </c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220</v>
      </c>
      <c r="D36" s="2"/>
      <c r="E36" s="2"/>
      <c r="F36" s="99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111100</v>
      </c>
      <c r="D37" s="2"/>
      <c r="E37" s="2"/>
      <c r="F37" s="99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10605</v>
      </c>
      <c r="D38" s="2"/>
      <c r="E38" s="2"/>
      <c r="F38" s="99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121705</v>
      </c>
      <c r="D39" s="2"/>
      <c r="E39" s="2"/>
      <c r="F39" s="99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9" workbookViewId="0">
      <selection activeCell="C41" sqref="C41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>
        <v>0</v>
      </c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105</v>
      </c>
      <c r="E3" s="31"/>
      <c r="F3" s="31"/>
      <c r="G3" s="33"/>
      <c r="H3" s="25"/>
      <c r="I3" s="2"/>
      <c r="J3" s="34"/>
      <c r="K3" s="35" t="s">
        <v>4</v>
      </c>
      <c r="L3" s="36">
        <v>41652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205</v>
      </c>
      <c r="C6" s="2" t="s">
        <v>203</v>
      </c>
      <c r="D6" s="3">
        <v>41652</v>
      </c>
      <c r="E6" s="3">
        <v>41655</v>
      </c>
      <c r="F6" s="1">
        <v>47941</v>
      </c>
      <c r="G6" s="4">
        <v>212100</v>
      </c>
      <c r="H6" s="1"/>
      <c r="I6" s="5"/>
      <c r="J6" s="5"/>
      <c r="K6" s="4">
        <v>212100</v>
      </c>
      <c r="L6" s="4"/>
      <c r="M6" s="4"/>
      <c r="N6" s="6">
        <f>G6+I6</f>
        <v>212100</v>
      </c>
    </row>
    <row r="7" spans="1:14" x14ac:dyDescent="0.25">
      <c r="A7" s="1"/>
      <c r="B7" s="8" t="s">
        <v>202</v>
      </c>
      <c r="C7" s="2" t="s">
        <v>34</v>
      </c>
      <c r="D7" s="3">
        <v>41652</v>
      </c>
      <c r="E7" s="3">
        <v>41654</v>
      </c>
      <c r="F7" s="1">
        <v>47942</v>
      </c>
      <c r="G7" s="4">
        <v>141400</v>
      </c>
      <c r="H7" s="1"/>
      <c r="I7" s="5"/>
      <c r="J7" s="5"/>
      <c r="K7" s="4">
        <v>141400</v>
      </c>
      <c r="L7" s="4"/>
      <c r="M7" s="4"/>
      <c r="N7" s="6">
        <f t="shared" ref="N7:N30" si="0">G7+I7</f>
        <v>141400</v>
      </c>
    </row>
    <row r="8" spans="1:14" x14ac:dyDescent="0.25">
      <c r="A8" s="1"/>
      <c r="B8" s="2" t="s">
        <v>204</v>
      </c>
      <c r="C8" s="2" t="s">
        <v>133</v>
      </c>
      <c r="D8" s="3">
        <v>41652</v>
      </c>
      <c r="E8" s="3">
        <v>41653</v>
      </c>
      <c r="F8" s="1">
        <v>47943</v>
      </c>
      <c r="G8" s="4">
        <v>17000</v>
      </c>
      <c r="H8" s="1"/>
      <c r="I8" s="7"/>
      <c r="J8" s="4">
        <v>17000</v>
      </c>
      <c r="K8" s="4"/>
      <c r="L8" s="4"/>
      <c r="M8" s="4"/>
      <c r="N8" s="6">
        <f t="shared" si="0"/>
        <v>17000</v>
      </c>
    </row>
    <row r="9" spans="1:14" x14ac:dyDescent="0.25">
      <c r="A9" s="1"/>
      <c r="B9" s="2" t="s">
        <v>105</v>
      </c>
      <c r="C9" s="2" t="s">
        <v>40</v>
      </c>
      <c r="D9" s="3"/>
      <c r="E9" s="3"/>
      <c r="F9" s="1">
        <v>47944</v>
      </c>
      <c r="G9" s="4"/>
      <c r="H9" s="1" t="s">
        <v>70</v>
      </c>
      <c r="I9" s="7">
        <v>2800</v>
      </c>
      <c r="J9" s="4">
        <v>2800</v>
      </c>
      <c r="K9" s="4"/>
      <c r="L9" s="4"/>
      <c r="M9" s="4"/>
      <c r="N9" s="6">
        <f t="shared" si="0"/>
        <v>2800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373300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370500</v>
      </c>
      <c r="H32" s="19"/>
      <c r="I32" s="20">
        <f>SUM(I6:I31)</f>
        <v>2800</v>
      </c>
      <c r="J32" s="20">
        <f>SUM(J6:J31)</f>
        <v>19800</v>
      </c>
      <c r="K32" s="20">
        <f>SUM(K6:K31)</f>
        <v>353500</v>
      </c>
      <c r="L32" s="20">
        <f>SUM(L6:L31)</f>
        <v>0</v>
      </c>
      <c r="M32" s="20">
        <f>SUM(M6:M31)</f>
        <v>0</v>
      </c>
      <c r="N32" s="6">
        <f t="shared" ref="N32" si="1">G32+I32</f>
        <v>373300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96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97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97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19800</v>
      </c>
      <c r="D38" s="2"/>
      <c r="E38" s="2"/>
      <c r="F38" s="97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19800</v>
      </c>
      <c r="D39" s="2"/>
      <c r="E39" s="2"/>
      <c r="F39" s="97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B6" sqref="A6:M7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>
        <v>0</v>
      </c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96</v>
      </c>
      <c r="E3" s="31"/>
      <c r="F3" s="31"/>
      <c r="G3" s="33"/>
      <c r="H3" s="25"/>
      <c r="I3" s="2"/>
      <c r="J3" s="34"/>
      <c r="K3" s="35" t="s">
        <v>4</v>
      </c>
      <c r="L3" s="36">
        <v>41652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200</v>
      </c>
      <c r="C6" s="2" t="s">
        <v>30</v>
      </c>
      <c r="D6" s="3">
        <v>41653</v>
      </c>
      <c r="E6" s="3">
        <v>41654</v>
      </c>
      <c r="F6" s="1">
        <v>47940</v>
      </c>
      <c r="G6" s="4">
        <v>33330</v>
      </c>
      <c r="H6" s="1"/>
      <c r="I6" s="5"/>
      <c r="J6" s="5">
        <v>33330</v>
      </c>
      <c r="K6" s="4"/>
      <c r="L6" s="4"/>
      <c r="M6" s="4"/>
      <c r="N6" s="6">
        <f>G6+I6</f>
        <v>33330</v>
      </c>
    </row>
    <row r="7" spans="1:14" x14ac:dyDescent="0.25">
      <c r="A7" s="1"/>
      <c r="B7" s="8"/>
      <c r="C7" s="2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0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33330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33330</v>
      </c>
      <c r="H32" s="19"/>
      <c r="I32" s="20">
        <f>SUM(I6:I31)</f>
        <v>0</v>
      </c>
      <c r="J32" s="20">
        <f>SUM(J6:J31)</f>
        <v>33330</v>
      </c>
      <c r="K32" s="20">
        <f>SUM(K6:K31)</f>
        <v>0</v>
      </c>
      <c r="L32" s="20">
        <f>SUM(L6:L31)</f>
        <v>0</v>
      </c>
      <c r="M32" s="20">
        <f>SUM(M6:M31)</f>
        <v>0</v>
      </c>
      <c r="N32" s="6">
        <f t="shared" ref="N32" si="1">G32+I32</f>
        <v>33330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94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95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95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33330</v>
      </c>
      <c r="D38" s="2"/>
      <c r="E38" s="2"/>
      <c r="F38" s="95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33330</v>
      </c>
      <c r="D39" s="2"/>
      <c r="E39" s="2"/>
      <c r="F39" s="95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B1"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>
        <v>0</v>
      </c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105</v>
      </c>
      <c r="E3" s="31"/>
      <c r="F3" s="31"/>
      <c r="G3" s="33"/>
      <c r="H3" s="25"/>
      <c r="I3" s="2"/>
      <c r="J3" s="34"/>
      <c r="K3" s="35" t="s">
        <v>4</v>
      </c>
      <c r="L3" s="36">
        <v>41651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201</v>
      </c>
      <c r="C6" s="2" t="s">
        <v>34</v>
      </c>
      <c r="D6" s="3">
        <v>41651</v>
      </c>
      <c r="E6" s="3">
        <v>41653</v>
      </c>
      <c r="F6" s="1">
        <v>47939</v>
      </c>
      <c r="G6" s="4">
        <v>70700</v>
      </c>
      <c r="H6" s="1"/>
      <c r="I6" s="5"/>
      <c r="J6" s="5"/>
      <c r="K6" s="4">
        <v>70700</v>
      </c>
      <c r="L6" s="4"/>
      <c r="M6" s="4"/>
      <c r="N6" s="6">
        <f>G6+I6</f>
        <v>70700</v>
      </c>
    </row>
    <row r="7" spans="1:14" x14ac:dyDescent="0.25">
      <c r="A7" s="1"/>
      <c r="B7" s="8"/>
      <c r="C7" s="2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0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70700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70700</v>
      </c>
      <c r="H32" s="19"/>
      <c r="I32" s="20">
        <f>SUM(I6:I31)</f>
        <v>0</v>
      </c>
      <c r="J32" s="20">
        <f>SUM(J6:J31)</f>
        <v>0</v>
      </c>
      <c r="K32" s="20">
        <f>SUM(K6:K31)</f>
        <v>70700</v>
      </c>
      <c r="L32" s="20">
        <f>SUM(L6:L31)</f>
        <v>0</v>
      </c>
      <c r="M32" s="20">
        <f>SUM(M6:M31)</f>
        <v>0</v>
      </c>
      <c r="N32" s="6">
        <f t="shared" ref="N32" si="1">G32+I32</f>
        <v>70700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92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93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93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0</v>
      </c>
      <c r="D38" s="2"/>
      <c r="E38" s="2"/>
      <c r="F38" s="93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0</v>
      </c>
      <c r="D39" s="2"/>
      <c r="E39" s="2"/>
      <c r="F39" s="93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F18" sqref="F18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7.5703125" bestFit="1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1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335</v>
      </c>
      <c r="E3" s="31"/>
      <c r="F3" s="31"/>
      <c r="G3" s="33"/>
      <c r="H3" s="25"/>
      <c r="I3" s="2"/>
      <c r="J3" s="34"/>
      <c r="K3" s="35" t="s">
        <v>4</v>
      </c>
      <c r="L3" s="36">
        <v>41669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368</v>
      </c>
      <c r="C6" s="2" t="s">
        <v>380</v>
      </c>
      <c r="D6" s="3">
        <v>41668</v>
      </c>
      <c r="E6" s="3">
        <v>41669</v>
      </c>
      <c r="F6" s="1">
        <v>48093</v>
      </c>
      <c r="G6" s="4">
        <v>17000</v>
      </c>
      <c r="H6" s="1"/>
      <c r="I6" s="5"/>
      <c r="J6" s="5"/>
      <c r="K6" s="4">
        <v>17000</v>
      </c>
      <c r="L6" s="4"/>
      <c r="M6" s="4"/>
      <c r="N6" s="6">
        <f>G6+I6</f>
        <v>17000</v>
      </c>
    </row>
    <row r="7" spans="1:14" x14ac:dyDescent="0.25">
      <c r="A7" s="1"/>
      <c r="B7" s="8" t="s">
        <v>370</v>
      </c>
      <c r="C7" s="2" t="s">
        <v>44</v>
      </c>
      <c r="D7" s="3">
        <v>41664</v>
      </c>
      <c r="E7" s="3">
        <v>41669</v>
      </c>
      <c r="F7" s="1">
        <v>48094</v>
      </c>
      <c r="G7" s="4">
        <v>207353</v>
      </c>
      <c r="H7" s="1"/>
      <c r="I7" s="5"/>
      <c r="J7" s="5"/>
      <c r="K7" s="4"/>
      <c r="L7" s="4">
        <v>207353</v>
      </c>
      <c r="M7" s="4"/>
      <c r="N7" s="6">
        <f t="shared" ref="N7:N30" si="0">G7+I7</f>
        <v>207353</v>
      </c>
    </row>
    <row r="8" spans="1:14" x14ac:dyDescent="0.25">
      <c r="A8" s="1"/>
      <c r="B8" s="2" t="s">
        <v>372</v>
      </c>
      <c r="C8" s="2" t="s">
        <v>371</v>
      </c>
      <c r="D8" s="3">
        <v>41665</v>
      </c>
      <c r="E8" s="3">
        <v>41668</v>
      </c>
      <c r="F8" s="1">
        <v>48095</v>
      </c>
      <c r="G8" s="4">
        <v>983235</v>
      </c>
      <c r="H8" s="1"/>
      <c r="I8" s="7"/>
      <c r="J8" s="4"/>
      <c r="K8" s="4"/>
      <c r="L8" s="4">
        <v>983235</v>
      </c>
      <c r="M8" s="4"/>
      <c r="N8" s="6">
        <f t="shared" si="0"/>
        <v>983235</v>
      </c>
    </row>
    <row r="9" spans="1:14" x14ac:dyDescent="0.25">
      <c r="A9" s="1"/>
      <c r="B9" s="2" t="s">
        <v>373</v>
      </c>
      <c r="C9" s="2" t="s">
        <v>374</v>
      </c>
      <c r="D9" s="3">
        <v>41667</v>
      </c>
      <c r="E9" s="3">
        <v>41669</v>
      </c>
      <c r="F9" s="1">
        <v>48096</v>
      </c>
      <c r="G9" s="4">
        <v>530250</v>
      </c>
      <c r="H9" s="1"/>
      <c r="I9" s="7"/>
      <c r="J9" s="4"/>
      <c r="K9" s="4"/>
      <c r="L9" s="4">
        <v>530250</v>
      </c>
      <c r="M9" s="4"/>
      <c r="N9" s="6">
        <f t="shared" si="0"/>
        <v>530250</v>
      </c>
    </row>
    <row r="10" spans="1:14" x14ac:dyDescent="0.25">
      <c r="A10" s="1"/>
      <c r="B10" s="2" t="s">
        <v>372</v>
      </c>
      <c r="C10" s="2" t="s">
        <v>371</v>
      </c>
      <c r="D10" s="3">
        <v>41665</v>
      </c>
      <c r="E10" s="3">
        <v>41669</v>
      </c>
      <c r="F10" s="1">
        <v>48097</v>
      </c>
      <c r="G10" s="4">
        <v>125240</v>
      </c>
      <c r="H10" s="1"/>
      <c r="I10" s="5"/>
      <c r="J10" s="5"/>
      <c r="K10" s="5"/>
      <c r="L10" s="4">
        <v>125240</v>
      </c>
      <c r="M10" s="5"/>
      <c r="N10" s="6">
        <f t="shared" si="0"/>
        <v>125240</v>
      </c>
    </row>
    <row r="11" spans="1:14" x14ac:dyDescent="0.25">
      <c r="A11" s="1"/>
      <c r="B11" s="8" t="s">
        <v>375</v>
      </c>
      <c r="C11" s="8" t="s">
        <v>376</v>
      </c>
      <c r="D11" s="3">
        <v>41667</v>
      </c>
      <c r="E11" s="3">
        <v>41668</v>
      </c>
      <c r="F11" s="1">
        <v>48098</v>
      </c>
      <c r="G11" s="4">
        <v>125240</v>
      </c>
      <c r="H11" s="4"/>
      <c r="I11" s="7"/>
      <c r="J11" s="4"/>
      <c r="K11" s="4"/>
      <c r="L11" s="4">
        <v>125240</v>
      </c>
      <c r="M11" s="4"/>
      <c r="N11" s="6">
        <f t="shared" si="0"/>
        <v>125240</v>
      </c>
    </row>
    <row r="12" spans="1:14" x14ac:dyDescent="0.25">
      <c r="A12" s="1"/>
      <c r="B12" s="10" t="s">
        <v>377</v>
      </c>
      <c r="C12" s="10" t="s">
        <v>369</v>
      </c>
      <c r="D12" s="3">
        <v>41668</v>
      </c>
      <c r="E12" s="3">
        <v>41669</v>
      </c>
      <c r="F12" s="1">
        <v>48099</v>
      </c>
      <c r="G12" s="5">
        <v>81305</v>
      </c>
      <c r="H12" s="5"/>
      <c r="I12" s="5"/>
      <c r="J12" s="5"/>
      <c r="K12" s="5">
        <v>81305</v>
      </c>
      <c r="L12" s="4"/>
      <c r="M12" s="9"/>
      <c r="N12" s="6">
        <f t="shared" si="0"/>
        <v>81305</v>
      </c>
    </row>
    <row r="13" spans="1:14" x14ac:dyDescent="0.25">
      <c r="A13" s="1"/>
      <c r="B13" s="10" t="s">
        <v>378</v>
      </c>
      <c r="C13" s="10" t="s">
        <v>379</v>
      </c>
      <c r="D13" s="3">
        <v>41668</v>
      </c>
      <c r="E13" s="3">
        <v>41669</v>
      </c>
      <c r="F13" s="1">
        <v>48100</v>
      </c>
      <c r="G13" s="5">
        <v>259570</v>
      </c>
      <c r="H13" s="5"/>
      <c r="I13" s="5"/>
      <c r="J13" s="5"/>
      <c r="K13" s="5"/>
      <c r="L13" s="4"/>
      <c r="M13" s="4">
        <v>259570</v>
      </c>
      <c r="N13" s="6">
        <f t="shared" si="0"/>
        <v>259570</v>
      </c>
    </row>
    <row r="14" spans="1:14" x14ac:dyDescent="0.25">
      <c r="A14" s="1"/>
      <c r="B14" s="10" t="s">
        <v>382</v>
      </c>
      <c r="C14" s="10" t="s">
        <v>369</v>
      </c>
      <c r="D14" s="3">
        <v>41669</v>
      </c>
      <c r="E14" s="3">
        <v>41670</v>
      </c>
      <c r="F14" s="1">
        <v>48102</v>
      </c>
      <c r="G14" s="5">
        <v>44440</v>
      </c>
      <c r="H14" s="5"/>
      <c r="I14" s="5"/>
      <c r="J14" s="5">
        <v>44440</v>
      </c>
      <c r="K14" s="5"/>
      <c r="L14" s="4"/>
      <c r="M14" s="4"/>
      <c r="N14" s="6">
        <f t="shared" si="0"/>
        <v>44440</v>
      </c>
    </row>
    <row r="15" spans="1:14" x14ac:dyDescent="0.25">
      <c r="A15" s="1"/>
      <c r="B15" s="10" t="s">
        <v>383</v>
      </c>
      <c r="C15" s="10" t="s">
        <v>369</v>
      </c>
      <c r="D15" s="3">
        <v>41669</v>
      </c>
      <c r="E15" s="3">
        <v>41672</v>
      </c>
      <c r="F15" s="1">
        <v>48103</v>
      </c>
      <c r="G15" s="5">
        <v>130290</v>
      </c>
      <c r="H15" s="5"/>
      <c r="I15" s="5"/>
      <c r="J15" s="5"/>
      <c r="K15" s="5">
        <v>86860</v>
      </c>
      <c r="L15" s="4"/>
      <c r="M15" s="4">
        <v>43430</v>
      </c>
      <c r="N15" s="6">
        <f t="shared" si="0"/>
        <v>130290</v>
      </c>
    </row>
    <row r="16" spans="1:14" x14ac:dyDescent="0.25">
      <c r="A16" s="1"/>
      <c r="B16" s="2" t="s">
        <v>384</v>
      </c>
      <c r="C16" s="10" t="s">
        <v>369</v>
      </c>
      <c r="D16" s="3">
        <v>41669</v>
      </c>
      <c r="E16" s="3">
        <v>41670</v>
      </c>
      <c r="F16" s="11">
        <v>48104</v>
      </c>
      <c r="G16" s="4">
        <v>88880</v>
      </c>
      <c r="H16" s="12"/>
      <c r="I16" s="13"/>
      <c r="J16" s="4"/>
      <c r="K16" s="12">
        <v>88880</v>
      </c>
      <c r="L16" s="4"/>
      <c r="M16" s="9"/>
      <c r="N16" s="6">
        <f t="shared" si="0"/>
        <v>88880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2592803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2592803</v>
      </c>
      <c r="H32" s="19"/>
      <c r="I32" s="20">
        <f>SUM(I6:I31)</f>
        <v>0</v>
      </c>
      <c r="J32" s="20">
        <f>SUM(J6:J31)</f>
        <v>44440</v>
      </c>
      <c r="K32" s="20">
        <f>SUM(K6:K31)</f>
        <v>274045</v>
      </c>
      <c r="L32" s="20">
        <f>SUM(L6:L31)</f>
        <v>1971318</v>
      </c>
      <c r="M32" s="20">
        <f>SUM(M6:M31)</f>
        <v>303000</v>
      </c>
      <c r="N32" s="6">
        <f t="shared" ref="N32" si="1">G32+I32</f>
        <v>2592803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62"/>
      <c r="G34" s="45" t="s">
        <v>381</v>
      </c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63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63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44440</v>
      </c>
      <c r="D38" s="2"/>
      <c r="E38" s="2"/>
      <c r="F38" s="163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44440</v>
      </c>
      <c r="D39" s="2"/>
      <c r="E39" s="2"/>
      <c r="F39" s="163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>
        <v>0</v>
      </c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96</v>
      </c>
      <c r="E3" s="31"/>
      <c r="F3" s="31"/>
      <c r="G3" s="33"/>
      <c r="H3" s="25"/>
      <c r="I3" s="2"/>
      <c r="J3" s="34"/>
      <c r="K3" s="35" t="s">
        <v>4</v>
      </c>
      <c r="L3" s="36">
        <v>41651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197</v>
      </c>
      <c r="C6" s="2" t="s">
        <v>55</v>
      </c>
      <c r="D6" s="3">
        <v>41650</v>
      </c>
      <c r="E6" s="3">
        <v>41651</v>
      </c>
      <c r="F6" s="1">
        <v>47935</v>
      </c>
      <c r="G6" s="4">
        <v>32658.35</v>
      </c>
      <c r="H6" s="1"/>
      <c r="I6" s="5"/>
      <c r="J6" s="5"/>
      <c r="K6" s="4">
        <v>32658.35</v>
      </c>
      <c r="L6" s="4"/>
      <c r="M6" s="4"/>
      <c r="N6" s="6">
        <f>G6+I6</f>
        <v>32658.35</v>
      </c>
    </row>
    <row r="7" spans="1:14" x14ac:dyDescent="0.25">
      <c r="A7" s="1"/>
      <c r="B7" s="8" t="s">
        <v>198</v>
      </c>
      <c r="C7" s="2" t="s">
        <v>199</v>
      </c>
      <c r="D7" s="3">
        <v>41650</v>
      </c>
      <c r="E7" s="3">
        <v>41651</v>
      </c>
      <c r="F7" s="1">
        <v>47936</v>
      </c>
      <c r="G7" s="4">
        <v>66660</v>
      </c>
      <c r="H7" s="1"/>
      <c r="I7" s="5"/>
      <c r="J7" s="5"/>
      <c r="K7" s="4">
        <v>66660</v>
      </c>
      <c r="L7" s="4"/>
      <c r="M7" s="4"/>
      <c r="N7" s="6">
        <f t="shared" ref="N7:N30" si="0">G7+I7</f>
        <v>66660</v>
      </c>
    </row>
    <row r="8" spans="1:14" x14ac:dyDescent="0.25">
      <c r="A8" s="1"/>
      <c r="B8" s="2" t="s">
        <v>200</v>
      </c>
      <c r="C8" s="2" t="s">
        <v>30</v>
      </c>
      <c r="D8" s="3">
        <v>41651</v>
      </c>
      <c r="E8" s="3">
        <v>41653</v>
      </c>
      <c r="F8" s="1">
        <v>47937</v>
      </c>
      <c r="G8" s="4">
        <v>66660</v>
      </c>
      <c r="H8" s="1"/>
      <c r="I8" s="7"/>
      <c r="J8" s="4">
        <v>66660</v>
      </c>
      <c r="K8" s="4"/>
      <c r="L8" s="4"/>
      <c r="M8" s="4"/>
      <c r="N8" s="6">
        <f t="shared" si="0"/>
        <v>66660</v>
      </c>
    </row>
    <row r="9" spans="1:14" x14ac:dyDescent="0.25">
      <c r="A9" s="1"/>
      <c r="B9" s="2" t="s">
        <v>96</v>
      </c>
      <c r="C9" s="2" t="s">
        <v>40</v>
      </c>
      <c r="D9" s="3"/>
      <c r="E9" s="3"/>
      <c r="F9" s="1">
        <v>47938</v>
      </c>
      <c r="G9" s="4"/>
      <c r="H9" s="1" t="s">
        <v>70</v>
      </c>
      <c r="I9" s="7">
        <v>8200</v>
      </c>
      <c r="J9" s="4">
        <v>8200</v>
      </c>
      <c r="K9" s="4"/>
      <c r="L9" s="4"/>
      <c r="M9" s="4"/>
      <c r="N9" s="6">
        <f t="shared" si="0"/>
        <v>8200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174178.35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165978.35</v>
      </c>
      <c r="H32" s="19"/>
      <c r="I32" s="20">
        <f>SUM(I6:I31)</f>
        <v>8200</v>
      </c>
      <c r="J32" s="20">
        <f>SUM(J6:J31)</f>
        <v>74860</v>
      </c>
      <c r="K32" s="20">
        <f>SUM(K6:K31)</f>
        <v>99318.35</v>
      </c>
      <c r="L32" s="20">
        <f>SUM(L6:L31)</f>
        <v>0</v>
      </c>
      <c r="M32" s="20">
        <f>SUM(M6:M31)</f>
        <v>0</v>
      </c>
      <c r="N32" s="6">
        <f t="shared" ref="N32" si="1">G32+I32</f>
        <v>174178.35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90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132</v>
      </c>
      <c r="D36" s="2"/>
      <c r="E36" s="2"/>
      <c r="F36" s="91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66660</v>
      </c>
      <c r="D37" s="2"/>
      <c r="E37" s="2"/>
      <c r="F37" s="91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8200</v>
      </c>
      <c r="D38" s="2"/>
      <c r="E38" s="2"/>
      <c r="F38" s="91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74860</v>
      </c>
      <c r="D39" s="2"/>
      <c r="E39" s="2"/>
      <c r="F39" s="91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7"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>
        <v>0</v>
      </c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96</v>
      </c>
      <c r="E3" s="31"/>
      <c r="F3" s="31"/>
      <c r="G3" s="33"/>
      <c r="H3" s="25"/>
      <c r="I3" s="2"/>
      <c r="J3" s="34"/>
      <c r="K3" s="35" t="s">
        <v>4</v>
      </c>
      <c r="L3" s="36">
        <v>41650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188</v>
      </c>
      <c r="C6" s="2" t="s">
        <v>34</v>
      </c>
      <c r="D6" s="3">
        <v>41650</v>
      </c>
      <c r="E6" s="3">
        <v>41651</v>
      </c>
      <c r="F6" s="1">
        <v>47928</v>
      </c>
      <c r="G6" s="4">
        <v>90900</v>
      </c>
      <c r="H6" s="1"/>
      <c r="I6" s="5"/>
      <c r="J6" s="5"/>
      <c r="K6" s="4">
        <v>45450</v>
      </c>
      <c r="L6" s="4"/>
      <c r="M6" s="4">
        <v>45450</v>
      </c>
      <c r="N6" s="6">
        <f>G6+I6</f>
        <v>90900</v>
      </c>
    </row>
    <row r="7" spans="1:14" x14ac:dyDescent="0.25">
      <c r="A7" s="1"/>
      <c r="B7" s="8" t="s">
        <v>190</v>
      </c>
      <c r="C7" s="2" t="s">
        <v>34</v>
      </c>
      <c r="D7" s="3">
        <v>41650</v>
      </c>
      <c r="E7" s="3">
        <v>41651</v>
      </c>
      <c r="F7" s="1">
        <v>47929</v>
      </c>
      <c r="G7" s="4">
        <v>44440</v>
      </c>
      <c r="H7" s="1"/>
      <c r="I7" s="5"/>
      <c r="J7" s="5">
        <v>22440</v>
      </c>
      <c r="K7" s="4"/>
      <c r="L7" s="4"/>
      <c r="M7" s="4">
        <v>22000</v>
      </c>
      <c r="N7" s="6">
        <f t="shared" ref="N7:N30" si="0">G7+I7</f>
        <v>44440</v>
      </c>
    </row>
    <row r="8" spans="1:14" x14ac:dyDescent="0.25">
      <c r="A8" s="1"/>
      <c r="B8" s="2" t="s">
        <v>191</v>
      </c>
      <c r="C8" s="2" t="s">
        <v>192</v>
      </c>
      <c r="D8" s="3">
        <v>41649</v>
      </c>
      <c r="E8" s="3">
        <v>41651</v>
      </c>
      <c r="F8" s="1">
        <v>47930</v>
      </c>
      <c r="G8" s="4">
        <v>70700</v>
      </c>
      <c r="H8" s="1"/>
      <c r="I8" s="7"/>
      <c r="J8" s="4"/>
      <c r="K8" s="4"/>
      <c r="L8" s="4"/>
      <c r="M8" s="4">
        <v>70700</v>
      </c>
      <c r="N8" s="6">
        <f t="shared" si="0"/>
        <v>70700</v>
      </c>
    </row>
    <row r="9" spans="1:14" x14ac:dyDescent="0.25">
      <c r="A9" s="1"/>
      <c r="B9" s="2" t="s">
        <v>193</v>
      </c>
      <c r="C9" s="2" t="s">
        <v>34</v>
      </c>
      <c r="D9" s="3">
        <v>41650</v>
      </c>
      <c r="E9" s="3">
        <v>41653</v>
      </c>
      <c r="F9" s="1">
        <v>47931</v>
      </c>
      <c r="G9" s="4">
        <v>99990</v>
      </c>
      <c r="H9" s="1"/>
      <c r="I9" s="7"/>
      <c r="J9" s="4"/>
      <c r="K9" s="4">
        <v>99990</v>
      </c>
      <c r="L9" s="4"/>
      <c r="M9" s="4"/>
      <c r="N9" s="6">
        <f t="shared" si="0"/>
        <v>99990</v>
      </c>
    </row>
    <row r="10" spans="1:14" x14ac:dyDescent="0.25">
      <c r="A10" s="1"/>
      <c r="B10" s="8" t="s">
        <v>178</v>
      </c>
      <c r="C10" s="8" t="s">
        <v>194</v>
      </c>
      <c r="D10" s="3">
        <v>41650</v>
      </c>
      <c r="E10" s="3">
        <v>41651</v>
      </c>
      <c r="F10" s="1">
        <v>47932</v>
      </c>
      <c r="G10" s="4">
        <v>35575</v>
      </c>
      <c r="H10" s="1"/>
      <c r="I10" s="5"/>
      <c r="J10" s="5"/>
      <c r="K10" s="5">
        <v>35575</v>
      </c>
      <c r="L10" s="4"/>
      <c r="M10" s="5"/>
      <c r="N10" s="6">
        <f t="shared" si="0"/>
        <v>35575</v>
      </c>
    </row>
    <row r="11" spans="1:14" x14ac:dyDescent="0.25">
      <c r="A11" s="1"/>
      <c r="B11" s="8" t="s">
        <v>195</v>
      </c>
      <c r="C11" s="8" t="s">
        <v>196</v>
      </c>
      <c r="D11" s="3">
        <v>41650</v>
      </c>
      <c r="E11" s="3">
        <v>41651</v>
      </c>
      <c r="F11" s="1">
        <v>47933</v>
      </c>
      <c r="G11" s="4">
        <v>17000</v>
      </c>
      <c r="H11" s="4"/>
      <c r="I11" s="7"/>
      <c r="J11" s="4"/>
      <c r="K11" s="4">
        <v>17000</v>
      </c>
      <c r="L11" s="4"/>
      <c r="M11" s="4"/>
      <c r="N11" s="6">
        <f t="shared" si="0"/>
        <v>17000</v>
      </c>
    </row>
    <row r="12" spans="1:14" x14ac:dyDescent="0.25">
      <c r="A12" s="1"/>
      <c r="B12" s="10" t="s">
        <v>176</v>
      </c>
      <c r="C12" s="10" t="s">
        <v>189</v>
      </c>
      <c r="D12" s="3">
        <v>41651</v>
      </c>
      <c r="E12" s="3">
        <v>41652</v>
      </c>
      <c r="F12" s="1">
        <v>47934</v>
      </c>
      <c r="G12" s="5">
        <v>33330</v>
      </c>
      <c r="H12" s="5"/>
      <c r="I12" s="5"/>
      <c r="J12" s="5">
        <v>33330</v>
      </c>
      <c r="K12" s="5"/>
      <c r="L12" s="4"/>
      <c r="M12" s="9"/>
      <c r="N12" s="6">
        <f t="shared" si="0"/>
        <v>33330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391935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391935</v>
      </c>
      <c r="H32" s="19"/>
      <c r="I32" s="20">
        <f>SUM(I6:I31)</f>
        <v>0</v>
      </c>
      <c r="J32" s="20">
        <f>SUM(J6:J31)</f>
        <v>55770</v>
      </c>
      <c r="K32" s="20">
        <f>SUM(K6:K31)</f>
        <v>198015</v>
      </c>
      <c r="L32" s="20">
        <f>SUM(L6:L31)</f>
        <v>0</v>
      </c>
      <c r="M32" s="20">
        <f>SUM(M6:M31)</f>
        <v>138150</v>
      </c>
      <c r="N32" s="6">
        <f t="shared" ref="N32" si="1">G32+I32</f>
        <v>391935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88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89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89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55770</v>
      </c>
      <c r="D38" s="2"/>
      <c r="E38" s="2"/>
      <c r="F38" s="89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55770</v>
      </c>
      <c r="D39" s="2"/>
      <c r="E39" s="2"/>
      <c r="F39" s="89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G10" sqref="G10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>
        <v>0</v>
      </c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83</v>
      </c>
      <c r="E3" s="31"/>
      <c r="F3" s="31"/>
      <c r="G3" s="33"/>
      <c r="H3" s="25"/>
      <c r="I3" s="2"/>
      <c r="J3" s="34"/>
      <c r="K3" s="35" t="s">
        <v>4</v>
      </c>
      <c r="L3" s="36">
        <v>41650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10" t="s">
        <v>181</v>
      </c>
      <c r="C6" s="2" t="s">
        <v>182</v>
      </c>
      <c r="D6" s="3">
        <v>41648</v>
      </c>
      <c r="E6" s="3">
        <v>41650</v>
      </c>
      <c r="F6" s="1">
        <v>47922</v>
      </c>
      <c r="G6" s="4">
        <v>51510</v>
      </c>
      <c r="H6" s="1"/>
      <c r="I6" s="5"/>
      <c r="J6" s="5"/>
      <c r="K6" s="4"/>
      <c r="L6" s="4"/>
      <c r="M6" s="4">
        <v>51510</v>
      </c>
      <c r="N6" s="6">
        <f>G6+I6</f>
        <v>51510</v>
      </c>
    </row>
    <row r="7" spans="1:14" x14ac:dyDescent="0.25">
      <c r="A7" s="1"/>
      <c r="B7" s="8" t="s">
        <v>183</v>
      </c>
      <c r="C7" s="2" t="s">
        <v>34</v>
      </c>
      <c r="D7" s="3">
        <v>41650</v>
      </c>
      <c r="E7" s="3">
        <v>41652</v>
      </c>
      <c r="F7" s="1">
        <v>47923</v>
      </c>
      <c r="G7" s="4">
        <v>62620</v>
      </c>
      <c r="H7" s="1"/>
      <c r="I7" s="5"/>
      <c r="J7" s="5"/>
      <c r="K7" s="4">
        <v>62620</v>
      </c>
      <c r="L7" s="4"/>
      <c r="M7" s="4"/>
      <c r="N7" s="6">
        <f t="shared" ref="N7:N30" si="0">G7+I7</f>
        <v>62620</v>
      </c>
    </row>
    <row r="8" spans="1:14" x14ac:dyDescent="0.25">
      <c r="A8" s="1"/>
      <c r="B8" s="2" t="s">
        <v>184</v>
      </c>
      <c r="C8" s="2" t="s">
        <v>34</v>
      </c>
      <c r="D8" s="3">
        <v>41650</v>
      </c>
      <c r="E8" s="3">
        <v>41652</v>
      </c>
      <c r="F8" s="1">
        <v>47924</v>
      </c>
      <c r="G8" s="4">
        <v>51510</v>
      </c>
      <c r="H8" s="1"/>
      <c r="I8" s="7"/>
      <c r="J8" s="4">
        <v>51510</v>
      </c>
      <c r="K8" s="4"/>
      <c r="L8" s="4"/>
      <c r="M8" s="4"/>
      <c r="N8" s="6">
        <f t="shared" si="0"/>
        <v>51510</v>
      </c>
    </row>
    <row r="9" spans="1:14" x14ac:dyDescent="0.25">
      <c r="A9" s="1"/>
      <c r="B9" s="2" t="s">
        <v>105</v>
      </c>
      <c r="C9" s="2" t="s">
        <v>40</v>
      </c>
      <c r="D9" s="3"/>
      <c r="E9" s="3"/>
      <c r="F9" s="1">
        <v>47925</v>
      </c>
      <c r="G9" s="4"/>
      <c r="H9" s="1" t="s">
        <v>70</v>
      </c>
      <c r="I9" s="7">
        <v>1000</v>
      </c>
      <c r="J9" s="4">
        <v>1000</v>
      </c>
      <c r="K9" s="4"/>
      <c r="L9" s="4"/>
      <c r="M9" s="4"/>
      <c r="N9" s="6">
        <f t="shared" si="0"/>
        <v>1000</v>
      </c>
    </row>
    <row r="10" spans="1:14" x14ac:dyDescent="0.25">
      <c r="A10" s="1"/>
      <c r="B10" s="8" t="s">
        <v>185</v>
      </c>
      <c r="C10" s="8" t="s">
        <v>186</v>
      </c>
      <c r="D10" s="3">
        <v>41650</v>
      </c>
      <c r="E10" s="3">
        <v>41651</v>
      </c>
      <c r="F10" s="1">
        <v>47926</v>
      </c>
      <c r="G10" s="4">
        <v>36865</v>
      </c>
      <c r="H10" s="1"/>
      <c r="I10" s="5"/>
      <c r="J10" s="5"/>
      <c r="K10" s="5">
        <v>36865</v>
      </c>
      <c r="L10" s="4"/>
      <c r="M10" s="5"/>
      <c r="N10" s="6">
        <f t="shared" si="0"/>
        <v>36865</v>
      </c>
    </row>
    <row r="11" spans="1:14" x14ac:dyDescent="0.25">
      <c r="A11" s="1"/>
      <c r="B11" s="8" t="s">
        <v>187</v>
      </c>
      <c r="C11" s="8" t="s">
        <v>34</v>
      </c>
      <c r="D11" s="3">
        <v>41650</v>
      </c>
      <c r="E11" s="3">
        <v>41651</v>
      </c>
      <c r="F11" s="1">
        <v>47927</v>
      </c>
      <c r="G11" s="4">
        <v>39390</v>
      </c>
      <c r="H11" s="4"/>
      <c r="I11" s="7"/>
      <c r="J11" s="4">
        <v>39390</v>
      </c>
      <c r="K11" s="4"/>
      <c r="L11" s="4"/>
      <c r="M11" s="4"/>
      <c r="N11" s="6">
        <f t="shared" si="0"/>
        <v>39390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242895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241895</v>
      </c>
      <c r="H32" s="19"/>
      <c r="I32" s="20">
        <f>SUM(I6:I31)</f>
        <v>1000</v>
      </c>
      <c r="J32" s="20">
        <f>SUM(J6:J31)</f>
        <v>91900</v>
      </c>
      <c r="K32" s="20">
        <f>SUM(K6:K31)</f>
        <v>99485</v>
      </c>
      <c r="L32" s="20">
        <f>SUM(L6:L31)</f>
        <v>0</v>
      </c>
      <c r="M32" s="20">
        <f>SUM(M6:M31)</f>
        <v>51510</v>
      </c>
      <c r="N32" s="6">
        <f t="shared" ref="N32" si="1">G32+I32</f>
        <v>242895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86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87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87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91900</v>
      </c>
      <c r="D38" s="2"/>
      <c r="E38" s="2"/>
      <c r="F38" s="87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91900</v>
      </c>
      <c r="D39" s="2"/>
      <c r="E39" s="2"/>
      <c r="F39" s="87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B1" workbookViewId="0">
      <selection activeCell="K8" sqref="K8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>
        <v>0</v>
      </c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96</v>
      </c>
      <c r="E3" s="31"/>
      <c r="F3" s="31"/>
      <c r="G3" s="33"/>
      <c r="H3" s="25"/>
      <c r="I3" s="2"/>
      <c r="J3" s="34"/>
      <c r="K3" s="35" t="s">
        <v>4</v>
      </c>
      <c r="L3" s="36">
        <v>41649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0" t="s">
        <v>176</v>
      </c>
      <c r="C6" s="2" t="s">
        <v>34</v>
      </c>
      <c r="D6" s="3">
        <v>41649</v>
      </c>
      <c r="E6" s="3">
        <v>41650</v>
      </c>
      <c r="F6" s="1">
        <v>47917</v>
      </c>
      <c r="G6" s="4">
        <v>33330</v>
      </c>
      <c r="H6" s="1"/>
      <c r="I6" s="5"/>
      <c r="J6" s="5">
        <v>33330</v>
      </c>
      <c r="K6" s="4"/>
      <c r="L6" s="4"/>
      <c r="M6" s="4"/>
      <c r="N6" s="6">
        <f>G6+I6</f>
        <v>33330</v>
      </c>
    </row>
    <row r="7" spans="1:14" x14ac:dyDescent="0.25">
      <c r="A7" s="1"/>
      <c r="B7" s="81" t="s">
        <v>177</v>
      </c>
      <c r="C7" s="2" t="s">
        <v>34</v>
      </c>
      <c r="D7" s="3">
        <v>41649</v>
      </c>
      <c r="E7" s="3">
        <v>41650</v>
      </c>
      <c r="F7" s="1">
        <v>47918</v>
      </c>
      <c r="G7" s="4">
        <v>51005</v>
      </c>
      <c r="H7" s="1"/>
      <c r="I7" s="5"/>
      <c r="J7" s="5"/>
      <c r="K7" s="4">
        <v>51005</v>
      </c>
      <c r="L7" s="4"/>
      <c r="M7" s="4"/>
      <c r="N7" s="6">
        <f t="shared" ref="N7:N30" si="0">G7+I7</f>
        <v>51005</v>
      </c>
    </row>
    <row r="8" spans="1:14" x14ac:dyDescent="0.25">
      <c r="A8" s="1"/>
      <c r="B8" s="2" t="s">
        <v>178</v>
      </c>
      <c r="C8" s="2" t="s">
        <v>179</v>
      </c>
      <c r="D8" s="3">
        <v>41649</v>
      </c>
      <c r="E8" s="3">
        <v>41650</v>
      </c>
      <c r="F8" s="1">
        <v>47919</v>
      </c>
      <c r="G8" s="4">
        <v>35575</v>
      </c>
      <c r="H8" s="1"/>
      <c r="I8" s="7"/>
      <c r="J8" s="4"/>
      <c r="K8" s="4">
        <v>35575</v>
      </c>
      <c r="L8" s="4"/>
      <c r="M8" s="4"/>
      <c r="N8" s="6">
        <f t="shared" si="0"/>
        <v>35575</v>
      </c>
    </row>
    <row r="9" spans="1:14" x14ac:dyDescent="0.25">
      <c r="A9" s="1"/>
      <c r="B9" s="2" t="s">
        <v>180</v>
      </c>
      <c r="C9" s="2" t="s">
        <v>30</v>
      </c>
      <c r="D9" s="3">
        <v>41649</v>
      </c>
      <c r="E9" s="3">
        <v>41650</v>
      </c>
      <c r="F9" s="1">
        <v>47920</v>
      </c>
      <c r="G9" s="4">
        <v>35350</v>
      </c>
      <c r="H9" s="1"/>
      <c r="I9" s="7"/>
      <c r="J9" s="4">
        <v>35350</v>
      </c>
      <c r="K9" s="4"/>
      <c r="L9" s="4"/>
      <c r="M9" s="4"/>
      <c r="N9" s="6">
        <f t="shared" si="0"/>
        <v>35350</v>
      </c>
    </row>
    <row r="10" spans="1:14" x14ac:dyDescent="0.25">
      <c r="A10" s="1"/>
      <c r="B10" s="8" t="s">
        <v>176</v>
      </c>
      <c r="C10" s="8" t="s">
        <v>34</v>
      </c>
      <c r="D10" s="3">
        <v>41650</v>
      </c>
      <c r="E10" s="3">
        <v>41651</v>
      </c>
      <c r="F10" s="1">
        <v>47921</v>
      </c>
      <c r="G10" s="4">
        <v>33330</v>
      </c>
      <c r="H10" s="1"/>
      <c r="I10" s="5"/>
      <c r="J10" s="5">
        <v>33330</v>
      </c>
      <c r="K10" s="5"/>
      <c r="L10" s="4"/>
      <c r="M10" s="5"/>
      <c r="N10" s="6">
        <f t="shared" si="0"/>
        <v>33330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188590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188590</v>
      </c>
      <c r="H32" s="19"/>
      <c r="I32" s="20">
        <f>SUM(I6:I31)</f>
        <v>0</v>
      </c>
      <c r="J32" s="20">
        <f>SUM(J6:J31)</f>
        <v>102010</v>
      </c>
      <c r="K32" s="20">
        <f>SUM(K6:K31)</f>
        <v>86580</v>
      </c>
      <c r="L32" s="20">
        <f>SUM(L6:L31)</f>
        <v>0</v>
      </c>
      <c r="M32" s="20">
        <f>SUM(M6:M31)</f>
        <v>0</v>
      </c>
      <c r="N32" s="6">
        <f t="shared" ref="N32" si="1">G32+I32</f>
        <v>188590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84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85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85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102010</v>
      </c>
      <c r="D38" s="2"/>
      <c r="E38" s="2"/>
      <c r="F38" s="85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102010</v>
      </c>
      <c r="D39" s="2"/>
      <c r="E39" s="2"/>
      <c r="F39" s="85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B6" sqref="B6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41</v>
      </c>
      <c r="E3" s="31"/>
      <c r="F3" s="31"/>
      <c r="G3" s="33"/>
      <c r="H3" s="25"/>
      <c r="I3" s="2"/>
      <c r="J3" s="34"/>
      <c r="K3" s="35" t="s">
        <v>4</v>
      </c>
      <c r="L3" s="36">
        <v>41649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0" t="s">
        <v>159</v>
      </c>
      <c r="C6" s="2" t="s">
        <v>30</v>
      </c>
      <c r="D6" s="3"/>
      <c r="E6" s="3"/>
      <c r="F6" s="1">
        <v>47905</v>
      </c>
      <c r="G6" s="4"/>
      <c r="H6" s="1" t="s">
        <v>160</v>
      </c>
      <c r="I6" s="5">
        <v>49490</v>
      </c>
      <c r="J6" s="5"/>
      <c r="K6" s="4">
        <v>49490</v>
      </c>
      <c r="L6" s="4"/>
      <c r="M6" s="4"/>
      <c r="N6" s="6">
        <f>G6+I6</f>
        <v>49490</v>
      </c>
    </row>
    <row r="7" spans="1:14" x14ac:dyDescent="0.25">
      <c r="A7" s="1"/>
      <c r="B7" s="81" t="s">
        <v>161</v>
      </c>
      <c r="C7" s="2" t="s">
        <v>44</v>
      </c>
      <c r="D7" s="3">
        <v>42003</v>
      </c>
      <c r="E7" s="3">
        <v>41646</v>
      </c>
      <c r="F7" s="1">
        <v>47906</v>
      </c>
      <c r="G7" s="4">
        <v>228866</v>
      </c>
      <c r="H7" s="1"/>
      <c r="I7" s="5"/>
      <c r="J7" s="5"/>
      <c r="K7" s="4"/>
      <c r="L7" s="4">
        <v>228866</v>
      </c>
      <c r="M7" s="4"/>
      <c r="N7" s="6">
        <f t="shared" ref="N7:N30" si="0">G7+I7</f>
        <v>228866</v>
      </c>
    </row>
    <row r="8" spans="1:14" x14ac:dyDescent="0.25">
      <c r="A8" s="1"/>
      <c r="B8" s="2" t="s">
        <v>162</v>
      </c>
      <c r="C8" s="2" t="s">
        <v>44</v>
      </c>
      <c r="D8" s="3">
        <v>41646</v>
      </c>
      <c r="E8" s="3">
        <v>41647</v>
      </c>
      <c r="F8" s="1">
        <v>47907</v>
      </c>
      <c r="G8" s="4">
        <v>31310</v>
      </c>
      <c r="H8" s="1"/>
      <c r="I8" s="7"/>
      <c r="J8" s="4"/>
      <c r="K8" s="4"/>
      <c r="L8" s="4">
        <v>31310</v>
      </c>
      <c r="M8" s="4"/>
      <c r="N8" s="6">
        <f t="shared" si="0"/>
        <v>31310</v>
      </c>
    </row>
    <row r="9" spans="1:14" x14ac:dyDescent="0.25">
      <c r="A9" s="1"/>
      <c r="B9" s="2" t="s">
        <v>163</v>
      </c>
      <c r="C9" s="2" t="s">
        <v>44</v>
      </c>
      <c r="D9" s="3">
        <v>41647</v>
      </c>
      <c r="E9" s="3">
        <v>41648</v>
      </c>
      <c r="F9" s="1">
        <v>47908</v>
      </c>
      <c r="G9" s="4">
        <v>45005.599999999999</v>
      </c>
      <c r="H9" s="1"/>
      <c r="I9" s="7"/>
      <c r="J9" s="4"/>
      <c r="K9" s="4"/>
      <c r="L9" s="4">
        <v>45005.599999999999</v>
      </c>
      <c r="M9" s="4"/>
      <c r="N9" s="6">
        <f t="shared" si="0"/>
        <v>45005.599999999999</v>
      </c>
    </row>
    <row r="10" spans="1:14" x14ac:dyDescent="0.25">
      <c r="A10" s="1"/>
      <c r="B10" s="8" t="s">
        <v>164</v>
      </c>
      <c r="C10" s="8" t="s">
        <v>44</v>
      </c>
      <c r="D10" s="3">
        <v>41647</v>
      </c>
      <c r="E10" s="3">
        <v>41649</v>
      </c>
      <c r="F10" s="1">
        <v>47909</v>
      </c>
      <c r="G10" s="4">
        <v>90011.199999999997</v>
      </c>
      <c r="H10" s="1"/>
      <c r="I10" s="5"/>
      <c r="J10" s="5"/>
      <c r="K10" s="5"/>
      <c r="L10" s="4">
        <v>90011.199999999997</v>
      </c>
      <c r="M10" s="5"/>
      <c r="N10" s="6">
        <f t="shared" si="0"/>
        <v>90011.199999999997</v>
      </c>
    </row>
    <row r="11" spans="1:14" x14ac:dyDescent="0.25">
      <c r="A11" s="1"/>
      <c r="B11" s="8" t="s">
        <v>165</v>
      </c>
      <c r="C11" s="8" t="s">
        <v>166</v>
      </c>
      <c r="D11" s="3">
        <v>41645</v>
      </c>
      <c r="E11" s="3">
        <v>41646</v>
      </c>
      <c r="F11" s="1">
        <v>47910</v>
      </c>
      <c r="G11" s="4">
        <v>28785</v>
      </c>
      <c r="H11" s="4"/>
      <c r="I11" s="7"/>
      <c r="J11" s="4"/>
      <c r="K11" s="4"/>
      <c r="L11" s="4">
        <v>28785</v>
      </c>
      <c r="M11" s="4"/>
      <c r="N11" s="6">
        <f t="shared" si="0"/>
        <v>28785</v>
      </c>
    </row>
    <row r="12" spans="1:14" x14ac:dyDescent="0.25">
      <c r="A12" s="1"/>
      <c r="B12" s="10" t="s">
        <v>167</v>
      </c>
      <c r="C12" s="10" t="s">
        <v>168</v>
      </c>
      <c r="D12" s="3">
        <v>41644</v>
      </c>
      <c r="E12" s="3">
        <v>41646</v>
      </c>
      <c r="F12" s="1">
        <v>47911</v>
      </c>
      <c r="G12" s="5">
        <v>239370</v>
      </c>
      <c r="H12" s="5"/>
      <c r="I12" s="5"/>
      <c r="J12" s="5"/>
      <c r="K12" s="5"/>
      <c r="L12" s="4">
        <v>239370</v>
      </c>
      <c r="M12" s="9"/>
      <c r="N12" s="6">
        <f t="shared" si="0"/>
        <v>239370</v>
      </c>
    </row>
    <row r="13" spans="1:14" x14ac:dyDescent="0.25">
      <c r="A13" s="1"/>
      <c r="B13" s="10" t="s">
        <v>167</v>
      </c>
      <c r="C13" s="10" t="s">
        <v>168</v>
      </c>
      <c r="D13" s="3">
        <v>41646</v>
      </c>
      <c r="E13" s="3">
        <v>41648</v>
      </c>
      <c r="F13" s="1">
        <v>47912</v>
      </c>
      <c r="G13" s="5">
        <v>541360</v>
      </c>
      <c r="H13" s="5"/>
      <c r="I13" s="5"/>
      <c r="J13" s="5"/>
      <c r="K13" s="5"/>
      <c r="L13" s="4">
        <v>541360</v>
      </c>
      <c r="M13" s="4"/>
      <c r="N13" s="6">
        <f t="shared" si="0"/>
        <v>541360</v>
      </c>
    </row>
    <row r="14" spans="1:14" x14ac:dyDescent="0.25">
      <c r="A14" s="1"/>
      <c r="B14" s="10" t="s">
        <v>169</v>
      </c>
      <c r="C14" s="10" t="s">
        <v>170</v>
      </c>
      <c r="D14" s="3">
        <v>41646</v>
      </c>
      <c r="E14" s="3">
        <v>41648</v>
      </c>
      <c r="F14" s="1">
        <v>47913</v>
      </c>
      <c r="G14" s="5">
        <v>375720</v>
      </c>
      <c r="H14" s="5"/>
      <c r="I14" s="5"/>
      <c r="J14" s="5"/>
      <c r="K14" s="5"/>
      <c r="L14" s="4">
        <v>375720</v>
      </c>
      <c r="M14" s="4"/>
      <c r="N14" s="6">
        <f t="shared" si="0"/>
        <v>375720</v>
      </c>
    </row>
    <row r="15" spans="1:14" x14ac:dyDescent="0.25">
      <c r="A15" s="1"/>
      <c r="B15" s="10" t="s">
        <v>172</v>
      </c>
      <c r="C15" s="10" t="s">
        <v>171</v>
      </c>
      <c r="D15" s="3">
        <v>41648</v>
      </c>
      <c r="E15" s="3">
        <v>41649</v>
      </c>
      <c r="F15" s="1">
        <v>47914</v>
      </c>
      <c r="G15" s="5">
        <v>206040</v>
      </c>
      <c r="H15" s="5"/>
      <c r="I15" s="5"/>
      <c r="J15" s="5"/>
      <c r="K15" s="5"/>
      <c r="L15" s="4">
        <v>206040</v>
      </c>
      <c r="M15" s="4"/>
      <c r="N15" s="6">
        <f t="shared" si="0"/>
        <v>206040</v>
      </c>
    </row>
    <row r="16" spans="1:14" x14ac:dyDescent="0.25">
      <c r="A16" s="1"/>
      <c r="B16" s="2" t="s">
        <v>173</v>
      </c>
      <c r="C16" s="10" t="s">
        <v>174</v>
      </c>
      <c r="D16" s="3">
        <v>41646</v>
      </c>
      <c r="E16" s="3">
        <v>41647</v>
      </c>
      <c r="F16" s="11">
        <v>47915</v>
      </c>
      <c r="G16" s="4">
        <v>35855</v>
      </c>
      <c r="H16" s="12"/>
      <c r="I16" s="13"/>
      <c r="J16" s="4"/>
      <c r="K16" s="12"/>
      <c r="L16" s="4">
        <v>35855</v>
      </c>
      <c r="M16" s="9"/>
      <c r="N16" s="6">
        <f t="shared" si="0"/>
        <v>35855</v>
      </c>
    </row>
    <row r="17" spans="1:14" x14ac:dyDescent="0.25">
      <c r="A17" s="1"/>
      <c r="B17" s="2" t="s">
        <v>175</v>
      </c>
      <c r="C17" s="8" t="s">
        <v>40</v>
      </c>
      <c r="D17" s="3">
        <v>41649</v>
      </c>
      <c r="E17" s="3">
        <v>41651</v>
      </c>
      <c r="F17" s="11">
        <v>47916</v>
      </c>
      <c r="G17" s="4">
        <v>53530</v>
      </c>
      <c r="H17" s="12"/>
      <c r="I17" s="13"/>
      <c r="J17" s="4"/>
      <c r="K17" s="12">
        <v>53530</v>
      </c>
      <c r="L17" s="4"/>
      <c r="M17" s="9"/>
      <c r="N17" s="6">
        <f t="shared" si="0"/>
        <v>53530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1925342.8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1875852.8</v>
      </c>
      <c r="H32" s="19"/>
      <c r="I32" s="20">
        <f>SUM(I6:I31)</f>
        <v>49490</v>
      </c>
      <c r="J32" s="20">
        <f>SUM(J6:J31)</f>
        <v>0</v>
      </c>
      <c r="K32" s="20">
        <f>SUM(K6:K31)</f>
        <v>103020</v>
      </c>
      <c r="L32" s="20">
        <f>SUM(L6:L31)</f>
        <v>1822322.8</v>
      </c>
      <c r="M32" s="20">
        <f>SUM(M6:M31)</f>
        <v>0</v>
      </c>
      <c r="N32" s="6">
        <f t="shared" ref="N32" si="1">G32+I32</f>
        <v>1925342.8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82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83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83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/>
      <c r="D38" s="2"/>
      <c r="E38" s="2"/>
      <c r="F38" s="83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0</v>
      </c>
      <c r="D39" s="2"/>
      <c r="E39" s="2"/>
      <c r="F39" s="83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22" workbookViewId="0">
      <selection activeCell="C32" sqref="C32:F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96</v>
      </c>
      <c r="E3" s="31"/>
      <c r="F3" s="31"/>
      <c r="G3" s="33"/>
      <c r="H3" s="25"/>
      <c r="I3" s="2"/>
      <c r="J3" s="34"/>
      <c r="K3" s="35" t="s">
        <v>4</v>
      </c>
      <c r="L3" s="36">
        <v>41648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>
        <v>8</v>
      </c>
      <c r="B6" s="80" t="s">
        <v>145</v>
      </c>
      <c r="C6" s="2" t="s">
        <v>146</v>
      </c>
      <c r="D6" s="3">
        <v>41646</v>
      </c>
      <c r="E6" s="3">
        <v>41648</v>
      </c>
      <c r="F6" s="1">
        <v>47895</v>
      </c>
      <c r="G6" s="4">
        <v>66660</v>
      </c>
      <c r="H6" s="1"/>
      <c r="I6" s="5"/>
      <c r="J6" s="5"/>
      <c r="K6" s="4"/>
      <c r="L6" s="4"/>
      <c r="M6" s="4">
        <v>66660</v>
      </c>
      <c r="N6" s="6">
        <f>G6+I6</f>
        <v>66660</v>
      </c>
    </row>
    <row r="7" spans="1:14" x14ac:dyDescent="0.25">
      <c r="A7" s="1">
        <v>24</v>
      </c>
      <c r="B7" s="81" t="s">
        <v>147</v>
      </c>
      <c r="C7" s="2" t="s">
        <v>155</v>
      </c>
      <c r="D7" s="3">
        <v>41643</v>
      </c>
      <c r="E7" s="3">
        <v>41645</v>
      </c>
      <c r="F7" s="1">
        <v>47896</v>
      </c>
      <c r="G7" s="4">
        <v>62620</v>
      </c>
      <c r="H7" s="1"/>
      <c r="I7" s="5"/>
      <c r="J7" s="5"/>
      <c r="K7" s="4"/>
      <c r="L7" s="4"/>
      <c r="M7" s="4">
        <v>62620</v>
      </c>
      <c r="N7" s="6">
        <f t="shared" ref="N7:N30" si="0">G7+I7</f>
        <v>62620</v>
      </c>
    </row>
    <row r="8" spans="1:14" x14ac:dyDescent="0.25">
      <c r="A8" s="1">
        <v>23</v>
      </c>
      <c r="B8" s="2" t="s">
        <v>148</v>
      </c>
      <c r="C8" s="2" t="s">
        <v>55</v>
      </c>
      <c r="D8" s="3">
        <v>41641</v>
      </c>
      <c r="E8" s="3">
        <v>41643</v>
      </c>
      <c r="F8" s="1">
        <v>47897</v>
      </c>
      <c r="G8" s="4">
        <v>74295.600000000006</v>
      </c>
      <c r="H8" s="1"/>
      <c r="I8" s="7"/>
      <c r="J8" s="4"/>
      <c r="K8" s="4">
        <v>74295.600000000006</v>
      </c>
      <c r="L8" s="4"/>
      <c r="M8" s="4"/>
      <c r="N8" s="6">
        <f t="shared" si="0"/>
        <v>74295.600000000006</v>
      </c>
    </row>
    <row r="9" spans="1:14" x14ac:dyDescent="0.25">
      <c r="A9" s="1">
        <v>20</v>
      </c>
      <c r="B9" s="2" t="s">
        <v>149</v>
      </c>
      <c r="C9" s="2" t="s">
        <v>150</v>
      </c>
      <c r="D9" s="3">
        <v>41648</v>
      </c>
      <c r="E9" s="3">
        <v>41649</v>
      </c>
      <c r="F9" s="1">
        <v>47898</v>
      </c>
      <c r="G9" s="4">
        <v>17000</v>
      </c>
      <c r="H9" s="1"/>
      <c r="I9" s="7"/>
      <c r="J9" s="4"/>
      <c r="K9" s="4">
        <v>17000</v>
      </c>
      <c r="L9" s="4"/>
      <c r="M9" s="4"/>
      <c r="N9" s="6">
        <f t="shared" si="0"/>
        <v>17000</v>
      </c>
    </row>
    <row r="10" spans="1:14" x14ac:dyDescent="0.25">
      <c r="A10" s="1"/>
      <c r="B10" s="8" t="s">
        <v>153</v>
      </c>
      <c r="C10" s="8" t="s">
        <v>154</v>
      </c>
      <c r="D10" s="3">
        <v>41645</v>
      </c>
      <c r="E10" s="3">
        <v>41647</v>
      </c>
      <c r="F10" s="1">
        <v>47900</v>
      </c>
      <c r="G10" s="4">
        <v>68000</v>
      </c>
      <c r="H10" s="1"/>
      <c r="I10" s="5"/>
      <c r="J10" s="5"/>
      <c r="K10" s="5"/>
      <c r="L10" s="4">
        <v>68000</v>
      </c>
      <c r="M10" s="5"/>
      <c r="N10" s="6">
        <f t="shared" si="0"/>
        <v>68000</v>
      </c>
    </row>
    <row r="11" spans="1:14" x14ac:dyDescent="0.25">
      <c r="A11" s="1"/>
      <c r="B11" s="8" t="s">
        <v>153</v>
      </c>
      <c r="C11" s="8" t="s">
        <v>154</v>
      </c>
      <c r="D11" s="3">
        <v>41648</v>
      </c>
      <c r="E11" s="3">
        <v>41649</v>
      </c>
      <c r="F11" s="1">
        <v>47900</v>
      </c>
      <c r="G11" s="4">
        <v>34000</v>
      </c>
      <c r="H11" s="4"/>
      <c r="I11" s="7"/>
      <c r="J11" s="4"/>
      <c r="K11" s="4"/>
      <c r="L11" s="4">
        <v>34000</v>
      </c>
      <c r="M11" s="4"/>
      <c r="N11" s="6">
        <f t="shared" si="0"/>
        <v>34000</v>
      </c>
    </row>
    <row r="12" spans="1:14" x14ac:dyDescent="0.25">
      <c r="A12" s="1"/>
      <c r="B12" s="10" t="s">
        <v>156</v>
      </c>
      <c r="C12" s="10" t="s">
        <v>157</v>
      </c>
      <c r="D12" s="3">
        <v>41648</v>
      </c>
      <c r="E12" s="3">
        <v>41649</v>
      </c>
      <c r="F12" s="1">
        <v>47902</v>
      </c>
      <c r="G12" s="5">
        <v>20000</v>
      </c>
      <c r="H12" s="5"/>
      <c r="I12" s="5"/>
      <c r="J12" s="5">
        <v>20000</v>
      </c>
      <c r="K12" s="5"/>
      <c r="L12" s="4"/>
      <c r="M12" s="9"/>
      <c r="N12" s="6">
        <f t="shared" si="0"/>
        <v>20000</v>
      </c>
    </row>
    <row r="13" spans="1:14" x14ac:dyDescent="0.25">
      <c r="A13" s="1"/>
      <c r="B13" s="10" t="s">
        <v>96</v>
      </c>
      <c r="C13" s="10"/>
      <c r="D13" s="3"/>
      <c r="E13" s="3"/>
      <c r="F13" s="1">
        <v>47903</v>
      </c>
      <c r="G13" s="5"/>
      <c r="H13" s="5" t="s">
        <v>70</v>
      </c>
      <c r="I13" s="5">
        <v>4800</v>
      </c>
      <c r="J13" s="5">
        <v>4800</v>
      </c>
      <c r="K13" s="5"/>
      <c r="L13" s="4"/>
      <c r="M13" s="4"/>
      <c r="N13" s="6">
        <f t="shared" si="0"/>
        <v>4800</v>
      </c>
    </row>
    <row r="14" spans="1:14" x14ac:dyDescent="0.25">
      <c r="A14" s="1"/>
      <c r="B14" s="10" t="s">
        <v>152</v>
      </c>
      <c r="C14" s="10" t="s">
        <v>30</v>
      </c>
      <c r="D14" s="3"/>
      <c r="E14" s="3"/>
      <c r="F14" s="1">
        <v>47904</v>
      </c>
      <c r="G14" s="5"/>
      <c r="H14" s="5" t="s">
        <v>151</v>
      </c>
      <c r="I14" s="5">
        <v>65650</v>
      </c>
      <c r="J14" s="5"/>
      <c r="K14" s="5">
        <v>65650</v>
      </c>
      <c r="L14" s="4"/>
      <c r="M14" s="4"/>
      <c r="N14" s="6">
        <f t="shared" si="0"/>
        <v>65650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413025.6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342575.6</v>
      </c>
      <c r="H32" s="19"/>
      <c r="I32" s="20">
        <f>SUM(I6:I31)</f>
        <v>70450</v>
      </c>
      <c r="J32" s="20">
        <f>SUM(J6:J31)</f>
        <v>24800</v>
      </c>
      <c r="K32" s="20">
        <f>SUM(K6:K31)</f>
        <v>156945.60000000001</v>
      </c>
      <c r="L32" s="20">
        <f>SUM(L6:L31)</f>
        <v>102000</v>
      </c>
      <c r="M32" s="20">
        <f>SUM(M6:M31)</f>
        <v>129280</v>
      </c>
      <c r="N32" s="6">
        <f t="shared" ref="N32" si="1">G32+I32</f>
        <v>413025.6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78"/>
      <c r="G34" s="45" t="s">
        <v>158</v>
      </c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79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79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24800</v>
      </c>
      <c r="D38" s="2"/>
      <c r="E38" s="2"/>
      <c r="F38" s="79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24800</v>
      </c>
      <c r="D39" s="2"/>
      <c r="E39" s="2"/>
      <c r="F39" s="79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41</v>
      </c>
      <c r="E3" s="31"/>
      <c r="F3" s="31"/>
      <c r="G3" s="33"/>
      <c r="H3" s="25"/>
      <c r="I3" s="2"/>
      <c r="J3" s="34"/>
      <c r="K3" s="35" t="s">
        <v>4</v>
      </c>
      <c r="L3" s="36">
        <v>41648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142</v>
      </c>
      <c r="C6" s="2" t="s">
        <v>133</v>
      </c>
      <c r="D6" s="3">
        <v>41647</v>
      </c>
      <c r="E6" s="3">
        <v>41648</v>
      </c>
      <c r="F6" s="1">
        <v>47892</v>
      </c>
      <c r="G6" s="4">
        <v>17000</v>
      </c>
      <c r="H6" s="1"/>
      <c r="I6" s="5"/>
      <c r="J6" s="5"/>
      <c r="K6" s="4">
        <v>17000</v>
      </c>
      <c r="L6" s="4"/>
      <c r="M6" s="4"/>
      <c r="N6" s="6">
        <f>G6+I6</f>
        <v>17000</v>
      </c>
    </row>
    <row r="7" spans="1:14" x14ac:dyDescent="0.25">
      <c r="A7" s="1"/>
      <c r="B7" s="2" t="s">
        <v>144</v>
      </c>
      <c r="C7" s="2" t="s">
        <v>133</v>
      </c>
      <c r="D7" s="3">
        <v>41646</v>
      </c>
      <c r="E7" s="3">
        <v>41648</v>
      </c>
      <c r="F7" s="1">
        <v>47894</v>
      </c>
      <c r="G7" s="4">
        <v>40000</v>
      </c>
      <c r="H7" s="1"/>
      <c r="I7" s="5"/>
      <c r="J7" s="5">
        <v>40000</v>
      </c>
      <c r="K7" s="4"/>
      <c r="L7" s="4"/>
      <c r="M7" s="4"/>
      <c r="N7" s="6">
        <f t="shared" ref="N7:N30" si="0">G7+I7</f>
        <v>40000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7"/>
      <c r="J10" s="4"/>
      <c r="K10" s="4"/>
      <c r="L10" s="5"/>
      <c r="M10" s="5"/>
      <c r="N10" s="6"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1"/>
      <c r="I11" s="5"/>
      <c r="J11" s="5"/>
      <c r="K11" s="5"/>
      <c r="L11" s="4"/>
      <c r="M11" s="4"/>
      <c r="N11" s="6">
        <f t="shared" si="0"/>
        <v>0</v>
      </c>
    </row>
    <row r="12" spans="1:14" x14ac:dyDescent="0.25">
      <c r="A12" s="1"/>
      <c r="B12" s="2"/>
      <c r="C12" s="8"/>
      <c r="D12" s="3"/>
      <c r="E12" s="3"/>
      <c r="F12" s="1"/>
      <c r="G12" s="4"/>
      <c r="H12" s="4"/>
      <c r="I12" s="7"/>
      <c r="J12" s="4"/>
      <c r="K12" s="4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9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57000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57000</v>
      </c>
      <c r="H32" s="19"/>
      <c r="I32" s="20">
        <f>SUM(I6:I31)</f>
        <v>0</v>
      </c>
      <c r="J32" s="20">
        <f>SUM(J6:J31)</f>
        <v>40000</v>
      </c>
      <c r="K32" s="20">
        <f>SUM(K6:K31)</f>
        <v>17000</v>
      </c>
      <c r="L32" s="20">
        <f>SUM(L6:L31)</f>
        <v>0</v>
      </c>
      <c r="M32" s="20">
        <f>SUM(M6:M31)</f>
        <v>0</v>
      </c>
      <c r="N32" s="6">
        <f t="shared" ref="N32" si="1">G32+I32</f>
        <v>57000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76"/>
      <c r="G34" s="45" t="s">
        <v>143</v>
      </c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77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77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40000</v>
      </c>
      <c r="D38" s="2"/>
      <c r="E38" s="2"/>
      <c r="F38" s="77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40000</v>
      </c>
      <c r="D39" s="2"/>
      <c r="E39" s="2"/>
      <c r="F39" s="77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C1" workbookViewId="0">
      <selection activeCell="N6" sqref="N6:N32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41647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135</v>
      </c>
      <c r="C6" s="2" t="s">
        <v>30</v>
      </c>
      <c r="D6" s="3"/>
      <c r="E6" s="3"/>
      <c r="F6" s="1">
        <v>47885</v>
      </c>
      <c r="G6" s="4"/>
      <c r="H6" s="1" t="s">
        <v>136</v>
      </c>
      <c r="I6" s="5">
        <v>186850</v>
      </c>
      <c r="J6" s="5"/>
      <c r="K6" s="4">
        <v>186850</v>
      </c>
      <c r="L6" s="4"/>
      <c r="M6" s="4"/>
      <c r="N6" s="6">
        <f>G6+I6</f>
        <v>186850</v>
      </c>
    </row>
    <row r="7" spans="1:14" x14ac:dyDescent="0.25">
      <c r="A7" s="1"/>
      <c r="B7" s="2" t="s">
        <v>141</v>
      </c>
      <c r="C7" s="2" t="s">
        <v>137</v>
      </c>
      <c r="D7" s="3">
        <v>41647</v>
      </c>
      <c r="E7" s="3">
        <v>41648</v>
      </c>
      <c r="F7" s="1">
        <v>47886</v>
      </c>
      <c r="G7" s="4">
        <v>17000</v>
      </c>
      <c r="H7" s="1"/>
      <c r="I7" s="5"/>
      <c r="J7" s="5">
        <v>17000</v>
      </c>
      <c r="K7" s="4"/>
      <c r="L7" s="4"/>
      <c r="M7" s="4"/>
      <c r="N7" s="6">
        <f t="shared" ref="N7:N30" si="0">G7+I7</f>
        <v>17000</v>
      </c>
    </row>
    <row r="8" spans="1:14" x14ac:dyDescent="0.25">
      <c r="A8" s="1"/>
      <c r="B8" s="2" t="s">
        <v>135</v>
      </c>
      <c r="C8" s="2" t="s">
        <v>30</v>
      </c>
      <c r="D8" s="3">
        <v>41647</v>
      </c>
      <c r="E8" s="3">
        <v>41651</v>
      </c>
      <c r="F8" s="1">
        <v>47888</v>
      </c>
      <c r="G8" s="4">
        <v>141400</v>
      </c>
      <c r="H8" s="1"/>
      <c r="I8" s="7"/>
      <c r="J8" s="4"/>
      <c r="K8" s="4">
        <v>141400</v>
      </c>
      <c r="L8" s="4"/>
      <c r="M8" s="4"/>
      <c r="N8" s="6">
        <f t="shared" si="0"/>
        <v>141400</v>
      </c>
    </row>
    <row r="9" spans="1:14" x14ac:dyDescent="0.25">
      <c r="A9" s="1"/>
      <c r="B9" s="2" t="s">
        <v>139</v>
      </c>
      <c r="C9" s="2" t="s">
        <v>34</v>
      </c>
      <c r="D9" s="3">
        <v>41647</v>
      </c>
      <c r="E9" s="3">
        <v>41648</v>
      </c>
      <c r="F9" s="1">
        <v>47889</v>
      </c>
      <c r="G9" s="4">
        <v>44440</v>
      </c>
      <c r="H9" s="1"/>
      <c r="I9" s="7"/>
      <c r="J9" s="4"/>
      <c r="K9" s="4">
        <v>44440</v>
      </c>
      <c r="L9" s="4"/>
      <c r="M9" s="4"/>
      <c r="N9" s="6">
        <f t="shared" si="0"/>
        <v>44440</v>
      </c>
    </row>
    <row r="10" spans="1:14" x14ac:dyDescent="0.25">
      <c r="A10" s="1"/>
      <c r="B10" s="2" t="s">
        <v>135</v>
      </c>
      <c r="C10" s="2" t="s">
        <v>30</v>
      </c>
      <c r="D10" s="3"/>
      <c r="E10" s="3"/>
      <c r="F10" s="1">
        <v>47890</v>
      </c>
      <c r="G10" s="4"/>
      <c r="H10" s="1" t="s">
        <v>140</v>
      </c>
      <c r="I10" s="7">
        <v>131300</v>
      </c>
      <c r="J10" s="4"/>
      <c r="K10" s="4">
        <v>131300</v>
      </c>
      <c r="L10" s="5"/>
      <c r="M10" s="5"/>
      <c r="N10" s="6">
        <v>131300</v>
      </c>
    </row>
    <row r="11" spans="1:14" x14ac:dyDescent="0.25">
      <c r="A11" s="1"/>
      <c r="B11" s="8" t="s">
        <v>37</v>
      </c>
      <c r="C11" s="8"/>
      <c r="D11" s="3"/>
      <c r="E11" s="3"/>
      <c r="F11" s="1">
        <v>47891</v>
      </c>
      <c r="G11" s="4"/>
      <c r="H11" s="1" t="s">
        <v>70</v>
      </c>
      <c r="I11" s="5">
        <v>4000</v>
      </c>
      <c r="J11" s="5">
        <v>4000</v>
      </c>
      <c r="K11" s="5"/>
      <c r="L11" s="4"/>
      <c r="M11" s="4"/>
      <c r="N11" s="6">
        <f t="shared" si="0"/>
        <v>4000</v>
      </c>
    </row>
    <row r="12" spans="1:14" x14ac:dyDescent="0.25">
      <c r="A12" s="1"/>
      <c r="B12" s="2"/>
      <c r="C12" s="8"/>
      <c r="D12" s="3"/>
      <c r="E12" s="3"/>
      <c r="F12" s="1"/>
      <c r="G12" s="4"/>
      <c r="H12" s="4"/>
      <c r="I12" s="7"/>
      <c r="J12" s="4"/>
      <c r="K12" s="4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9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524990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202840</v>
      </c>
      <c r="H32" s="19"/>
      <c r="I32" s="20">
        <f>SUM(I6:I31)</f>
        <v>322150</v>
      </c>
      <c r="J32" s="20">
        <f>SUM(J6:J31)</f>
        <v>21000</v>
      </c>
      <c r="K32" s="20">
        <f>SUM(K6:K31)</f>
        <v>503990</v>
      </c>
      <c r="L32" s="20">
        <f>SUM(L6:L31)</f>
        <v>0</v>
      </c>
      <c r="M32" s="20">
        <f>SUM(M6:M31)</f>
        <v>0</v>
      </c>
      <c r="N32" s="6">
        <f t="shared" ref="N32" si="1">G32+I32</f>
        <v>524990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74"/>
      <c r="G34" s="45" t="s">
        <v>138</v>
      </c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75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75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21000</v>
      </c>
      <c r="D38" s="2"/>
      <c r="E38" s="2"/>
      <c r="F38" s="75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21000</v>
      </c>
      <c r="D39" s="2"/>
      <c r="E39" s="2"/>
      <c r="F39" s="75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28" workbookViewId="0">
      <selection activeCell="C34" sqref="C34:F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41</v>
      </c>
      <c r="E3" s="31"/>
      <c r="F3" s="31"/>
      <c r="G3" s="33"/>
      <c r="H3" s="25"/>
      <c r="I3" s="2"/>
      <c r="J3" s="34"/>
      <c r="K3" s="35" t="s">
        <v>4</v>
      </c>
      <c r="L3" s="36">
        <v>41647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132</v>
      </c>
      <c r="C6" s="2" t="s">
        <v>133</v>
      </c>
      <c r="D6" s="3">
        <v>41646</v>
      </c>
      <c r="E6" s="3">
        <v>41648</v>
      </c>
      <c r="F6" s="1">
        <v>47883</v>
      </c>
      <c r="G6" s="4">
        <v>40000</v>
      </c>
      <c r="H6" s="1"/>
      <c r="I6" s="5"/>
      <c r="J6" s="5"/>
      <c r="K6" s="4">
        <v>40000</v>
      </c>
      <c r="L6" s="4"/>
      <c r="M6" s="4"/>
      <c r="N6" s="6">
        <f>G6+I6</f>
        <v>40000</v>
      </c>
    </row>
    <row r="7" spans="1:14" x14ac:dyDescent="0.25">
      <c r="A7" s="1"/>
      <c r="B7" s="2" t="s">
        <v>134</v>
      </c>
      <c r="C7" s="2" t="s">
        <v>34</v>
      </c>
      <c r="D7" s="3">
        <v>41647</v>
      </c>
      <c r="E7" s="3">
        <v>41648</v>
      </c>
      <c r="F7" s="1">
        <v>47884</v>
      </c>
      <c r="G7" s="4">
        <v>30000</v>
      </c>
      <c r="H7" s="1"/>
      <c r="I7" s="5"/>
      <c r="J7" s="5">
        <v>30000</v>
      </c>
      <c r="K7" s="4"/>
      <c r="L7" s="4"/>
      <c r="M7" s="4"/>
      <c r="N7" s="6">
        <f t="shared" ref="N7:N30" si="0">G7+I7</f>
        <v>30000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7"/>
      <c r="J10" s="4"/>
      <c r="K10" s="4"/>
      <c r="L10" s="5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1"/>
      <c r="I11" s="5"/>
      <c r="J11" s="5"/>
      <c r="K11" s="5"/>
      <c r="L11" s="4"/>
      <c r="M11" s="4"/>
      <c r="N11" s="6">
        <f t="shared" si="0"/>
        <v>0</v>
      </c>
    </row>
    <row r="12" spans="1:14" x14ac:dyDescent="0.25">
      <c r="A12" s="1"/>
      <c r="B12" s="2"/>
      <c r="C12" s="8"/>
      <c r="D12" s="3"/>
      <c r="E12" s="3"/>
      <c r="F12" s="1"/>
      <c r="G12" s="4"/>
      <c r="H12" s="4"/>
      <c r="I12" s="7"/>
      <c r="J12" s="4"/>
      <c r="K12" s="4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9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70000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70000</v>
      </c>
      <c r="H32" s="19"/>
      <c r="I32" s="20">
        <f>SUM(I6:I31)</f>
        <v>0</v>
      </c>
      <c r="J32" s="20">
        <f>SUM(J6:J31)</f>
        <v>30000</v>
      </c>
      <c r="K32" s="20">
        <f>SUM(K6:K31)</f>
        <v>40000</v>
      </c>
      <c r="L32" s="20">
        <f>SUM(L6:L31)</f>
        <v>0</v>
      </c>
      <c r="M32" s="20">
        <f>SUM(M6:M31)</f>
        <v>0</v>
      </c>
      <c r="N32" s="6">
        <f t="shared" ref="N32" si="1">G32+I32</f>
        <v>70000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72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73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73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30000</v>
      </c>
      <c r="D38" s="2"/>
      <c r="E38" s="2"/>
      <c r="F38" s="73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30000</v>
      </c>
      <c r="D39" s="2"/>
      <c r="E39" s="2"/>
      <c r="F39" s="73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ageMargins left="0.7" right="0.7" top="0.75" bottom="0.75" header="0.3" footer="0.3"/>
  <pageSetup scale="60" orientation="landscape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41646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130</v>
      </c>
      <c r="C6" s="2" t="s">
        <v>34</v>
      </c>
      <c r="D6" s="3">
        <v>41646</v>
      </c>
      <c r="E6" s="3">
        <v>41647</v>
      </c>
      <c r="F6" s="1">
        <v>47881</v>
      </c>
      <c r="G6" s="4">
        <v>116150</v>
      </c>
      <c r="H6" s="1"/>
      <c r="I6" s="5"/>
      <c r="J6" s="5"/>
      <c r="K6" s="4">
        <v>116150</v>
      </c>
      <c r="L6" s="4"/>
      <c r="M6" s="4"/>
      <c r="N6" s="6">
        <f>G6+I6</f>
        <v>116150</v>
      </c>
    </row>
    <row r="7" spans="1:14" x14ac:dyDescent="0.25">
      <c r="A7" s="1"/>
      <c r="B7" s="2" t="s">
        <v>131</v>
      </c>
      <c r="C7" s="2" t="s">
        <v>40</v>
      </c>
      <c r="D7" s="3"/>
      <c r="E7" s="3"/>
      <c r="F7" s="1">
        <v>47882</v>
      </c>
      <c r="G7" s="4"/>
      <c r="H7" s="1" t="s">
        <v>70</v>
      </c>
      <c r="I7" s="5">
        <f>J7</f>
        <v>1600</v>
      </c>
      <c r="J7" s="5">
        <v>1600</v>
      </c>
      <c r="K7" s="4"/>
      <c r="L7" s="4"/>
      <c r="M7" s="4"/>
      <c r="N7" s="6">
        <f t="shared" ref="N7:N30" si="0">G7+I7</f>
        <v>1600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7"/>
      <c r="J10" s="4"/>
      <c r="K10" s="4"/>
      <c r="L10" s="5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1"/>
      <c r="I11" s="5"/>
      <c r="J11" s="5"/>
      <c r="K11" s="5"/>
      <c r="L11" s="4"/>
      <c r="M11" s="4"/>
      <c r="N11" s="6">
        <f t="shared" si="0"/>
        <v>0</v>
      </c>
    </row>
    <row r="12" spans="1:14" x14ac:dyDescent="0.25">
      <c r="A12" s="1"/>
      <c r="B12" s="2"/>
      <c r="C12" s="8"/>
      <c r="D12" s="3"/>
      <c r="E12" s="3"/>
      <c r="F12" s="1"/>
      <c r="G12" s="4"/>
      <c r="H12" s="4"/>
      <c r="I12" s="7"/>
      <c r="J12" s="4"/>
      <c r="K12" s="4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9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117750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116150</v>
      </c>
      <c r="H32" s="19"/>
      <c r="I32" s="20">
        <f>SUM(I6:I31)</f>
        <v>1600</v>
      </c>
      <c r="J32" s="20">
        <f>SUM(J6:J31)</f>
        <v>1600</v>
      </c>
      <c r="K32" s="20">
        <f>SUM(K6:K31)</f>
        <v>116150</v>
      </c>
      <c r="L32" s="20">
        <f>SUM(L6:L31)</f>
        <v>0</v>
      </c>
      <c r="M32" s="20">
        <f>SUM(M6:M31)</f>
        <v>0</v>
      </c>
      <c r="N32" s="6">
        <f t="shared" ref="N32" si="1">G32+I32</f>
        <v>117750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71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52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52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1600</v>
      </c>
      <c r="D38" s="2"/>
      <c r="E38" s="2"/>
      <c r="F38" s="5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1600</v>
      </c>
      <c r="D39" s="2"/>
      <c r="E39" s="2"/>
      <c r="F39" s="52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A37:B37"/>
    <mergeCell ref="H4:I4"/>
    <mergeCell ref="E35:F35"/>
    <mergeCell ref="A35:B35"/>
    <mergeCell ref="A36:B36"/>
    <mergeCell ref="A38:B38"/>
  </mergeCells>
  <pageMargins left="0.7" right="0.7" top="0.75" bottom="0.75" header="0.3" footer="0.3"/>
  <pageSetup scale="6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1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41668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363</v>
      </c>
      <c r="C6" s="2" t="s">
        <v>34</v>
      </c>
      <c r="D6" s="3">
        <v>41668</v>
      </c>
      <c r="E6" s="3">
        <v>41669</v>
      </c>
      <c r="F6" s="1">
        <v>48088</v>
      </c>
      <c r="G6" s="4">
        <v>44440</v>
      </c>
      <c r="H6" s="1"/>
      <c r="I6" s="5"/>
      <c r="J6" s="5"/>
      <c r="K6" s="4">
        <v>44440</v>
      </c>
      <c r="L6" s="4"/>
      <c r="M6" s="4"/>
      <c r="N6" s="6">
        <f>G6+I6</f>
        <v>44440</v>
      </c>
    </row>
    <row r="7" spans="1:14" x14ac:dyDescent="0.25">
      <c r="A7" s="1"/>
      <c r="B7" s="8" t="s">
        <v>364</v>
      </c>
      <c r="C7" s="2" t="s">
        <v>365</v>
      </c>
      <c r="D7" s="3">
        <v>41668</v>
      </c>
      <c r="E7" s="3">
        <v>41669</v>
      </c>
      <c r="F7" s="1">
        <v>48089</v>
      </c>
      <c r="G7" s="4">
        <v>17000</v>
      </c>
      <c r="H7" s="1"/>
      <c r="I7" s="5"/>
      <c r="J7" s="5"/>
      <c r="K7" s="4">
        <v>17000</v>
      </c>
      <c r="L7" s="4"/>
      <c r="M7" s="4"/>
      <c r="N7" s="6">
        <f t="shared" ref="N7:N30" si="0">G7+I7</f>
        <v>17000</v>
      </c>
    </row>
    <row r="8" spans="1:14" x14ac:dyDescent="0.25">
      <c r="A8" s="1"/>
      <c r="B8" s="2" t="s">
        <v>41</v>
      </c>
      <c r="C8" s="2" t="s">
        <v>367</v>
      </c>
      <c r="D8" s="3">
        <v>41668</v>
      </c>
      <c r="E8" s="3">
        <v>41669</v>
      </c>
      <c r="F8" s="1">
        <v>48091</v>
      </c>
      <c r="G8" s="4">
        <v>17000</v>
      </c>
      <c r="H8" s="1"/>
      <c r="I8" s="7"/>
      <c r="J8" s="4"/>
      <c r="K8" s="4">
        <v>17000</v>
      </c>
      <c r="L8" s="4"/>
      <c r="M8" s="4"/>
      <c r="N8" s="6">
        <f t="shared" si="0"/>
        <v>17000</v>
      </c>
    </row>
    <row r="9" spans="1:14" x14ac:dyDescent="0.25">
      <c r="A9" s="1"/>
      <c r="B9" s="2" t="s">
        <v>37</v>
      </c>
      <c r="C9" s="2"/>
      <c r="D9" s="3"/>
      <c r="E9" s="3"/>
      <c r="F9" s="1">
        <v>48092</v>
      </c>
      <c r="G9" s="4"/>
      <c r="H9" s="1" t="s">
        <v>70</v>
      </c>
      <c r="I9" s="7">
        <v>2600</v>
      </c>
      <c r="J9" s="4">
        <v>2600</v>
      </c>
      <c r="K9" s="4"/>
      <c r="L9" s="4"/>
      <c r="M9" s="4"/>
      <c r="N9" s="6">
        <f t="shared" si="0"/>
        <v>2600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81040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78440</v>
      </c>
      <c r="H32" s="19"/>
      <c r="I32" s="20">
        <f>SUM(I6:I31)</f>
        <v>2600</v>
      </c>
      <c r="J32" s="20">
        <f>SUM(J6:J31)</f>
        <v>2600</v>
      </c>
      <c r="K32" s="20">
        <f>SUM(K6:K31)</f>
        <v>78440</v>
      </c>
      <c r="L32" s="20">
        <f>SUM(L6:L31)</f>
        <v>0</v>
      </c>
      <c r="M32" s="20">
        <f>SUM(M6:M31)</f>
        <v>0</v>
      </c>
      <c r="N32" s="6">
        <f t="shared" ref="N32" si="1">G32+I32</f>
        <v>81040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60"/>
      <c r="G34" s="45" t="s">
        <v>366</v>
      </c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61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61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2600</v>
      </c>
      <c r="D38" s="2"/>
      <c r="E38" s="2"/>
      <c r="F38" s="161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2600</v>
      </c>
      <c r="D39" s="2"/>
      <c r="E39" s="2"/>
      <c r="F39" s="161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N6" sqref="N6:N33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83</v>
      </c>
      <c r="E3" s="31"/>
      <c r="F3" s="31"/>
      <c r="G3" s="33"/>
      <c r="H3" s="25"/>
      <c r="I3" s="2"/>
      <c r="J3" s="34"/>
      <c r="K3" s="35" t="s">
        <v>4</v>
      </c>
      <c r="L3" s="36">
        <v>41646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129</v>
      </c>
      <c r="C6" s="2" t="s">
        <v>34</v>
      </c>
      <c r="D6" s="3">
        <v>41646</v>
      </c>
      <c r="E6" s="3">
        <v>41647</v>
      </c>
      <c r="F6" s="1">
        <v>47879</v>
      </c>
      <c r="G6" s="4">
        <v>30000</v>
      </c>
      <c r="H6" s="1"/>
      <c r="I6" s="5"/>
      <c r="J6" s="5">
        <v>30000</v>
      </c>
      <c r="K6" s="4"/>
      <c r="L6" s="4"/>
      <c r="M6" s="4"/>
      <c r="N6" s="6">
        <f>G6+I6</f>
        <v>30000</v>
      </c>
    </row>
    <row r="7" spans="1:14" x14ac:dyDescent="0.25">
      <c r="A7" s="1"/>
      <c r="B7" s="2" t="s">
        <v>105</v>
      </c>
      <c r="C7" s="2" t="s">
        <v>40</v>
      </c>
      <c r="D7" s="3"/>
      <c r="E7" s="3"/>
      <c r="F7" s="1">
        <v>47880</v>
      </c>
      <c r="G7" s="4"/>
      <c r="H7" s="1" t="s">
        <v>70</v>
      </c>
      <c r="I7" s="5">
        <v>1000</v>
      </c>
      <c r="J7" s="5">
        <v>1000</v>
      </c>
      <c r="K7" s="4"/>
      <c r="L7" s="4"/>
      <c r="M7" s="4"/>
      <c r="N7" s="6">
        <f t="shared" ref="N7:N30" si="0">G7+I7</f>
        <v>1000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7"/>
      <c r="J10" s="4"/>
      <c r="K10" s="4"/>
      <c r="L10" s="5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1"/>
      <c r="I11" s="5"/>
      <c r="J11" s="5"/>
      <c r="K11" s="5"/>
      <c r="L11" s="4"/>
      <c r="M11" s="4"/>
      <c r="N11" s="6">
        <f t="shared" si="0"/>
        <v>0</v>
      </c>
    </row>
    <row r="12" spans="1:14" x14ac:dyDescent="0.25">
      <c r="A12" s="1"/>
      <c r="B12" s="2"/>
      <c r="C12" s="8"/>
      <c r="D12" s="3"/>
      <c r="E12" s="3"/>
      <c r="F12" s="1"/>
      <c r="G12" s="4"/>
      <c r="H12" s="4"/>
      <c r="I12" s="7"/>
      <c r="J12" s="4"/>
      <c r="K12" s="4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9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31000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30000</v>
      </c>
      <c r="H32" s="19"/>
      <c r="I32" s="20">
        <f>SUM(I6:I31)</f>
        <v>1000</v>
      </c>
      <c r="J32" s="20">
        <f>SUM(J6:J31)</f>
        <v>31000</v>
      </c>
      <c r="K32" s="20">
        <f>SUM(K6:K31)</f>
        <v>0</v>
      </c>
      <c r="L32" s="20">
        <f>SUM(L6:L31)</f>
        <v>0</v>
      </c>
      <c r="M32" s="20">
        <f>SUM(M6:M31)</f>
        <v>0</v>
      </c>
      <c r="N32" s="6">
        <f t="shared" ref="N32" si="1">G32+I32</f>
        <v>31000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70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38" t="s">
        <v>24</v>
      </c>
      <c r="B35" s="34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38" t="s">
        <v>25</v>
      </c>
      <c r="B36" s="2"/>
      <c r="C36" s="21">
        <v>0</v>
      </c>
      <c r="D36" s="2"/>
      <c r="E36" s="2"/>
      <c r="F36" s="52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2"/>
      <c r="B37" s="2"/>
      <c r="C37" s="4">
        <f>((C35+C36)*E35)</f>
        <v>0</v>
      </c>
      <c r="D37" s="2"/>
      <c r="E37" s="2"/>
      <c r="F37" s="52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38" t="s">
        <v>26</v>
      </c>
      <c r="B38" s="2"/>
      <c r="C38" s="20">
        <v>31000</v>
      </c>
      <c r="D38" s="2"/>
      <c r="E38" s="2"/>
      <c r="F38" s="5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53" t="s">
        <v>19</v>
      </c>
      <c r="B39" s="54"/>
      <c r="C39" s="4">
        <f>SUM( C37+C38)</f>
        <v>31000</v>
      </c>
      <c r="D39" s="2"/>
      <c r="E39" s="2"/>
      <c r="F39" s="52"/>
      <c r="G39" s="55"/>
      <c r="H39" s="56"/>
      <c r="I39" s="56"/>
      <c r="J39" s="56"/>
      <c r="K39" s="56"/>
      <c r="L39" s="56"/>
      <c r="M39" s="56"/>
      <c r="N39" s="57"/>
    </row>
  </sheetData>
  <mergeCells count="2">
    <mergeCell ref="H4:I4"/>
    <mergeCell ref="E35:F35"/>
  </mergeCells>
  <pageMargins left="0.7" right="0.7" top="0.75" bottom="0.75" header="0.3" footer="0.3"/>
  <pageSetup scale="60" orientation="landscape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J7" sqref="J7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41645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124</v>
      </c>
      <c r="C6" s="2" t="s">
        <v>125</v>
      </c>
      <c r="D6" s="3">
        <v>41644</v>
      </c>
      <c r="E6" s="3">
        <v>41646</v>
      </c>
      <c r="F6" s="1">
        <v>47875</v>
      </c>
      <c r="G6" s="4">
        <v>40000</v>
      </c>
      <c r="H6" s="1"/>
      <c r="I6" s="5"/>
      <c r="J6" s="5">
        <v>40000</v>
      </c>
      <c r="K6" s="4"/>
      <c r="L6" s="4"/>
      <c r="M6" s="4"/>
      <c r="N6" s="6">
        <f>G6+I6</f>
        <v>40000</v>
      </c>
    </row>
    <row r="7" spans="1:14" x14ac:dyDescent="0.25">
      <c r="A7" s="1"/>
      <c r="B7" s="2" t="s">
        <v>126</v>
      </c>
      <c r="C7" s="2" t="s">
        <v>34</v>
      </c>
      <c r="D7" s="3">
        <v>41645</v>
      </c>
      <c r="E7" s="3">
        <v>41647</v>
      </c>
      <c r="F7" s="1">
        <v>47876</v>
      </c>
      <c r="G7" s="4">
        <v>133320</v>
      </c>
      <c r="H7" s="1"/>
      <c r="I7" s="5"/>
      <c r="J7" s="5">
        <v>99990</v>
      </c>
      <c r="K7" s="4">
        <v>33330</v>
      </c>
      <c r="L7" s="4"/>
      <c r="M7" s="4"/>
      <c r="N7" s="6">
        <f t="shared" ref="N7:N30" si="0">G7+I7</f>
        <v>133320</v>
      </c>
    </row>
    <row r="8" spans="1:14" x14ac:dyDescent="0.25">
      <c r="A8" s="1"/>
      <c r="B8" s="2" t="s">
        <v>127</v>
      </c>
      <c r="C8" s="2" t="s">
        <v>30</v>
      </c>
      <c r="D8" s="3">
        <v>41645</v>
      </c>
      <c r="E8" s="3">
        <v>41646</v>
      </c>
      <c r="F8" s="1">
        <v>47877</v>
      </c>
      <c r="G8" s="4">
        <v>40400</v>
      </c>
      <c r="H8" s="1"/>
      <c r="I8" s="7"/>
      <c r="J8" s="4"/>
      <c r="K8" s="4">
        <v>40400</v>
      </c>
      <c r="L8" s="4"/>
      <c r="M8" s="4"/>
      <c r="N8" s="6">
        <f t="shared" si="0"/>
        <v>40400</v>
      </c>
    </row>
    <row r="9" spans="1:14" x14ac:dyDescent="0.25">
      <c r="A9" s="1"/>
      <c r="B9" s="2" t="s">
        <v>37</v>
      </c>
      <c r="C9" s="2"/>
      <c r="D9" s="3"/>
      <c r="E9" s="3"/>
      <c r="F9" s="1">
        <v>47878</v>
      </c>
      <c r="G9" s="4"/>
      <c r="H9" s="1" t="s">
        <v>70</v>
      </c>
      <c r="I9" s="7">
        <v>2600</v>
      </c>
      <c r="J9" s="4">
        <v>2600</v>
      </c>
      <c r="K9" s="4"/>
      <c r="L9" s="4"/>
      <c r="M9" s="4"/>
      <c r="N9" s="6">
        <f t="shared" si="0"/>
        <v>2600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7"/>
      <c r="J10" s="4"/>
      <c r="K10" s="4"/>
      <c r="L10" s="5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1"/>
      <c r="I11" s="5"/>
      <c r="J11" s="5"/>
      <c r="K11" s="5"/>
      <c r="L11" s="4"/>
      <c r="M11" s="4"/>
      <c r="N11" s="6">
        <f t="shared" si="0"/>
        <v>0</v>
      </c>
    </row>
    <row r="12" spans="1:14" x14ac:dyDescent="0.25">
      <c r="A12" s="1"/>
      <c r="B12" s="2"/>
      <c r="C12" s="8"/>
      <c r="D12" s="3"/>
      <c r="E12" s="3"/>
      <c r="F12" s="1"/>
      <c r="G12" s="4"/>
      <c r="H12" s="4"/>
      <c r="I12" s="7"/>
      <c r="J12" s="4"/>
      <c r="K12" s="4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9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216320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213720</v>
      </c>
      <c r="H32" s="19"/>
      <c r="I32" s="20">
        <f>SUM(I6:I31)</f>
        <v>2600</v>
      </c>
      <c r="J32" s="20">
        <f>SUM(J6:J31)</f>
        <v>142590</v>
      </c>
      <c r="K32" s="20">
        <f>SUM(K6:K31)</f>
        <v>73730</v>
      </c>
      <c r="L32" s="20">
        <f>SUM(L6:L31)</f>
        <v>0</v>
      </c>
      <c r="M32" s="20">
        <f>SUM(M6:M31)</f>
        <v>0</v>
      </c>
      <c r="N32" s="6">
        <f t="shared" ref="N32" si="1">G32+I32</f>
        <v>216320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69"/>
      <c r="G34" s="45" t="s">
        <v>128</v>
      </c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38" t="s">
        <v>24</v>
      </c>
      <c r="B35" s="34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38" t="s">
        <v>25</v>
      </c>
      <c r="B36" s="2"/>
      <c r="C36" s="21">
        <v>0</v>
      </c>
      <c r="D36" s="2"/>
      <c r="E36" s="2"/>
      <c r="F36" s="52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2"/>
      <c r="B37" s="2"/>
      <c r="C37" s="4">
        <f>((C35+C36)*E35)</f>
        <v>0</v>
      </c>
      <c r="D37" s="2"/>
      <c r="E37" s="2"/>
      <c r="F37" s="52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38" t="s">
        <v>26</v>
      </c>
      <c r="B38" s="2"/>
      <c r="C38" s="20">
        <v>142600</v>
      </c>
      <c r="D38" s="2"/>
      <c r="E38" s="2"/>
      <c r="F38" s="5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53" t="s">
        <v>19</v>
      </c>
      <c r="B39" s="54"/>
      <c r="C39" s="4">
        <f>SUM( C37+C38)</f>
        <v>142600</v>
      </c>
      <c r="D39" s="2"/>
      <c r="E39" s="2"/>
      <c r="F39" s="52"/>
      <c r="G39" s="55"/>
      <c r="H39" s="56"/>
      <c r="I39" s="56"/>
      <c r="J39" s="56"/>
      <c r="K39" s="56"/>
      <c r="L39" s="56"/>
      <c r="M39" s="56"/>
      <c r="N39" s="57"/>
    </row>
  </sheetData>
  <mergeCells count="2">
    <mergeCell ref="H4:I4"/>
    <mergeCell ref="E35:F35"/>
  </mergeCells>
  <pageMargins left="0.7" right="0.7" top="0.75" bottom="0.75" header="0.3" footer="0.3"/>
  <pageSetup scale="60" orientation="landscape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4" workbookViewId="0">
      <selection activeCell="M14" sqref="M14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41</v>
      </c>
      <c r="E3" s="31"/>
      <c r="F3" s="31"/>
      <c r="G3" s="33"/>
      <c r="H3" s="25"/>
      <c r="I3" s="2"/>
      <c r="J3" s="34"/>
      <c r="K3" s="35" t="s">
        <v>4</v>
      </c>
      <c r="L3" s="36">
        <v>41645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114</v>
      </c>
      <c r="C6" s="2" t="s">
        <v>55</v>
      </c>
      <c r="D6" s="3">
        <v>41733</v>
      </c>
      <c r="E6" s="3">
        <v>41645</v>
      </c>
      <c r="F6" s="1">
        <v>47865</v>
      </c>
      <c r="G6" s="4">
        <v>65316.7</v>
      </c>
      <c r="H6" s="1"/>
      <c r="I6" s="5"/>
      <c r="J6" s="5"/>
      <c r="K6" s="4">
        <v>65316.7</v>
      </c>
      <c r="L6" s="4"/>
      <c r="M6" s="4"/>
      <c r="N6" s="6">
        <f>G6+I6</f>
        <v>65316.7</v>
      </c>
    </row>
    <row r="7" spans="1:14" x14ac:dyDescent="0.25">
      <c r="A7" s="1"/>
      <c r="B7" s="2" t="s">
        <v>115</v>
      </c>
      <c r="C7" s="2" t="s">
        <v>116</v>
      </c>
      <c r="D7" s="3">
        <v>41640</v>
      </c>
      <c r="E7" s="3">
        <v>41644</v>
      </c>
      <c r="F7" s="1">
        <v>47866</v>
      </c>
      <c r="G7" s="4">
        <v>133320</v>
      </c>
      <c r="H7" s="1"/>
      <c r="I7" s="5"/>
      <c r="J7" s="5"/>
      <c r="K7" s="4"/>
      <c r="L7" s="4"/>
      <c r="M7" s="4">
        <v>133320</v>
      </c>
      <c r="N7" s="6">
        <f t="shared" ref="N7:N30" si="0">G7+I7</f>
        <v>133320</v>
      </c>
    </row>
    <row r="8" spans="1:14" x14ac:dyDescent="0.25">
      <c r="A8" s="1"/>
      <c r="B8" s="2" t="s">
        <v>117</v>
      </c>
      <c r="C8" s="2" t="s">
        <v>118</v>
      </c>
      <c r="D8" s="3">
        <v>41643</v>
      </c>
      <c r="E8" s="3">
        <v>41645</v>
      </c>
      <c r="F8" s="1">
        <v>47867</v>
      </c>
      <c r="G8" s="4">
        <v>51510</v>
      </c>
      <c r="H8" s="1"/>
      <c r="I8" s="7"/>
      <c r="J8" s="4"/>
      <c r="K8" s="4"/>
      <c r="L8" s="4"/>
      <c r="M8" s="4">
        <v>51510</v>
      </c>
      <c r="N8" s="6">
        <f t="shared" si="0"/>
        <v>51510</v>
      </c>
    </row>
    <row r="9" spans="1:14" x14ac:dyDescent="0.25">
      <c r="A9" s="1"/>
      <c r="B9" s="2" t="s">
        <v>119</v>
      </c>
      <c r="C9" s="2" t="s">
        <v>44</v>
      </c>
      <c r="D9" s="3">
        <v>41641</v>
      </c>
      <c r="E9" s="3">
        <v>41644</v>
      </c>
      <c r="F9" s="1">
        <v>47868</v>
      </c>
      <c r="G9" s="4">
        <v>93930</v>
      </c>
      <c r="H9" s="1"/>
      <c r="I9" s="7"/>
      <c r="J9" s="4"/>
      <c r="K9" s="4"/>
      <c r="L9" s="4">
        <v>93930</v>
      </c>
      <c r="M9" s="4"/>
      <c r="N9" s="6">
        <f t="shared" si="0"/>
        <v>93930</v>
      </c>
    </row>
    <row r="10" spans="1:14" x14ac:dyDescent="0.25">
      <c r="A10" s="1"/>
      <c r="B10" s="2" t="s">
        <v>119</v>
      </c>
      <c r="C10" s="2" t="s">
        <v>44</v>
      </c>
      <c r="D10" s="3">
        <v>41641</v>
      </c>
      <c r="E10" s="3">
        <v>41644</v>
      </c>
      <c r="F10" s="1">
        <v>47869</v>
      </c>
      <c r="G10" s="4">
        <v>93930</v>
      </c>
      <c r="H10" s="1"/>
      <c r="I10" s="7"/>
      <c r="J10" s="4"/>
      <c r="K10" s="4"/>
      <c r="L10" s="5">
        <v>93930</v>
      </c>
      <c r="M10" s="5"/>
      <c r="N10" s="6">
        <f t="shared" si="0"/>
        <v>93930</v>
      </c>
    </row>
    <row r="11" spans="1:14" x14ac:dyDescent="0.25">
      <c r="A11" s="1"/>
      <c r="B11" s="8" t="s">
        <v>120</v>
      </c>
      <c r="C11" s="8" t="s">
        <v>44</v>
      </c>
      <c r="D11" s="3">
        <v>41641</v>
      </c>
      <c r="E11" s="3">
        <v>41643</v>
      </c>
      <c r="F11" s="1">
        <v>47870</v>
      </c>
      <c r="G11" s="4">
        <v>90011.199999999997</v>
      </c>
      <c r="H11" s="1"/>
      <c r="I11" s="5"/>
      <c r="J11" s="5"/>
      <c r="K11" s="5"/>
      <c r="L11" s="4">
        <v>90011.199999999997</v>
      </c>
      <c r="M11" s="4"/>
      <c r="N11" s="6">
        <f t="shared" si="0"/>
        <v>90011.199999999997</v>
      </c>
    </row>
    <row r="12" spans="1:14" x14ac:dyDescent="0.25">
      <c r="A12" s="1"/>
      <c r="B12" s="2" t="s">
        <v>121</v>
      </c>
      <c r="C12" s="8" t="s">
        <v>44</v>
      </c>
      <c r="D12" s="3">
        <v>41643</v>
      </c>
      <c r="E12" s="3">
        <v>41646</v>
      </c>
      <c r="F12" s="1">
        <v>47871</v>
      </c>
      <c r="G12" s="4">
        <v>93930</v>
      </c>
      <c r="H12" s="4"/>
      <c r="I12" s="7"/>
      <c r="J12" s="4"/>
      <c r="K12" s="4"/>
      <c r="L12" s="4">
        <v>93930</v>
      </c>
      <c r="M12" s="9"/>
      <c r="N12" s="6">
        <f t="shared" si="0"/>
        <v>93930</v>
      </c>
    </row>
    <row r="13" spans="1:14" x14ac:dyDescent="0.25">
      <c r="A13" s="1"/>
      <c r="B13" s="10" t="s">
        <v>122</v>
      </c>
      <c r="C13" s="10" t="s">
        <v>44</v>
      </c>
      <c r="D13" s="3">
        <v>41644</v>
      </c>
      <c r="E13" s="3">
        <v>41645</v>
      </c>
      <c r="F13" s="1">
        <v>47872</v>
      </c>
      <c r="G13" s="5">
        <v>31310</v>
      </c>
      <c r="H13" s="5"/>
      <c r="I13" s="5"/>
      <c r="J13" s="5"/>
      <c r="K13" s="5"/>
      <c r="L13" s="4">
        <v>31310</v>
      </c>
      <c r="M13" s="9"/>
      <c r="N13" s="6">
        <f t="shared" si="0"/>
        <v>31310</v>
      </c>
    </row>
    <row r="14" spans="1:14" x14ac:dyDescent="0.25">
      <c r="A14" s="1"/>
      <c r="B14" s="10" t="s">
        <v>123</v>
      </c>
      <c r="C14" s="10" t="s">
        <v>44</v>
      </c>
      <c r="D14" s="3">
        <v>41644</v>
      </c>
      <c r="E14" s="3">
        <v>41645</v>
      </c>
      <c r="F14" s="1">
        <v>47873</v>
      </c>
      <c r="G14" s="5">
        <v>31310</v>
      </c>
      <c r="H14" s="5"/>
      <c r="I14" s="5"/>
      <c r="J14" s="5"/>
      <c r="K14" s="5"/>
      <c r="L14" s="4">
        <v>31310</v>
      </c>
      <c r="M14" s="4"/>
      <c r="N14" s="6">
        <f t="shared" si="0"/>
        <v>31310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684567.9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684567.9</v>
      </c>
      <c r="H32" s="19"/>
      <c r="I32" s="20">
        <f>SUM(I6:I31)</f>
        <v>0</v>
      </c>
      <c r="J32" s="20">
        <f>SUM(J6:J31)</f>
        <v>0</v>
      </c>
      <c r="K32" s="20">
        <f>SUM(K6:K31)</f>
        <v>65316.7</v>
      </c>
      <c r="L32" s="20">
        <f>SUM(L6:L31)</f>
        <v>434421.2</v>
      </c>
      <c r="M32" s="20">
        <f>SUM(M6:M31)</f>
        <v>184830</v>
      </c>
      <c r="N32" s="6">
        <f t="shared" ref="N32" si="1">G32+I32</f>
        <v>684567.9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68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38" t="s">
        <v>24</v>
      </c>
      <c r="B35" s="34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38" t="s">
        <v>25</v>
      </c>
      <c r="B36" s="2"/>
      <c r="C36" s="21">
        <v>0</v>
      </c>
      <c r="D36" s="2"/>
      <c r="E36" s="2"/>
      <c r="F36" s="52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2"/>
      <c r="B37" s="2"/>
      <c r="C37" s="4">
        <f>((C35+C36)*E35)</f>
        <v>0</v>
      </c>
      <c r="D37" s="2"/>
      <c r="E37" s="2"/>
      <c r="F37" s="52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38" t="s">
        <v>26</v>
      </c>
      <c r="B38" s="2"/>
      <c r="C38" s="20"/>
      <c r="D38" s="2"/>
      <c r="E38" s="2"/>
      <c r="F38" s="5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53" t="s">
        <v>19</v>
      </c>
      <c r="B39" s="54"/>
      <c r="C39" s="4">
        <f>SUM( C37+C38)</f>
        <v>0</v>
      </c>
      <c r="D39" s="2"/>
      <c r="E39" s="2"/>
      <c r="F39" s="52"/>
      <c r="G39" s="55"/>
      <c r="H39" s="56"/>
      <c r="I39" s="56"/>
      <c r="J39" s="56"/>
      <c r="K39" s="56"/>
      <c r="L39" s="56"/>
      <c r="M39" s="56"/>
      <c r="N39" s="57"/>
    </row>
  </sheetData>
  <mergeCells count="2">
    <mergeCell ref="H4:I4"/>
    <mergeCell ref="E35:F35"/>
  </mergeCells>
  <pageMargins left="0.7" right="0.7" top="0.75" bottom="0.75" header="0.3" footer="0.3"/>
  <pageSetup scale="60" orientation="landscape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C34" sqref="C34:F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41644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111</v>
      </c>
      <c r="C6" s="2" t="s">
        <v>112</v>
      </c>
      <c r="D6" s="3">
        <v>41644</v>
      </c>
      <c r="E6" s="3">
        <v>41646</v>
      </c>
      <c r="F6" s="1">
        <v>47863</v>
      </c>
      <c r="G6" s="4">
        <v>34000</v>
      </c>
      <c r="H6" s="1"/>
      <c r="I6" s="5"/>
      <c r="J6" s="5">
        <v>34000</v>
      </c>
      <c r="K6" s="4"/>
      <c r="L6" s="4"/>
      <c r="M6" s="4"/>
      <c r="N6" s="6">
        <f>G6+I6</f>
        <v>34000</v>
      </c>
    </row>
    <row r="7" spans="1:14" x14ac:dyDescent="0.25">
      <c r="A7" s="1"/>
      <c r="B7" s="2" t="s">
        <v>113</v>
      </c>
      <c r="C7" s="2"/>
      <c r="D7" s="3"/>
      <c r="E7" s="3"/>
      <c r="F7" s="1">
        <v>47864</v>
      </c>
      <c r="G7" s="4"/>
      <c r="H7" s="1" t="s">
        <v>70</v>
      </c>
      <c r="I7" s="5">
        <v>2800</v>
      </c>
      <c r="J7" s="5">
        <v>2800</v>
      </c>
      <c r="K7" s="4"/>
      <c r="L7" s="4"/>
      <c r="M7" s="4"/>
      <c r="N7" s="6">
        <f t="shared" ref="N7:N30" si="0">G7+I7</f>
        <v>2800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7"/>
      <c r="J10" s="4"/>
      <c r="K10" s="4"/>
      <c r="L10" s="5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1"/>
      <c r="I11" s="5"/>
      <c r="J11" s="5"/>
      <c r="K11" s="5"/>
      <c r="L11" s="4"/>
      <c r="M11" s="4"/>
      <c r="N11" s="6">
        <f t="shared" si="0"/>
        <v>0</v>
      </c>
    </row>
    <row r="12" spans="1:14" x14ac:dyDescent="0.25">
      <c r="A12" s="1"/>
      <c r="B12" s="2"/>
      <c r="C12" s="8"/>
      <c r="D12" s="3"/>
      <c r="E12" s="3"/>
      <c r="F12" s="1"/>
      <c r="G12" s="4"/>
      <c r="H12" s="4"/>
      <c r="I12" s="7"/>
      <c r="J12" s="4"/>
      <c r="K12" s="4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9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36800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34000</v>
      </c>
      <c r="H32" s="19"/>
      <c r="I32" s="20">
        <f>SUM(I6:I31)</f>
        <v>2800</v>
      </c>
      <c r="J32" s="20">
        <f>SUM(J6:J31)</f>
        <v>36800</v>
      </c>
      <c r="K32" s="20">
        <f>SUM(K6:K31)</f>
        <v>0</v>
      </c>
      <c r="L32" s="20">
        <f>SUM(L6:L31)</f>
        <v>0</v>
      </c>
      <c r="M32" s="20">
        <f>SUM(M6:M31)</f>
        <v>0</v>
      </c>
      <c r="N32" s="6">
        <f t="shared" ref="N32" si="1">G32+I32</f>
        <v>36800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67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38" t="s">
        <v>24</v>
      </c>
      <c r="B35" s="34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38" t="s">
        <v>25</v>
      </c>
      <c r="B36" s="2"/>
      <c r="C36" s="21">
        <v>0</v>
      </c>
      <c r="D36" s="2"/>
      <c r="E36" s="2"/>
      <c r="F36" s="52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2"/>
      <c r="B37" s="2"/>
      <c r="C37" s="4">
        <f>((C35+C36)*E35)</f>
        <v>0</v>
      </c>
      <c r="D37" s="2"/>
      <c r="E37" s="2"/>
      <c r="F37" s="52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38" t="s">
        <v>26</v>
      </c>
      <c r="B38" s="2"/>
      <c r="C38" s="20">
        <v>36800</v>
      </c>
      <c r="D38" s="2"/>
      <c r="E38" s="2"/>
      <c r="F38" s="5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53" t="s">
        <v>19</v>
      </c>
      <c r="B39" s="54"/>
      <c r="C39" s="4">
        <f>SUM( C37+C38)</f>
        <v>36800</v>
      </c>
      <c r="D39" s="2"/>
      <c r="E39" s="2"/>
      <c r="F39" s="52"/>
      <c r="G39" s="55"/>
      <c r="H39" s="56"/>
      <c r="I39" s="56"/>
      <c r="J39" s="56"/>
      <c r="K39" s="56"/>
      <c r="L39" s="56"/>
      <c r="M39" s="56"/>
      <c r="N39" s="57"/>
    </row>
  </sheetData>
  <mergeCells count="2">
    <mergeCell ref="H4:I4"/>
    <mergeCell ref="E35:F35"/>
  </mergeCells>
  <pageMargins left="0.7" right="0.7" top="0.75" bottom="0.75" header="0.3" footer="0.3"/>
  <pageSetup scale="60" orientation="landscape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P31" sqref="P31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105</v>
      </c>
      <c r="E3" s="31"/>
      <c r="F3" s="31"/>
      <c r="G3" s="33"/>
      <c r="H3" s="25"/>
      <c r="I3" s="2"/>
      <c r="J3" s="34"/>
      <c r="K3" s="35" t="s">
        <v>4</v>
      </c>
      <c r="L3" s="36">
        <v>41644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106</v>
      </c>
      <c r="C6" s="2" t="s">
        <v>30</v>
      </c>
      <c r="D6" s="3">
        <v>41643</v>
      </c>
      <c r="E6" s="3">
        <v>41644</v>
      </c>
      <c r="F6" s="1">
        <v>47859</v>
      </c>
      <c r="G6" s="4">
        <v>185335</v>
      </c>
      <c r="H6" s="1"/>
      <c r="I6" s="5"/>
      <c r="J6" s="5"/>
      <c r="K6" s="4">
        <v>185335</v>
      </c>
      <c r="L6" s="4"/>
      <c r="M6" s="4"/>
      <c r="N6" s="6">
        <f>G6+I6</f>
        <v>185335</v>
      </c>
    </row>
    <row r="7" spans="1:14" x14ac:dyDescent="0.25">
      <c r="A7" s="1"/>
      <c r="B7" s="2" t="s">
        <v>107</v>
      </c>
      <c r="C7" s="2" t="s">
        <v>30</v>
      </c>
      <c r="D7" s="3"/>
      <c r="E7" s="3"/>
      <c r="F7" s="1">
        <v>47860</v>
      </c>
      <c r="G7" s="4"/>
      <c r="H7" s="1" t="s">
        <v>108</v>
      </c>
      <c r="I7" s="5">
        <v>45399.5</v>
      </c>
      <c r="J7" s="5"/>
      <c r="K7" s="4">
        <v>45399.5</v>
      </c>
      <c r="L7" s="4"/>
      <c r="M7" s="4"/>
      <c r="N7" s="6">
        <f t="shared" ref="N7:N30" si="0">G7+I7</f>
        <v>45399.5</v>
      </c>
    </row>
    <row r="8" spans="1:14" x14ac:dyDescent="0.25">
      <c r="A8" s="1"/>
      <c r="B8" s="2" t="s">
        <v>109</v>
      </c>
      <c r="C8" s="2" t="s">
        <v>30</v>
      </c>
      <c r="D8" s="3">
        <v>41644</v>
      </c>
      <c r="E8" s="3">
        <v>41645</v>
      </c>
      <c r="F8" s="1">
        <v>47861</v>
      </c>
      <c r="G8" s="4">
        <v>33330</v>
      </c>
      <c r="H8" s="1"/>
      <c r="I8" s="7"/>
      <c r="J8" s="4"/>
      <c r="K8" s="4">
        <v>33330</v>
      </c>
      <c r="L8" s="4"/>
      <c r="M8" s="4"/>
      <c r="N8" s="6">
        <f t="shared" si="0"/>
        <v>33330</v>
      </c>
    </row>
    <row r="9" spans="1:14" x14ac:dyDescent="0.25">
      <c r="A9" s="1"/>
      <c r="B9" s="2" t="s">
        <v>109</v>
      </c>
      <c r="C9" s="2" t="s">
        <v>30</v>
      </c>
      <c r="D9" s="3"/>
      <c r="E9" s="3"/>
      <c r="F9" s="1">
        <v>47862</v>
      </c>
      <c r="G9" s="4"/>
      <c r="H9" s="1" t="s">
        <v>110</v>
      </c>
      <c r="I9" s="7"/>
      <c r="J9" s="4"/>
      <c r="K9" s="4">
        <v>25250</v>
      </c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7"/>
      <c r="J10" s="4"/>
      <c r="K10" s="4"/>
      <c r="L10" s="5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1"/>
      <c r="I11" s="5"/>
      <c r="J11" s="5"/>
      <c r="K11" s="5"/>
      <c r="L11" s="4"/>
      <c r="M11" s="4"/>
      <c r="N11" s="6">
        <f t="shared" si="0"/>
        <v>0</v>
      </c>
    </row>
    <row r="12" spans="1:14" x14ac:dyDescent="0.25">
      <c r="A12" s="1"/>
      <c r="B12" s="2"/>
      <c r="C12" s="8"/>
      <c r="D12" s="3"/>
      <c r="E12" s="3"/>
      <c r="F12" s="1"/>
      <c r="G12" s="4"/>
      <c r="H12" s="4"/>
      <c r="I12" s="7"/>
      <c r="J12" s="4"/>
      <c r="K12" s="4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9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264064.5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218665</v>
      </c>
      <c r="H32" s="19"/>
      <c r="I32" s="20">
        <f>SUM(I6:I31)</f>
        <v>45399.5</v>
      </c>
      <c r="J32" s="20">
        <f>SUM(J6:J31)</f>
        <v>0</v>
      </c>
      <c r="K32" s="20">
        <f>SUM(K6:K31)</f>
        <v>289314.5</v>
      </c>
      <c r="L32" s="20">
        <f>SUM(L6:L31)</f>
        <v>0</v>
      </c>
      <c r="M32" s="20">
        <f>SUM(M6:M31)</f>
        <v>0</v>
      </c>
      <c r="N32" s="6">
        <f t="shared" ref="N32" si="1">G32+I32</f>
        <v>264064.5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66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38" t="s">
        <v>24</v>
      </c>
      <c r="B35" s="34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38" t="s">
        <v>25</v>
      </c>
      <c r="B36" s="2"/>
      <c r="C36" s="21">
        <v>0</v>
      </c>
      <c r="D36" s="2"/>
      <c r="E36" s="2"/>
      <c r="F36" s="52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2"/>
      <c r="B37" s="2"/>
      <c r="C37" s="4">
        <f>((C35+C36)*E35)</f>
        <v>0</v>
      </c>
      <c r="D37" s="2"/>
      <c r="E37" s="2"/>
      <c r="F37" s="52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38" t="s">
        <v>26</v>
      </c>
      <c r="B38" s="2"/>
      <c r="C38" s="20">
        <v>0</v>
      </c>
      <c r="D38" s="2"/>
      <c r="E38" s="2"/>
      <c r="F38" s="5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53" t="s">
        <v>19</v>
      </c>
      <c r="B39" s="54"/>
      <c r="C39" s="4">
        <f>SUM( C37+C38)</f>
        <v>0</v>
      </c>
      <c r="D39" s="2"/>
      <c r="E39" s="2"/>
      <c r="F39" s="52"/>
      <c r="G39" s="55"/>
      <c r="H39" s="56"/>
      <c r="I39" s="56"/>
      <c r="J39" s="56"/>
      <c r="K39" s="56"/>
      <c r="L39" s="56"/>
      <c r="M39" s="56"/>
      <c r="N39" s="57"/>
    </row>
  </sheetData>
  <mergeCells count="2">
    <mergeCell ref="H4:I4"/>
    <mergeCell ref="E35:F35"/>
  </mergeCells>
  <pageMargins left="0.7" right="0.7" top="0.75" bottom="0.75" header="0.3" footer="0.3"/>
  <pageSetup scale="60" orientation="landscape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96</v>
      </c>
      <c r="E3" s="31"/>
      <c r="F3" s="31"/>
      <c r="G3" s="33"/>
      <c r="H3" s="25"/>
      <c r="I3" s="2"/>
      <c r="J3" s="34"/>
      <c r="K3" s="35" t="s">
        <v>4</v>
      </c>
      <c r="L3" s="36">
        <v>41643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97</v>
      </c>
      <c r="C6" s="2" t="s">
        <v>34</v>
      </c>
      <c r="D6" s="3">
        <v>41643</v>
      </c>
      <c r="E6" s="3">
        <v>41645</v>
      </c>
      <c r="F6" s="1">
        <v>47852</v>
      </c>
      <c r="G6" s="4">
        <v>81610</v>
      </c>
      <c r="H6" s="1"/>
      <c r="I6" s="5"/>
      <c r="J6" s="5"/>
      <c r="K6" s="4">
        <v>40810</v>
      </c>
      <c r="L6" s="4"/>
      <c r="M6" s="4">
        <v>41000</v>
      </c>
      <c r="N6" s="6">
        <f>G6+I6</f>
        <v>81610</v>
      </c>
    </row>
    <row r="7" spans="1:14" x14ac:dyDescent="0.25">
      <c r="A7" s="1"/>
      <c r="B7" s="2" t="s">
        <v>98</v>
      </c>
      <c r="C7" s="2" t="s">
        <v>34</v>
      </c>
      <c r="D7" s="3">
        <v>41643</v>
      </c>
      <c r="E7" s="3">
        <v>41644</v>
      </c>
      <c r="F7" s="1">
        <v>47853</v>
      </c>
      <c r="G7" s="4">
        <v>63360</v>
      </c>
      <c r="H7" s="1"/>
      <c r="I7" s="5"/>
      <c r="J7" s="5">
        <v>63630</v>
      </c>
      <c r="K7" s="4"/>
      <c r="L7" s="4"/>
      <c r="M7" s="4"/>
      <c r="N7" s="6">
        <f t="shared" ref="N7:N30" si="0">G7+I7</f>
        <v>63360</v>
      </c>
    </row>
    <row r="8" spans="1:14" x14ac:dyDescent="0.25">
      <c r="A8" s="1"/>
      <c r="B8" s="2" t="s">
        <v>99</v>
      </c>
      <c r="C8" s="2" t="s">
        <v>34</v>
      </c>
      <c r="D8" s="3">
        <v>41643</v>
      </c>
      <c r="E8" s="3">
        <v>41644</v>
      </c>
      <c r="F8" s="1">
        <v>47854</v>
      </c>
      <c r="G8" s="4">
        <v>44440</v>
      </c>
      <c r="H8" s="1"/>
      <c r="I8" s="7"/>
      <c r="J8" s="4"/>
      <c r="K8" s="4">
        <v>44440</v>
      </c>
      <c r="L8" s="4"/>
      <c r="M8" s="4"/>
      <c r="N8" s="6">
        <f t="shared" si="0"/>
        <v>44440</v>
      </c>
    </row>
    <row r="9" spans="1:14" x14ac:dyDescent="0.25">
      <c r="A9" s="1"/>
      <c r="B9" s="2" t="s">
        <v>100</v>
      </c>
      <c r="C9" s="2" t="s">
        <v>34</v>
      </c>
      <c r="D9" s="3">
        <v>41643</v>
      </c>
      <c r="E9" s="3">
        <v>41644</v>
      </c>
      <c r="F9" s="1">
        <v>47855</v>
      </c>
      <c r="G9" s="4">
        <v>44440</v>
      </c>
      <c r="H9" s="1"/>
      <c r="I9" s="7"/>
      <c r="J9" s="4"/>
      <c r="K9" s="4">
        <v>44440</v>
      </c>
      <c r="L9" s="4"/>
      <c r="M9" s="4"/>
      <c r="N9" s="6">
        <f t="shared" si="0"/>
        <v>44440</v>
      </c>
    </row>
    <row r="10" spans="1:14" x14ac:dyDescent="0.25">
      <c r="A10" s="1"/>
      <c r="B10" s="2" t="s">
        <v>101</v>
      </c>
      <c r="C10" s="2" t="s">
        <v>30</v>
      </c>
      <c r="D10" s="3">
        <v>41643</v>
      </c>
      <c r="E10" s="3">
        <v>41645</v>
      </c>
      <c r="F10" s="1">
        <v>47856</v>
      </c>
      <c r="G10" s="4">
        <v>70700</v>
      </c>
      <c r="H10" s="1"/>
      <c r="I10" s="7"/>
      <c r="J10" s="4">
        <v>70700</v>
      </c>
      <c r="K10" s="4"/>
      <c r="L10" s="5"/>
      <c r="M10" s="5"/>
      <c r="N10" s="6">
        <f t="shared" si="0"/>
        <v>70700</v>
      </c>
    </row>
    <row r="11" spans="1:14" x14ac:dyDescent="0.25">
      <c r="A11" s="1"/>
      <c r="B11" s="8" t="s">
        <v>102</v>
      </c>
      <c r="C11" s="8" t="s">
        <v>30</v>
      </c>
      <c r="D11" s="3"/>
      <c r="E11" s="3"/>
      <c r="F11" s="1">
        <v>47858</v>
      </c>
      <c r="G11" s="4"/>
      <c r="H11" s="1" t="s">
        <v>103</v>
      </c>
      <c r="I11" s="5">
        <v>24745</v>
      </c>
      <c r="J11" s="5"/>
      <c r="K11" s="5">
        <v>24745</v>
      </c>
      <c r="L11" s="4"/>
      <c r="M11" s="4"/>
      <c r="N11" s="6">
        <f t="shared" si="0"/>
        <v>24745</v>
      </c>
    </row>
    <row r="12" spans="1:14" x14ac:dyDescent="0.25">
      <c r="A12" s="1"/>
      <c r="B12" s="2"/>
      <c r="C12" s="8"/>
      <c r="D12" s="3"/>
      <c r="E12" s="3"/>
      <c r="F12" s="1"/>
      <c r="G12" s="4"/>
      <c r="H12" s="4"/>
      <c r="I12" s="7"/>
      <c r="J12" s="4"/>
      <c r="K12" s="4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9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329295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304550</v>
      </c>
      <c r="H32" s="19"/>
      <c r="I32" s="20">
        <f>SUM(I6:I31)</f>
        <v>24745</v>
      </c>
      <c r="J32" s="20">
        <f>SUM(J6:J31)</f>
        <v>134330</v>
      </c>
      <c r="K32" s="20">
        <f>SUM(K6:K31)</f>
        <v>154435</v>
      </c>
      <c r="L32" s="20">
        <f>SUM(L6:L31)</f>
        <v>0</v>
      </c>
      <c r="M32" s="20">
        <f>SUM(M6:M31)</f>
        <v>41000</v>
      </c>
      <c r="N32" s="6">
        <f t="shared" ref="N32" si="1">G32+I32</f>
        <v>329295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65"/>
      <c r="G34" s="45" t="s">
        <v>104</v>
      </c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38" t="s">
        <v>24</v>
      </c>
      <c r="B35" s="34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38" t="s">
        <v>25</v>
      </c>
      <c r="B36" s="2"/>
      <c r="C36" s="21">
        <v>120</v>
      </c>
      <c r="D36" s="2"/>
      <c r="E36" s="2"/>
      <c r="F36" s="52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2"/>
      <c r="B37" s="2"/>
      <c r="C37" s="4">
        <f>((C35+C36)*E35)</f>
        <v>60600</v>
      </c>
      <c r="D37" s="2"/>
      <c r="E37" s="2"/>
      <c r="F37" s="52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38" t="s">
        <v>26</v>
      </c>
      <c r="B38" s="2"/>
      <c r="C38" s="20">
        <v>73730</v>
      </c>
      <c r="D38" s="2"/>
      <c r="E38" s="2"/>
      <c r="F38" s="5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53" t="s">
        <v>19</v>
      </c>
      <c r="B39" s="54"/>
      <c r="C39" s="4">
        <f>SUM( C37+C38)</f>
        <v>134330</v>
      </c>
      <c r="D39" s="2"/>
      <c r="E39" s="2"/>
      <c r="F39" s="52"/>
      <c r="G39" s="55"/>
      <c r="H39" s="56"/>
      <c r="I39" s="56"/>
      <c r="J39" s="56"/>
      <c r="K39" s="56"/>
      <c r="L39" s="56"/>
      <c r="M39" s="56"/>
      <c r="N39" s="57"/>
    </row>
  </sheetData>
  <mergeCells count="2">
    <mergeCell ref="H4:I4"/>
    <mergeCell ref="E35:F35"/>
  </mergeCells>
  <pageMargins left="0.7" right="0.7" top="0.75" bottom="0.75" header="0.3" footer="0.3"/>
  <pageSetup scale="60" orientation="landscape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F7" sqref="F7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83</v>
      </c>
      <c r="E3" s="31"/>
      <c r="F3" s="31"/>
      <c r="G3" s="33"/>
      <c r="H3" s="25"/>
      <c r="I3" s="2"/>
      <c r="J3" s="34"/>
      <c r="K3" s="35" t="s">
        <v>4</v>
      </c>
      <c r="L3" s="36">
        <v>41643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93</v>
      </c>
      <c r="C6" s="2" t="s">
        <v>34</v>
      </c>
      <c r="D6" s="3">
        <v>41643</v>
      </c>
      <c r="E6" s="3">
        <v>41644</v>
      </c>
      <c r="F6" s="1">
        <v>47851</v>
      </c>
      <c r="G6" s="4">
        <v>99990</v>
      </c>
      <c r="H6" s="1"/>
      <c r="I6" s="5"/>
      <c r="J6" s="5"/>
      <c r="K6" s="4">
        <v>41990</v>
      </c>
      <c r="L6" s="4"/>
      <c r="M6" s="4">
        <v>58000</v>
      </c>
      <c r="N6" s="6">
        <f>G6+I6</f>
        <v>99990</v>
      </c>
    </row>
    <row r="7" spans="1:14" x14ac:dyDescent="0.25">
      <c r="A7" s="1"/>
      <c r="B7" s="2" t="s">
        <v>94</v>
      </c>
      <c r="C7" s="2" t="s">
        <v>34</v>
      </c>
      <c r="D7" s="3">
        <v>41643</v>
      </c>
      <c r="E7" s="3">
        <v>41644</v>
      </c>
      <c r="F7" s="1">
        <v>47857</v>
      </c>
      <c r="G7" s="4">
        <v>33000</v>
      </c>
      <c r="H7" s="1"/>
      <c r="I7" s="5"/>
      <c r="J7" s="5">
        <v>33000</v>
      </c>
      <c r="K7" s="4"/>
      <c r="L7" s="4"/>
      <c r="M7" s="4"/>
      <c r="N7" s="6">
        <f t="shared" ref="N7:N30" si="0">G7+I7</f>
        <v>33000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7"/>
      <c r="J10" s="4"/>
      <c r="K10" s="4"/>
      <c r="L10" s="5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1"/>
      <c r="I11" s="5"/>
      <c r="J11" s="5"/>
      <c r="K11" s="5"/>
      <c r="L11" s="4"/>
      <c r="M11" s="4"/>
      <c r="N11" s="6">
        <f t="shared" si="0"/>
        <v>0</v>
      </c>
    </row>
    <row r="12" spans="1:14" x14ac:dyDescent="0.25">
      <c r="A12" s="1"/>
      <c r="B12" s="2"/>
      <c r="C12" s="8"/>
      <c r="D12" s="3"/>
      <c r="E12" s="3"/>
      <c r="F12" s="1"/>
      <c r="G12" s="4"/>
      <c r="H12" s="4"/>
      <c r="I12" s="7"/>
      <c r="J12" s="4"/>
      <c r="K12" s="4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9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132990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132990</v>
      </c>
      <c r="H32" s="19"/>
      <c r="I32" s="20">
        <f>SUM(I6:I31)</f>
        <v>0</v>
      </c>
      <c r="J32" s="20">
        <f>SUM(J6:J31)</f>
        <v>33000</v>
      </c>
      <c r="K32" s="20">
        <f>SUM(K6:K31)</f>
        <v>41990</v>
      </c>
      <c r="L32" s="20">
        <f>SUM(L6:L31)</f>
        <v>0</v>
      </c>
      <c r="M32" s="20">
        <f>SUM(M6:M31)</f>
        <v>58000</v>
      </c>
      <c r="N32" s="6">
        <f t="shared" ref="N32" si="1">G32+I32</f>
        <v>132990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64"/>
      <c r="G34" s="45" t="s">
        <v>95</v>
      </c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38" t="s">
        <v>24</v>
      </c>
      <c r="B35" s="34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38" t="s">
        <v>25</v>
      </c>
      <c r="B36" s="2"/>
      <c r="C36" s="21">
        <v>0</v>
      </c>
      <c r="D36" s="2"/>
      <c r="E36" s="2"/>
      <c r="F36" s="52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2"/>
      <c r="B37" s="2"/>
      <c r="C37" s="4">
        <f>((C35+C36)*E35)</f>
        <v>0</v>
      </c>
      <c r="D37" s="2"/>
      <c r="E37" s="2"/>
      <c r="F37" s="52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38" t="s">
        <v>26</v>
      </c>
      <c r="B38" s="2"/>
      <c r="C38" s="20">
        <v>33000</v>
      </c>
      <c r="D38" s="2"/>
      <c r="E38" s="2"/>
      <c r="F38" s="5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53" t="s">
        <v>19</v>
      </c>
      <c r="B39" s="54"/>
      <c r="C39" s="4">
        <f>SUM( C37+C38)</f>
        <v>33000</v>
      </c>
      <c r="D39" s="2"/>
      <c r="E39" s="2"/>
      <c r="F39" s="52"/>
      <c r="G39" s="55"/>
      <c r="H39" s="56"/>
      <c r="I39" s="56"/>
      <c r="J39" s="56"/>
      <c r="K39" s="56"/>
      <c r="L39" s="56"/>
      <c r="M39" s="56"/>
      <c r="N39" s="57"/>
    </row>
  </sheetData>
  <mergeCells count="2">
    <mergeCell ref="H4:I4"/>
    <mergeCell ref="E35:F35"/>
  </mergeCells>
  <pageMargins left="0.7" right="0.7" top="0.75" bottom="0.75" header="0.3" footer="0.3"/>
  <pageSetup scale="60" orientation="landscape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L17" sqref="L17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83</v>
      </c>
      <c r="E3" s="31"/>
      <c r="F3" s="31"/>
      <c r="G3" s="33"/>
      <c r="H3" s="25"/>
      <c r="I3" s="2"/>
      <c r="J3" s="34"/>
      <c r="K3" s="35" t="s">
        <v>4</v>
      </c>
      <c r="L3" s="36">
        <v>41642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84</v>
      </c>
      <c r="C6" s="2" t="s">
        <v>30</v>
      </c>
      <c r="D6" s="3">
        <v>41642</v>
      </c>
      <c r="E6" s="3">
        <v>41644</v>
      </c>
      <c r="F6" s="1">
        <v>47844</v>
      </c>
      <c r="G6" s="4">
        <v>75750</v>
      </c>
      <c r="H6" s="1"/>
      <c r="I6" s="5"/>
      <c r="J6" s="5"/>
      <c r="K6" s="4">
        <v>75750</v>
      </c>
      <c r="L6" s="5"/>
      <c r="M6" s="5"/>
      <c r="N6" s="6">
        <f>G6+I6</f>
        <v>75750</v>
      </c>
    </row>
    <row r="7" spans="1:14" x14ac:dyDescent="0.25">
      <c r="A7" s="1"/>
      <c r="B7" s="2" t="s">
        <v>85</v>
      </c>
      <c r="C7" s="2" t="s">
        <v>86</v>
      </c>
      <c r="D7" s="3">
        <v>41642</v>
      </c>
      <c r="E7" s="3">
        <v>41643</v>
      </c>
      <c r="F7" s="1">
        <v>47845</v>
      </c>
      <c r="G7" s="4">
        <v>17000</v>
      </c>
      <c r="H7" s="1"/>
      <c r="I7" s="5"/>
      <c r="J7" s="5">
        <v>17000</v>
      </c>
      <c r="K7" s="4"/>
      <c r="L7" s="4"/>
      <c r="M7" s="4"/>
      <c r="N7" s="6">
        <f t="shared" ref="N7:N30" si="0">G7+I7</f>
        <v>17000</v>
      </c>
    </row>
    <row r="8" spans="1:14" x14ac:dyDescent="0.25">
      <c r="A8" s="1"/>
      <c r="B8" s="2" t="s">
        <v>87</v>
      </c>
      <c r="C8" s="2" t="s">
        <v>40</v>
      </c>
      <c r="D8" s="3"/>
      <c r="E8" s="3"/>
      <c r="F8" s="1">
        <v>47846</v>
      </c>
      <c r="G8" s="4"/>
      <c r="H8" s="1" t="s">
        <v>88</v>
      </c>
      <c r="I8" s="7"/>
      <c r="J8" s="4"/>
      <c r="K8" s="4">
        <v>10100</v>
      </c>
      <c r="L8" s="4"/>
      <c r="M8" s="4"/>
      <c r="N8" s="6">
        <f t="shared" si="0"/>
        <v>0</v>
      </c>
    </row>
    <row r="9" spans="1:14" x14ac:dyDescent="0.25">
      <c r="A9" s="1"/>
      <c r="B9" s="2" t="s">
        <v>89</v>
      </c>
      <c r="C9" s="2" t="s">
        <v>40</v>
      </c>
      <c r="D9" s="3">
        <v>41642</v>
      </c>
      <c r="E9" s="3">
        <v>41643</v>
      </c>
      <c r="F9" s="1">
        <v>47847</v>
      </c>
      <c r="G9" s="4">
        <v>44440</v>
      </c>
      <c r="H9" s="1"/>
      <c r="I9" s="7"/>
      <c r="J9" s="4"/>
      <c r="K9" s="4">
        <v>44440</v>
      </c>
      <c r="L9" s="4"/>
      <c r="M9" s="4"/>
      <c r="N9" s="6">
        <f t="shared" si="0"/>
        <v>44440</v>
      </c>
    </row>
    <row r="10" spans="1:14" x14ac:dyDescent="0.25">
      <c r="A10" s="1"/>
      <c r="B10" s="2" t="s">
        <v>90</v>
      </c>
      <c r="C10" s="2" t="s">
        <v>91</v>
      </c>
      <c r="D10" s="3">
        <v>41642</v>
      </c>
      <c r="E10" s="3">
        <v>41643</v>
      </c>
      <c r="F10" s="1">
        <v>47848</v>
      </c>
      <c r="G10" s="4">
        <v>20000</v>
      </c>
      <c r="H10" s="1"/>
      <c r="I10" s="7"/>
      <c r="J10" s="4">
        <v>20000</v>
      </c>
      <c r="K10" s="4"/>
      <c r="L10" s="5"/>
      <c r="M10" s="5"/>
      <c r="N10" s="6">
        <f t="shared" si="0"/>
        <v>20000</v>
      </c>
    </row>
    <row r="11" spans="1:14" x14ac:dyDescent="0.25">
      <c r="A11" s="1"/>
      <c r="B11" s="8" t="s">
        <v>92</v>
      </c>
      <c r="C11" s="8" t="s">
        <v>30</v>
      </c>
      <c r="D11" s="3">
        <v>41642</v>
      </c>
      <c r="E11" s="3">
        <v>41643</v>
      </c>
      <c r="F11" s="1">
        <v>47849</v>
      </c>
      <c r="G11" s="4">
        <v>44440</v>
      </c>
      <c r="H11" s="1"/>
      <c r="I11" s="5"/>
      <c r="J11" s="5">
        <v>44440</v>
      </c>
      <c r="K11" s="5"/>
      <c r="L11" s="4"/>
      <c r="M11" s="4"/>
      <c r="N11" s="6">
        <f t="shared" si="0"/>
        <v>44440</v>
      </c>
    </row>
    <row r="12" spans="1:14" x14ac:dyDescent="0.25">
      <c r="A12" s="1"/>
      <c r="B12" s="2"/>
      <c r="C12" s="8"/>
      <c r="D12" s="3"/>
      <c r="E12" s="3"/>
      <c r="F12" s="1"/>
      <c r="G12" s="4"/>
      <c r="H12" s="4"/>
      <c r="I12" s="7"/>
      <c r="J12" s="4"/>
      <c r="K12" s="4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9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201630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201630</v>
      </c>
      <c r="H32" s="19"/>
      <c r="I32" s="20">
        <f>SUM(I6:I31)</f>
        <v>0</v>
      </c>
      <c r="J32" s="20">
        <f>SUM(J6:J31)</f>
        <v>81440</v>
      </c>
      <c r="K32" s="20">
        <f>SUM(K6:K31)</f>
        <v>130290</v>
      </c>
      <c r="L32" s="20">
        <f>SUM(L6:L31)</f>
        <v>0</v>
      </c>
      <c r="M32" s="20">
        <f>SUM(M6:M31)</f>
        <v>0</v>
      </c>
      <c r="N32" s="6">
        <f t="shared" ref="N32" si="1">G32+I32</f>
        <v>201630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63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38" t="s">
        <v>24</v>
      </c>
      <c r="B35" s="34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38" t="s">
        <v>25</v>
      </c>
      <c r="B36" s="2"/>
      <c r="C36" s="21">
        <v>100</v>
      </c>
      <c r="D36" s="2"/>
      <c r="E36" s="2"/>
      <c r="F36" s="52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2"/>
      <c r="B37" s="2"/>
      <c r="C37" s="4">
        <f>((C35+C36)*E35)</f>
        <v>50500</v>
      </c>
      <c r="D37" s="2"/>
      <c r="E37" s="2"/>
      <c r="F37" s="52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38" t="s">
        <v>26</v>
      </c>
      <c r="B38" s="2"/>
      <c r="C38" s="20">
        <v>30940</v>
      </c>
      <c r="D38" s="2"/>
      <c r="E38" s="2"/>
      <c r="F38" s="5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53" t="s">
        <v>19</v>
      </c>
      <c r="B39" s="54"/>
      <c r="C39" s="4">
        <f>SUM( C37+C38)</f>
        <v>81440</v>
      </c>
      <c r="D39" s="2"/>
      <c r="E39" s="2"/>
      <c r="F39" s="52"/>
      <c r="G39" s="55"/>
      <c r="H39" s="56"/>
      <c r="I39" s="56"/>
      <c r="J39" s="56"/>
      <c r="K39" s="56"/>
      <c r="L39" s="56"/>
      <c r="M39" s="56"/>
      <c r="N39" s="57"/>
    </row>
  </sheetData>
  <mergeCells count="2">
    <mergeCell ref="H4:I4"/>
    <mergeCell ref="E35:F35"/>
  </mergeCells>
  <pageMargins left="0.7" right="0.7" top="0.75" bottom="0.75" header="0.3" footer="0.3"/>
  <pageSetup scale="60" orientation="landscape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B11" sqref="B11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41642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71</v>
      </c>
      <c r="C6" s="2" t="s">
        <v>72</v>
      </c>
      <c r="D6" s="3">
        <v>41622</v>
      </c>
      <c r="E6" s="3">
        <v>41624</v>
      </c>
      <c r="F6" s="1">
        <v>47831</v>
      </c>
      <c r="G6" s="4">
        <v>51611</v>
      </c>
      <c r="H6" s="1"/>
      <c r="I6" s="5"/>
      <c r="J6" s="5"/>
      <c r="K6" s="4"/>
      <c r="L6" s="5"/>
      <c r="M6" s="5">
        <v>51611</v>
      </c>
      <c r="N6" s="6">
        <f>G6+I6</f>
        <v>51611</v>
      </c>
    </row>
    <row r="7" spans="1:14" x14ac:dyDescent="0.25">
      <c r="A7" s="1"/>
      <c r="B7" s="2" t="s">
        <v>73</v>
      </c>
      <c r="C7" s="2" t="s">
        <v>72</v>
      </c>
      <c r="D7" s="3">
        <v>41634</v>
      </c>
      <c r="E7" s="3">
        <v>41635</v>
      </c>
      <c r="F7" s="1">
        <v>47832</v>
      </c>
      <c r="G7" s="4">
        <v>62620</v>
      </c>
      <c r="H7" s="1"/>
      <c r="I7" s="5"/>
      <c r="J7" s="5"/>
      <c r="K7" s="4"/>
      <c r="L7" s="4"/>
      <c r="M7" s="4">
        <v>62620</v>
      </c>
      <c r="N7" s="6">
        <f t="shared" ref="N7:N30" si="0">G7+I7</f>
        <v>62620</v>
      </c>
    </row>
    <row r="8" spans="1:14" x14ac:dyDescent="0.25">
      <c r="A8" s="1"/>
      <c r="B8" s="2" t="s">
        <v>74</v>
      </c>
      <c r="C8" s="2" t="s">
        <v>72</v>
      </c>
      <c r="D8" s="3">
        <v>41635</v>
      </c>
      <c r="E8" s="3">
        <v>41637</v>
      </c>
      <c r="F8" s="1">
        <v>47833</v>
      </c>
      <c r="G8" s="4">
        <v>62620</v>
      </c>
      <c r="H8" s="1"/>
      <c r="I8" s="7"/>
      <c r="J8" s="4"/>
      <c r="K8" s="4"/>
      <c r="L8" s="4"/>
      <c r="M8" s="4">
        <v>62620</v>
      </c>
      <c r="N8" s="6">
        <f t="shared" si="0"/>
        <v>62620</v>
      </c>
    </row>
    <row r="9" spans="1:14" x14ac:dyDescent="0.25">
      <c r="A9" s="1"/>
      <c r="B9" s="2" t="s">
        <v>75</v>
      </c>
      <c r="C9" s="2" t="s">
        <v>55</v>
      </c>
      <c r="D9" s="3">
        <v>41641</v>
      </c>
      <c r="E9" s="3">
        <v>41642</v>
      </c>
      <c r="F9" s="1">
        <v>47834</v>
      </c>
      <c r="G9" s="4">
        <v>32658.35</v>
      </c>
      <c r="H9" s="1"/>
      <c r="I9" s="7"/>
      <c r="J9" s="4"/>
      <c r="K9" s="4">
        <v>32658.35</v>
      </c>
      <c r="L9" s="4"/>
      <c r="M9" s="4"/>
      <c r="N9" s="6">
        <f t="shared" si="0"/>
        <v>32658.35</v>
      </c>
    </row>
    <row r="10" spans="1:14" x14ac:dyDescent="0.25">
      <c r="A10" s="1"/>
      <c r="B10" s="2" t="s">
        <v>76</v>
      </c>
      <c r="C10" s="2" t="s">
        <v>30</v>
      </c>
      <c r="D10" s="3">
        <v>41641</v>
      </c>
      <c r="E10" s="3">
        <v>41642</v>
      </c>
      <c r="F10" s="1">
        <v>47835</v>
      </c>
      <c r="G10" s="4">
        <v>169680</v>
      </c>
      <c r="H10" s="1"/>
      <c r="I10" s="7"/>
      <c r="J10" s="4">
        <v>169680</v>
      </c>
      <c r="K10" s="4"/>
      <c r="L10" s="5"/>
      <c r="M10" s="5"/>
      <c r="N10" s="6">
        <f t="shared" si="0"/>
        <v>169680</v>
      </c>
    </row>
    <row r="11" spans="1:14" x14ac:dyDescent="0.25">
      <c r="A11" s="1"/>
      <c r="B11" s="8" t="s">
        <v>77</v>
      </c>
      <c r="C11" s="8" t="s">
        <v>30</v>
      </c>
      <c r="D11" s="3">
        <v>41642</v>
      </c>
      <c r="E11" s="3">
        <v>41643</v>
      </c>
      <c r="F11" s="1">
        <v>47836</v>
      </c>
      <c r="G11" s="4">
        <v>36360</v>
      </c>
      <c r="H11" s="1"/>
      <c r="I11" s="5"/>
      <c r="J11" s="5"/>
      <c r="K11" s="5">
        <v>36360</v>
      </c>
      <c r="L11" s="4"/>
      <c r="M11" s="4"/>
      <c r="N11" s="6">
        <f t="shared" si="0"/>
        <v>36360</v>
      </c>
    </row>
    <row r="12" spans="1:14" x14ac:dyDescent="0.25">
      <c r="A12" s="1"/>
      <c r="B12" s="2" t="s">
        <v>59</v>
      </c>
      <c r="C12" s="8" t="s">
        <v>34</v>
      </c>
      <c r="D12" s="3">
        <v>41642</v>
      </c>
      <c r="E12" s="3">
        <v>41643</v>
      </c>
      <c r="F12" s="1">
        <v>47837</v>
      </c>
      <c r="G12" s="4">
        <v>38885</v>
      </c>
      <c r="H12" s="4"/>
      <c r="I12" s="7"/>
      <c r="J12" s="4">
        <v>38885</v>
      </c>
      <c r="K12" s="4"/>
      <c r="L12" s="4"/>
      <c r="M12" s="9"/>
      <c r="N12" s="6">
        <f t="shared" si="0"/>
        <v>38885</v>
      </c>
    </row>
    <row r="13" spans="1:14" x14ac:dyDescent="0.25">
      <c r="A13" s="1"/>
      <c r="B13" s="10" t="s">
        <v>78</v>
      </c>
      <c r="C13" s="10" t="s">
        <v>34</v>
      </c>
      <c r="D13" s="3">
        <v>41642</v>
      </c>
      <c r="E13" s="3">
        <v>41644</v>
      </c>
      <c r="F13" s="1">
        <v>47838</v>
      </c>
      <c r="G13" s="5">
        <v>57570</v>
      </c>
      <c r="H13" s="5"/>
      <c r="I13" s="5"/>
      <c r="J13" s="5"/>
      <c r="K13" s="5">
        <v>57570</v>
      </c>
      <c r="L13" s="4"/>
      <c r="M13" s="9"/>
      <c r="N13" s="6">
        <f t="shared" si="0"/>
        <v>57570</v>
      </c>
    </row>
    <row r="14" spans="1:14" x14ac:dyDescent="0.25">
      <c r="A14" s="1"/>
      <c r="B14" s="10" t="s">
        <v>79</v>
      </c>
      <c r="C14" s="10" t="s">
        <v>80</v>
      </c>
      <c r="D14" s="3">
        <v>41642</v>
      </c>
      <c r="E14" s="3">
        <v>41643</v>
      </c>
      <c r="F14" s="1">
        <v>47839</v>
      </c>
      <c r="G14" s="5">
        <v>71205</v>
      </c>
      <c r="H14" s="5"/>
      <c r="I14" s="5"/>
      <c r="J14" s="5">
        <v>71205</v>
      </c>
      <c r="K14" s="5"/>
      <c r="L14" s="4"/>
      <c r="M14" s="4"/>
      <c r="N14" s="6">
        <f t="shared" si="0"/>
        <v>71205</v>
      </c>
    </row>
    <row r="15" spans="1:14" x14ac:dyDescent="0.25">
      <c r="A15" s="1"/>
      <c r="B15" s="10" t="s">
        <v>81</v>
      </c>
      <c r="C15" s="10" t="s">
        <v>30</v>
      </c>
      <c r="D15" s="3">
        <v>41642</v>
      </c>
      <c r="E15" s="3">
        <v>41643</v>
      </c>
      <c r="F15" s="1">
        <v>47840</v>
      </c>
      <c r="G15" s="5">
        <v>33330</v>
      </c>
      <c r="H15" s="5"/>
      <c r="I15" s="5"/>
      <c r="J15" s="5"/>
      <c r="K15" s="5">
        <v>33330</v>
      </c>
      <c r="L15" s="4"/>
      <c r="M15" s="4"/>
      <c r="N15" s="6">
        <f t="shared" si="0"/>
        <v>33330</v>
      </c>
    </row>
    <row r="16" spans="1:14" x14ac:dyDescent="0.25">
      <c r="A16" s="1"/>
      <c r="B16" s="2" t="s">
        <v>82</v>
      </c>
      <c r="C16" s="10" t="s">
        <v>40</v>
      </c>
      <c r="D16" s="3">
        <v>41642</v>
      </c>
      <c r="E16" s="3">
        <v>41644</v>
      </c>
      <c r="F16" s="11">
        <v>47841</v>
      </c>
      <c r="G16" s="4">
        <v>62620</v>
      </c>
      <c r="H16" s="12"/>
      <c r="I16" s="13"/>
      <c r="J16" s="4"/>
      <c r="K16" s="12">
        <v>62620</v>
      </c>
      <c r="L16" s="4"/>
      <c r="M16" s="9"/>
      <c r="N16" s="6">
        <f t="shared" si="0"/>
        <v>62620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679159.35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679159.35</v>
      </c>
      <c r="H32" s="19"/>
      <c r="I32" s="20">
        <f>SUM(I6:I31)</f>
        <v>0</v>
      </c>
      <c r="J32" s="20">
        <f>SUM(J6:J31)</f>
        <v>279770</v>
      </c>
      <c r="K32" s="20">
        <f>SUM(K6:K31)</f>
        <v>222538.35</v>
      </c>
      <c r="L32" s="20">
        <f>SUM(L6:L31)</f>
        <v>0</v>
      </c>
      <c r="M32" s="20">
        <f>SUM(M6:M31)</f>
        <v>176851</v>
      </c>
      <c r="N32" s="6">
        <f t="shared" ref="N32" si="1">G32+I32</f>
        <v>679159.35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62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38" t="s">
        <v>24</v>
      </c>
      <c r="B35" s="34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38" t="s">
        <v>25</v>
      </c>
      <c r="B36" s="2"/>
      <c r="C36" s="21">
        <v>0</v>
      </c>
      <c r="D36" s="2"/>
      <c r="E36" s="2"/>
      <c r="F36" s="52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2"/>
      <c r="B37" s="2"/>
      <c r="C37" s="4">
        <f>((C35+C36)*E35)</f>
        <v>0</v>
      </c>
      <c r="D37" s="2"/>
      <c r="E37" s="2"/>
      <c r="F37" s="52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38" t="s">
        <v>26</v>
      </c>
      <c r="B38" s="2"/>
      <c r="C38" s="20">
        <v>0</v>
      </c>
      <c r="D38" s="2"/>
      <c r="E38" s="2"/>
      <c r="F38" s="5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53" t="s">
        <v>19</v>
      </c>
      <c r="B39" s="54"/>
      <c r="C39" s="4">
        <f>SUM( C37+C38)</f>
        <v>0</v>
      </c>
      <c r="D39" s="2"/>
      <c r="E39" s="2"/>
      <c r="F39" s="52"/>
      <c r="G39" s="55"/>
      <c r="H39" s="56"/>
      <c r="I39" s="56"/>
      <c r="J39" s="56"/>
      <c r="K39" s="56"/>
      <c r="L39" s="56"/>
      <c r="M39" s="56"/>
      <c r="N39" s="57"/>
    </row>
  </sheetData>
  <mergeCells count="2">
    <mergeCell ref="H4:I4"/>
    <mergeCell ref="E35:F35"/>
  </mergeCells>
  <pageMargins left="0.7" right="0.7" top="0.75" bottom="0.75" header="0.3" footer="0.3"/>
  <pageSetup scale="60" orientation="landscape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L3" sqref="L3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41641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64</v>
      </c>
      <c r="C6" s="2" t="s">
        <v>34</v>
      </c>
      <c r="D6" s="3">
        <v>41641</v>
      </c>
      <c r="E6" s="3">
        <v>41644</v>
      </c>
      <c r="F6" s="1">
        <v>47825</v>
      </c>
      <c r="G6" s="4">
        <v>106050</v>
      </c>
      <c r="H6" s="1"/>
      <c r="I6" s="5"/>
      <c r="J6" s="5"/>
      <c r="K6" s="4">
        <v>106050</v>
      </c>
      <c r="L6" s="5"/>
      <c r="M6" s="5"/>
      <c r="N6" s="6">
        <f>G6+I6</f>
        <v>106050</v>
      </c>
    </row>
    <row r="7" spans="1:14" x14ac:dyDescent="0.25">
      <c r="A7" s="1"/>
      <c r="B7" s="2" t="s">
        <v>65</v>
      </c>
      <c r="C7" s="2"/>
      <c r="D7" s="3"/>
      <c r="E7" s="3"/>
      <c r="F7" s="1">
        <v>47826</v>
      </c>
      <c r="G7" s="4"/>
      <c r="H7" s="1" t="s">
        <v>66</v>
      </c>
      <c r="I7" s="5">
        <v>280725</v>
      </c>
      <c r="J7" s="5"/>
      <c r="K7" s="4">
        <v>280725</v>
      </c>
      <c r="L7" s="4"/>
      <c r="M7" s="4"/>
      <c r="N7" s="6">
        <f t="shared" ref="N7:N30" si="0">G7+I7</f>
        <v>280725</v>
      </c>
    </row>
    <row r="8" spans="1:14" x14ac:dyDescent="0.25">
      <c r="A8" s="1"/>
      <c r="B8" s="2" t="s">
        <v>67</v>
      </c>
      <c r="C8" s="2" t="s">
        <v>30</v>
      </c>
      <c r="D8" s="3">
        <v>41641</v>
      </c>
      <c r="E8" s="3">
        <v>41642</v>
      </c>
      <c r="F8" s="1">
        <v>47827</v>
      </c>
      <c r="G8" s="4">
        <v>37875</v>
      </c>
      <c r="H8" s="1"/>
      <c r="I8" s="7"/>
      <c r="J8" s="4"/>
      <c r="K8" s="4">
        <v>37875</v>
      </c>
      <c r="L8" s="4"/>
      <c r="M8" s="4"/>
      <c r="N8" s="6">
        <f t="shared" si="0"/>
        <v>37875</v>
      </c>
    </row>
    <row r="9" spans="1:14" x14ac:dyDescent="0.25">
      <c r="A9" s="1"/>
      <c r="B9" s="2" t="s">
        <v>68</v>
      </c>
      <c r="C9" s="2" t="s">
        <v>30</v>
      </c>
      <c r="D9" s="3">
        <v>41641</v>
      </c>
      <c r="E9" s="3">
        <v>41642</v>
      </c>
      <c r="F9" s="1">
        <v>47828</v>
      </c>
      <c r="G9" s="4">
        <v>68680</v>
      </c>
      <c r="H9" s="1"/>
      <c r="I9" s="7"/>
      <c r="J9" s="4"/>
      <c r="K9" s="4">
        <v>68680</v>
      </c>
      <c r="L9" s="4"/>
      <c r="M9" s="4"/>
      <c r="N9" s="6">
        <f t="shared" si="0"/>
        <v>68680</v>
      </c>
    </row>
    <row r="10" spans="1:14" x14ac:dyDescent="0.25">
      <c r="A10" s="1"/>
      <c r="B10" s="2" t="s">
        <v>69</v>
      </c>
      <c r="C10" s="2" t="s">
        <v>40</v>
      </c>
      <c r="D10" s="3">
        <v>41641</v>
      </c>
      <c r="E10" s="3">
        <v>41642</v>
      </c>
      <c r="F10" s="1">
        <v>47829</v>
      </c>
      <c r="G10" s="4">
        <v>31000</v>
      </c>
      <c r="H10" s="1"/>
      <c r="I10" s="7"/>
      <c r="J10" s="4">
        <v>31000</v>
      </c>
      <c r="K10" s="4"/>
      <c r="L10" s="5"/>
      <c r="M10" s="5"/>
      <c r="N10" s="6">
        <f t="shared" si="0"/>
        <v>31000</v>
      </c>
    </row>
    <row r="11" spans="1:14" x14ac:dyDescent="0.25">
      <c r="A11" s="1"/>
      <c r="B11" s="8" t="s">
        <v>37</v>
      </c>
      <c r="C11" s="8"/>
      <c r="D11" s="3"/>
      <c r="E11" s="3"/>
      <c r="F11" s="1">
        <v>47830</v>
      </c>
      <c r="G11" s="4"/>
      <c r="H11" s="1" t="s">
        <v>70</v>
      </c>
      <c r="I11" s="5">
        <v>12800</v>
      </c>
      <c r="J11" s="5">
        <v>12800</v>
      </c>
      <c r="K11" s="5"/>
      <c r="L11" s="4"/>
      <c r="M11" s="4"/>
      <c r="N11" s="6">
        <f t="shared" si="0"/>
        <v>12800</v>
      </c>
    </row>
    <row r="12" spans="1:14" x14ac:dyDescent="0.25">
      <c r="A12" s="1"/>
      <c r="B12" s="2"/>
      <c r="C12" s="8"/>
      <c r="D12" s="3"/>
      <c r="E12" s="3"/>
      <c r="F12" s="1"/>
      <c r="G12" s="4"/>
      <c r="H12" s="4"/>
      <c r="I12" s="7"/>
      <c r="J12" s="4"/>
      <c r="K12" s="4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9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537130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243605</v>
      </c>
      <c r="H32" s="19"/>
      <c r="I32" s="20">
        <f>SUM(I6:I31)</f>
        <v>293525</v>
      </c>
      <c r="J32" s="20">
        <f>SUM(J6:J31)</f>
        <v>43800</v>
      </c>
      <c r="K32" s="20">
        <f>SUM(K6:K31)</f>
        <v>493330</v>
      </c>
      <c r="L32" s="20">
        <f>SUM(L6:L31)</f>
        <v>0</v>
      </c>
      <c r="M32" s="20">
        <f>SUM(M6:M31)</f>
        <v>0</v>
      </c>
      <c r="N32" s="6">
        <f t="shared" ref="N32" si="1">G32+I32</f>
        <v>537130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61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38" t="s">
        <v>24</v>
      </c>
      <c r="B35" s="34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38" t="s">
        <v>25</v>
      </c>
      <c r="B36" s="2"/>
      <c r="C36" s="21">
        <v>0</v>
      </c>
      <c r="D36" s="2"/>
      <c r="E36" s="2"/>
      <c r="F36" s="52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2"/>
      <c r="B37" s="2"/>
      <c r="C37" s="4">
        <f>((C35+C36)*E35)</f>
        <v>0</v>
      </c>
      <c r="D37" s="2"/>
      <c r="E37" s="2"/>
      <c r="F37" s="52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38" t="s">
        <v>26</v>
      </c>
      <c r="B38" s="2"/>
      <c r="C38" s="20">
        <v>43800</v>
      </c>
      <c r="D38" s="2"/>
      <c r="E38" s="2"/>
      <c r="F38" s="5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53" t="s">
        <v>19</v>
      </c>
      <c r="B39" s="54"/>
      <c r="C39" s="4">
        <f>SUM( C37+C38)</f>
        <v>43800</v>
      </c>
      <c r="D39" s="2"/>
      <c r="E39" s="2"/>
      <c r="F39" s="52"/>
      <c r="G39" s="55"/>
      <c r="H39" s="56"/>
      <c r="I39" s="56"/>
      <c r="J39" s="56"/>
      <c r="K39" s="56"/>
      <c r="L39" s="56"/>
      <c r="M39" s="56"/>
      <c r="N39" s="57"/>
    </row>
  </sheetData>
  <mergeCells count="2">
    <mergeCell ref="H4:I4"/>
    <mergeCell ref="E35:F35"/>
  </mergeCells>
  <pageMargins left="0.7" right="0.7" top="0.75" bottom="0.75" header="0.3" footer="0.3"/>
  <pageSetup scale="6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B1" workbookViewId="0">
      <selection activeCell="G20" sqref="G20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1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113</v>
      </c>
      <c r="E3" s="31"/>
      <c r="F3" s="31"/>
      <c r="G3" s="33"/>
      <c r="H3" s="25"/>
      <c r="I3" s="2"/>
      <c r="J3" s="34"/>
      <c r="K3" s="35" t="s">
        <v>4</v>
      </c>
      <c r="L3" s="36">
        <v>41668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153</v>
      </c>
      <c r="C6" s="2" t="s">
        <v>360</v>
      </c>
      <c r="D6" s="3">
        <v>41666</v>
      </c>
      <c r="E6" s="3">
        <v>41668</v>
      </c>
      <c r="F6" s="1">
        <v>48086</v>
      </c>
      <c r="G6" s="4">
        <v>68000</v>
      </c>
      <c r="H6" s="1"/>
      <c r="I6" s="5"/>
      <c r="J6" s="5"/>
      <c r="K6" s="4"/>
      <c r="L6" s="4">
        <v>68000</v>
      </c>
      <c r="M6" s="4"/>
      <c r="N6" s="6">
        <f>G6+I6</f>
        <v>68000</v>
      </c>
    </row>
    <row r="7" spans="1:14" x14ac:dyDescent="0.25">
      <c r="A7" s="1"/>
      <c r="B7" s="8" t="s">
        <v>361</v>
      </c>
      <c r="C7" s="2" t="s">
        <v>362</v>
      </c>
      <c r="D7" s="3">
        <v>41665</v>
      </c>
      <c r="E7" s="3">
        <v>41669</v>
      </c>
      <c r="F7" s="1">
        <v>48087</v>
      </c>
      <c r="G7" s="4">
        <v>125240</v>
      </c>
      <c r="H7" s="1"/>
      <c r="I7" s="5"/>
      <c r="J7" s="5"/>
      <c r="K7" s="4"/>
      <c r="L7" s="4"/>
      <c r="M7" s="4">
        <v>125240</v>
      </c>
      <c r="N7" s="6">
        <f t="shared" ref="N7:N30" si="0">G7+I7</f>
        <v>125240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193240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193240</v>
      </c>
      <c r="H32" s="19"/>
      <c r="I32" s="20">
        <f>SUM(I6:I31)</f>
        <v>0</v>
      </c>
      <c r="J32" s="20">
        <f>SUM(J6:J31)</f>
        <v>0</v>
      </c>
      <c r="K32" s="20">
        <f>SUM(K6:K31)</f>
        <v>0</v>
      </c>
      <c r="L32" s="20">
        <f>SUM(L6:L31)</f>
        <v>68000</v>
      </c>
      <c r="M32" s="20">
        <f>SUM(M6:M31)</f>
        <v>125240</v>
      </c>
      <c r="N32" s="6">
        <f t="shared" ref="N32" si="1">G32+I32</f>
        <v>193240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58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59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59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0</v>
      </c>
      <c r="D38" s="2"/>
      <c r="E38" s="2"/>
      <c r="F38" s="159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0</v>
      </c>
      <c r="D39" s="2"/>
      <c r="E39" s="2"/>
      <c r="F39" s="159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0" workbookViewId="0">
      <selection activeCell="C28" sqref="C28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41</v>
      </c>
      <c r="E3" s="31"/>
      <c r="F3" s="31"/>
      <c r="G3" s="33"/>
      <c r="H3" s="25"/>
      <c r="I3" s="2"/>
      <c r="J3" s="34"/>
      <c r="K3" s="35" t="s">
        <v>4</v>
      </c>
      <c r="L3" s="36">
        <v>41641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42</v>
      </c>
      <c r="C6" s="2" t="s">
        <v>40</v>
      </c>
      <c r="D6" s="3">
        <v>41640</v>
      </c>
      <c r="E6" s="3">
        <v>41641</v>
      </c>
      <c r="F6" s="1">
        <v>47809</v>
      </c>
      <c r="G6" s="4">
        <v>35350</v>
      </c>
      <c r="H6" s="1"/>
      <c r="I6" s="5"/>
      <c r="J6" s="5"/>
      <c r="K6" s="4">
        <v>35350</v>
      </c>
      <c r="L6" s="5"/>
      <c r="M6" s="5"/>
      <c r="N6" s="6">
        <f>G6+I6</f>
        <v>35350</v>
      </c>
    </row>
    <row r="7" spans="1:14" x14ac:dyDescent="0.25">
      <c r="A7" s="1"/>
      <c r="B7" s="2" t="s">
        <v>43</v>
      </c>
      <c r="C7" s="2" t="s">
        <v>44</v>
      </c>
      <c r="D7" s="3">
        <v>41638</v>
      </c>
      <c r="E7" s="3">
        <v>41641</v>
      </c>
      <c r="F7" s="1">
        <v>47810</v>
      </c>
      <c r="G7" s="4">
        <v>93930</v>
      </c>
      <c r="H7" s="1"/>
      <c r="I7" s="5"/>
      <c r="J7" s="5"/>
      <c r="K7" s="4"/>
      <c r="L7" s="4">
        <v>93930</v>
      </c>
      <c r="M7" s="4"/>
      <c r="N7" s="6">
        <f t="shared" ref="N7:N30" si="0">G7+I7</f>
        <v>93930</v>
      </c>
    </row>
    <row r="8" spans="1:14" x14ac:dyDescent="0.25">
      <c r="A8" s="1"/>
      <c r="B8" s="2" t="s">
        <v>43</v>
      </c>
      <c r="C8" s="2" t="s">
        <v>44</v>
      </c>
      <c r="D8" s="3">
        <v>41638</v>
      </c>
      <c r="E8" s="3">
        <v>41641</v>
      </c>
      <c r="F8" s="1">
        <v>47811</v>
      </c>
      <c r="G8" s="4">
        <v>93930</v>
      </c>
      <c r="H8" s="1"/>
      <c r="I8" s="7"/>
      <c r="J8" s="4"/>
      <c r="K8" s="4"/>
      <c r="L8" s="4">
        <v>93930</v>
      </c>
      <c r="M8" s="4"/>
      <c r="N8" s="6">
        <f t="shared" si="0"/>
        <v>93930</v>
      </c>
    </row>
    <row r="9" spans="1:14" x14ac:dyDescent="0.25">
      <c r="A9" s="1"/>
      <c r="B9" s="2" t="s">
        <v>45</v>
      </c>
      <c r="C9" s="2" t="s">
        <v>44</v>
      </c>
      <c r="D9" s="3">
        <v>41638</v>
      </c>
      <c r="E9" s="3">
        <v>41640</v>
      </c>
      <c r="F9" s="1">
        <v>47812</v>
      </c>
      <c r="G9" s="4">
        <v>92718</v>
      </c>
      <c r="H9" s="1"/>
      <c r="I9" s="7"/>
      <c r="J9" s="4"/>
      <c r="K9" s="4"/>
      <c r="L9" s="4">
        <v>92718</v>
      </c>
      <c r="M9" s="4"/>
      <c r="N9" s="6">
        <f t="shared" si="0"/>
        <v>92718</v>
      </c>
    </row>
    <row r="10" spans="1:14" x14ac:dyDescent="0.25">
      <c r="A10" s="1"/>
      <c r="B10" s="2" t="s">
        <v>46</v>
      </c>
      <c r="C10" s="2" t="s">
        <v>47</v>
      </c>
      <c r="D10" s="3">
        <v>41637</v>
      </c>
      <c r="E10" s="3">
        <v>42004</v>
      </c>
      <c r="F10" s="1">
        <v>47813</v>
      </c>
      <c r="G10" s="4">
        <v>40400</v>
      </c>
      <c r="H10" s="1"/>
      <c r="I10" s="7"/>
      <c r="J10" s="4"/>
      <c r="K10" s="4"/>
      <c r="L10" s="5">
        <v>40400</v>
      </c>
      <c r="M10" s="5"/>
      <c r="N10" s="6">
        <f t="shared" si="0"/>
        <v>40400</v>
      </c>
    </row>
    <row r="11" spans="1:14" x14ac:dyDescent="0.25">
      <c r="A11" s="1"/>
      <c r="B11" s="8" t="s">
        <v>46</v>
      </c>
      <c r="C11" s="8" t="s">
        <v>48</v>
      </c>
      <c r="D11" s="3">
        <v>41639</v>
      </c>
      <c r="E11" s="3">
        <v>41641</v>
      </c>
      <c r="F11" s="1">
        <v>47814</v>
      </c>
      <c r="G11" s="4">
        <v>40400</v>
      </c>
      <c r="H11" s="1"/>
      <c r="I11" s="5"/>
      <c r="J11" s="5"/>
      <c r="K11" s="5"/>
      <c r="L11" s="4">
        <v>40400</v>
      </c>
      <c r="M11" s="4"/>
      <c r="N11" s="6">
        <f t="shared" si="0"/>
        <v>40400</v>
      </c>
    </row>
    <row r="12" spans="1:14" x14ac:dyDescent="0.25">
      <c r="A12" s="1"/>
      <c r="B12" s="2" t="s">
        <v>49</v>
      </c>
      <c r="C12" s="8" t="s">
        <v>50</v>
      </c>
      <c r="D12" s="3">
        <v>41638</v>
      </c>
      <c r="E12" s="3">
        <v>41640</v>
      </c>
      <c r="F12" s="1">
        <v>47815</v>
      </c>
      <c r="G12" s="4">
        <v>66660</v>
      </c>
      <c r="H12" s="4"/>
      <c r="I12" s="7"/>
      <c r="J12" s="4"/>
      <c r="K12" s="4"/>
      <c r="L12" s="4"/>
      <c r="M12" s="9">
        <v>66660</v>
      </c>
      <c r="N12" s="6">
        <f t="shared" si="0"/>
        <v>66660</v>
      </c>
    </row>
    <row r="13" spans="1:14" x14ac:dyDescent="0.25">
      <c r="A13" s="1"/>
      <c r="B13" s="10" t="s">
        <v>51</v>
      </c>
      <c r="C13" s="10" t="s">
        <v>52</v>
      </c>
      <c r="D13" s="3">
        <v>41639</v>
      </c>
      <c r="E13" s="3">
        <v>41641</v>
      </c>
      <c r="F13" s="1">
        <v>47816</v>
      </c>
      <c r="G13" s="5">
        <v>188870</v>
      </c>
      <c r="H13" s="5"/>
      <c r="I13" s="5"/>
      <c r="J13" s="5"/>
      <c r="K13" s="5"/>
      <c r="L13" s="4"/>
      <c r="M13" s="9">
        <v>188870</v>
      </c>
      <c r="N13" s="6">
        <f t="shared" si="0"/>
        <v>188870</v>
      </c>
    </row>
    <row r="14" spans="1:14" x14ac:dyDescent="0.25">
      <c r="A14" s="1"/>
      <c r="B14" s="10" t="s">
        <v>46</v>
      </c>
      <c r="C14" s="10" t="s">
        <v>53</v>
      </c>
      <c r="D14" s="3">
        <v>41639</v>
      </c>
      <c r="E14" s="3">
        <v>41641</v>
      </c>
      <c r="F14" s="1">
        <v>47817</v>
      </c>
      <c r="G14" s="5">
        <v>41410</v>
      </c>
      <c r="H14" s="5"/>
      <c r="I14" s="5"/>
      <c r="J14" s="5"/>
      <c r="K14" s="5"/>
      <c r="L14" s="4"/>
      <c r="M14" s="4">
        <v>41410</v>
      </c>
      <c r="N14" s="6">
        <f t="shared" si="0"/>
        <v>41410</v>
      </c>
    </row>
    <row r="15" spans="1:14" x14ac:dyDescent="0.25">
      <c r="A15" s="1"/>
      <c r="B15" s="10" t="s">
        <v>54</v>
      </c>
      <c r="C15" s="10" t="s">
        <v>55</v>
      </c>
      <c r="D15" s="3">
        <v>41637</v>
      </c>
      <c r="E15" s="3">
        <v>41640</v>
      </c>
      <c r="F15" s="1">
        <v>47818</v>
      </c>
      <c r="G15" s="5">
        <v>139955.70000000001</v>
      </c>
      <c r="H15" s="5"/>
      <c r="I15" s="5"/>
      <c r="J15" s="5"/>
      <c r="K15" s="5">
        <v>139955.70000000001</v>
      </c>
      <c r="L15" s="4"/>
      <c r="M15" s="4"/>
      <c r="N15" s="6">
        <f t="shared" si="0"/>
        <v>139955.70000000001</v>
      </c>
    </row>
    <row r="16" spans="1:14" x14ac:dyDescent="0.25">
      <c r="A16" s="1"/>
      <c r="B16" s="2" t="s">
        <v>56</v>
      </c>
      <c r="C16" s="10" t="s">
        <v>34</v>
      </c>
      <c r="D16" s="3">
        <v>41638</v>
      </c>
      <c r="E16" s="3" t="s">
        <v>57</v>
      </c>
      <c r="F16" s="11">
        <v>47819</v>
      </c>
      <c r="G16" s="4">
        <v>133320</v>
      </c>
      <c r="H16" s="12"/>
      <c r="I16" s="13"/>
      <c r="J16" s="4">
        <v>62620</v>
      </c>
      <c r="K16" s="12">
        <v>70700</v>
      </c>
      <c r="L16" s="4"/>
      <c r="M16" s="9"/>
      <c r="N16" s="6">
        <f t="shared" si="0"/>
        <v>133320</v>
      </c>
    </row>
    <row r="17" spans="1:14" x14ac:dyDescent="0.25">
      <c r="A17" s="1"/>
      <c r="B17" s="2" t="s">
        <v>58</v>
      </c>
      <c r="C17" s="8" t="s">
        <v>34</v>
      </c>
      <c r="D17" s="3">
        <v>41641</v>
      </c>
      <c r="E17" s="3">
        <v>41643</v>
      </c>
      <c r="F17" s="11">
        <v>47820</v>
      </c>
      <c r="G17" s="4">
        <v>162610</v>
      </c>
      <c r="H17" s="12"/>
      <c r="I17" s="13"/>
      <c r="J17" s="4"/>
      <c r="K17" s="12">
        <v>81305</v>
      </c>
      <c r="L17" s="4"/>
      <c r="M17" s="9">
        <v>81305</v>
      </c>
      <c r="N17" s="6">
        <f t="shared" si="0"/>
        <v>162610</v>
      </c>
    </row>
    <row r="18" spans="1:14" x14ac:dyDescent="0.25">
      <c r="A18" s="1"/>
      <c r="B18" s="2" t="s">
        <v>59</v>
      </c>
      <c r="C18" s="2" t="s">
        <v>34</v>
      </c>
      <c r="D18" s="3">
        <v>41641</v>
      </c>
      <c r="E18" s="3">
        <v>41642</v>
      </c>
      <c r="F18" s="11">
        <v>47821</v>
      </c>
      <c r="G18" s="4">
        <v>88880</v>
      </c>
      <c r="H18" s="12"/>
      <c r="I18" s="13"/>
      <c r="J18" s="4"/>
      <c r="K18" s="12">
        <v>44440</v>
      </c>
      <c r="L18" s="4"/>
      <c r="M18" s="9">
        <v>44440</v>
      </c>
      <c r="N18" s="6">
        <f t="shared" si="0"/>
        <v>88880</v>
      </c>
    </row>
    <row r="19" spans="1:14" x14ac:dyDescent="0.25">
      <c r="A19" s="1"/>
      <c r="B19" s="2" t="s">
        <v>60</v>
      </c>
      <c r="C19" s="2" t="s">
        <v>34</v>
      </c>
      <c r="D19" s="3">
        <v>41641</v>
      </c>
      <c r="E19" s="3">
        <v>41730</v>
      </c>
      <c r="F19" s="11">
        <v>47822</v>
      </c>
      <c r="G19" s="4">
        <v>131300</v>
      </c>
      <c r="H19" s="12"/>
      <c r="I19" s="13"/>
      <c r="J19" s="4"/>
      <c r="K19" s="12">
        <v>92415</v>
      </c>
      <c r="L19" s="4"/>
      <c r="M19" s="9">
        <v>38885</v>
      </c>
      <c r="N19" s="6">
        <f t="shared" si="0"/>
        <v>131300</v>
      </c>
    </row>
    <row r="20" spans="1:14" x14ac:dyDescent="0.25">
      <c r="A20" s="1"/>
      <c r="B20" s="2" t="s">
        <v>61</v>
      </c>
      <c r="C20" s="2" t="s">
        <v>62</v>
      </c>
      <c r="D20" s="3">
        <v>41641</v>
      </c>
      <c r="E20" s="3">
        <v>41643</v>
      </c>
      <c r="F20" s="11">
        <v>47823</v>
      </c>
      <c r="G20" s="4">
        <v>68175</v>
      </c>
      <c r="H20" s="12"/>
      <c r="I20" s="13"/>
      <c r="J20" s="4"/>
      <c r="K20" s="12">
        <v>68175</v>
      </c>
      <c r="L20" s="4"/>
      <c r="M20" s="9"/>
      <c r="N20" s="6">
        <f t="shared" si="0"/>
        <v>68175</v>
      </c>
    </row>
    <row r="21" spans="1:14" x14ac:dyDescent="0.25">
      <c r="A21" s="1"/>
      <c r="B21" s="2" t="s">
        <v>63</v>
      </c>
      <c r="C21" s="2" t="s">
        <v>34</v>
      </c>
      <c r="D21" s="3">
        <v>41641</v>
      </c>
      <c r="E21" s="3">
        <v>41643</v>
      </c>
      <c r="F21" s="11">
        <v>47824</v>
      </c>
      <c r="G21" s="4">
        <v>180790</v>
      </c>
      <c r="H21" s="12"/>
      <c r="I21" s="13"/>
      <c r="J21" s="4"/>
      <c r="K21" s="12">
        <v>90395</v>
      </c>
      <c r="L21" s="4"/>
      <c r="M21" s="9">
        <v>90395</v>
      </c>
      <c r="N21" s="6">
        <f t="shared" si="0"/>
        <v>180790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1598698.7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1598698.7</v>
      </c>
      <c r="H32" s="19"/>
      <c r="I32" s="20">
        <f>SUM(I6:I31)</f>
        <v>0</v>
      </c>
      <c r="J32" s="20">
        <f>SUM(J6:J31)</f>
        <v>62620</v>
      </c>
      <c r="K32" s="20">
        <f>SUM(K6:K31)</f>
        <v>622735.69999999995</v>
      </c>
      <c r="L32" s="20">
        <f>SUM(L6:L31)</f>
        <v>361378</v>
      </c>
      <c r="M32" s="20">
        <f>SUM(M6:M31)</f>
        <v>551965</v>
      </c>
      <c r="N32" s="6">
        <f t="shared" ref="N32" si="1">G32+I32</f>
        <v>1598698.7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60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38" t="s">
        <v>24</v>
      </c>
      <c r="B35" s="34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38" t="s">
        <v>25</v>
      </c>
      <c r="B36" s="2"/>
      <c r="C36" s="21">
        <v>20</v>
      </c>
      <c r="D36" s="2"/>
      <c r="E36" s="2"/>
      <c r="F36" s="52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2"/>
      <c r="B37" s="2"/>
      <c r="C37" s="4">
        <f>((C35+C36)*E35)</f>
        <v>10100</v>
      </c>
      <c r="D37" s="2"/>
      <c r="E37" s="2"/>
      <c r="F37" s="52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38" t="s">
        <v>26</v>
      </c>
      <c r="B38" s="2"/>
      <c r="C38" s="20">
        <v>52525</v>
      </c>
      <c r="D38" s="2"/>
      <c r="E38" s="2"/>
      <c r="F38" s="5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53" t="s">
        <v>19</v>
      </c>
      <c r="B39" s="54"/>
      <c r="C39" s="4">
        <f>SUM( C37+C38)</f>
        <v>62625</v>
      </c>
      <c r="D39" s="2"/>
      <c r="E39" s="2"/>
      <c r="F39" s="52"/>
      <c r="G39" s="55"/>
      <c r="H39" s="56"/>
      <c r="I39" s="56"/>
      <c r="J39" s="56"/>
      <c r="K39" s="56"/>
      <c r="L39" s="56"/>
      <c r="M39" s="56"/>
      <c r="N39" s="57"/>
    </row>
  </sheetData>
  <mergeCells count="2">
    <mergeCell ref="H4:I4"/>
    <mergeCell ref="E35:F35"/>
  </mergeCells>
  <pageMargins left="0.7" right="0.7" top="0.75" bottom="0.75" header="0.3" footer="0.3"/>
  <pageSetup scale="60" orientation="landscape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C1" workbookViewId="0">
      <selection activeCell="L3" sqref="L3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41640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39</v>
      </c>
      <c r="C6" s="2" t="s">
        <v>40</v>
      </c>
      <c r="D6" s="3">
        <v>41640</v>
      </c>
      <c r="E6" s="3">
        <v>41641</v>
      </c>
      <c r="F6" s="1">
        <v>47808</v>
      </c>
      <c r="G6" s="4">
        <v>17000</v>
      </c>
      <c r="H6" s="1"/>
      <c r="I6" s="5"/>
      <c r="J6" s="5"/>
      <c r="K6" s="4">
        <v>17000</v>
      </c>
      <c r="L6" s="5"/>
      <c r="M6" s="5"/>
      <c r="N6" s="6">
        <f>G6+I6</f>
        <v>17000</v>
      </c>
    </row>
    <row r="7" spans="1:14" x14ac:dyDescent="0.25">
      <c r="A7" s="1"/>
      <c r="B7" s="2"/>
      <c r="C7" s="2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1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2"/>
      <c r="C10" s="2"/>
      <c r="D10" s="3"/>
      <c r="E10" s="3"/>
      <c r="F10" s="1"/>
      <c r="G10" s="4"/>
      <c r="H10" s="1"/>
      <c r="I10" s="7"/>
      <c r="J10" s="4"/>
      <c r="K10" s="4"/>
      <c r="L10" s="5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1"/>
      <c r="I11" s="5"/>
      <c r="J11" s="5"/>
      <c r="K11" s="5"/>
      <c r="L11" s="4"/>
      <c r="M11" s="4"/>
      <c r="N11" s="6">
        <f t="shared" si="0"/>
        <v>0</v>
      </c>
    </row>
    <row r="12" spans="1:14" x14ac:dyDescent="0.25">
      <c r="A12" s="1"/>
      <c r="B12" s="2"/>
      <c r="C12" s="8"/>
      <c r="D12" s="3"/>
      <c r="E12" s="3"/>
      <c r="F12" s="1"/>
      <c r="G12" s="4"/>
      <c r="H12" s="4"/>
      <c r="I12" s="7"/>
      <c r="J12" s="4"/>
      <c r="K12" s="4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9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6"/>
      <c r="J31" s="6"/>
      <c r="K31" s="6"/>
      <c r="L31" s="6"/>
      <c r="M31" s="6"/>
      <c r="N31" s="6">
        <f t="shared" si="0"/>
        <v>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17000</v>
      </c>
      <c r="H32" s="19"/>
      <c r="I32" s="20">
        <f>SUM(I6:I31)</f>
        <v>0</v>
      </c>
      <c r="J32" s="20">
        <f>SUM(J6:J31)</f>
        <v>0</v>
      </c>
      <c r="K32" s="20">
        <f>SUM(K6:K31)</f>
        <v>17000</v>
      </c>
      <c r="L32" s="20">
        <f>SUM(L6:L31)</f>
        <v>0</v>
      </c>
      <c r="M32" s="20">
        <f>SUM(M6:M31)</f>
        <v>0</v>
      </c>
      <c r="N32" s="6">
        <f t="shared" ref="N32" si="1">G32+I32</f>
        <v>17000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59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38" t="s">
        <v>24</v>
      </c>
      <c r="B35" s="34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38" t="s">
        <v>25</v>
      </c>
      <c r="B36" s="2"/>
      <c r="C36" s="21">
        <v>0</v>
      </c>
      <c r="D36" s="2"/>
      <c r="E36" s="2"/>
      <c r="F36" s="52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2"/>
      <c r="B37" s="2"/>
      <c r="C37" s="4">
        <f>((C35+C36)*E35)</f>
        <v>0</v>
      </c>
      <c r="D37" s="2"/>
      <c r="E37" s="2"/>
      <c r="F37" s="52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38" t="s">
        <v>26</v>
      </c>
      <c r="B38" s="2"/>
      <c r="C38" s="20">
        <v>0</v>
      </c>
      <c r="D38" s="2"/>
      <c r="E38" s="2"/>
      <c r="F38" s="5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53" t="s">
        <v>19</v>
      </c>
      <c r="B39" s="54"/>
      <c r="C39" s="4">
        <f>SUM( C37+C38)</f>
        <v>0</v>
      </c>
      <c r="D39" s="2"/>
      <c r="E39" s="2"/>
      <c r="F39" s="52"/>
      <c r="G39" s="55"/>
      <c r="H39" s="56"/>
      <c r="I39" s="56"/>
      <c r="J39" s="56"/>
      <c r="K39" s="56"/>
      <c r="L39" s="56"/>
      <c r="M39" s="56"/>
      <c r="N39" s="57"/>
    </row>
  </sheetData>
  <mergeCells count="2">
    <mergeCell ref="H4:I4"/>
    <mergeCell ref="E35:F35"/>
  </mergeCells>
  <pageMargins left="0.7" right="0.7" top="0.75" bottom="0.75" header="0.3" footer="0.3"/>
  <pageSetup scale="60" orientation="landscape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N31" sqref="N31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4.42578125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9.85546875" customWidth="1"/>
    <col min="11" max="11" width="9.7109375" bestFit="1" customWidth="1"/>
    <col min="12" max="12" width="11" customWidth="1"/>
    <col min="13" max="13" width="10.85546875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28</v>
      </c>
      <c r="E3" s="31"/>
      <c r="F3" s="31"/>
      <c r="G3" s="33"/>
      <c r="H3" s="25"/>
      <c r="I3" s="2"/>
      <c r="J3" s="34"/>
      <c r="K3" s="35" t="s">
        <v>4</v>
      </c>
      <c r="L3" s="36">
        <v>41640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2" t="s">
        <v>29</v>
      </c>
      <c r="C6" s="2" t="s">
        <v>30</v>
      </c>
      <c r="D6" s="3"/>
      <c r="E6" s="3"/>
      <c r="F6" s="1">
        <v>47803</v>
      </c>
      <c r="G6" s="4"/>
      <c r="H6" s="1" t="s">
        <v>31</v>
      </c>
      <c r="I6" s="5">
        <v>106050</v>
      </c>
      <c r="J6" s="5">
        <v>106050</v>
      </c>
      <c r="K6" s="4"/>
      <c r="L6" s="5"/>
      <c r="M6" s="5"/>
      <c r="N6" s="6">
        <f>G6+I6</f>
        <v>106050</v>
      </c>
    </row>
    <row r="7" spans="1:14" x14ac:dyDescent="0.25">
      <c r="A7" s="1"/>
      <c r="B7" s="2" t="s">
        <v>32</v>
      </c>
      <c r="C7" s="2" t="s">
        <v>30</v>
      </c>
      <c r="D7" s="3">
        <v>41640</v>
      </c>
      <c r="E7" s="3">
        <v>41641</v>
      </c>
      <c r="F7" s="1">
        <v>47804</v>
      </c>
      <c r="G7" s="4">
        <v>44440</v>
      </c>
      <c r="H7" s="1"/>
      <c r="I7" s="5"/>
      <c r="J7" s="5"/>
      <c r="K7" s="4">
        <v>44440</v>
      </c>
      <c r="L7" s="4"/>
      <c r="M7" s="4"/>
      <c r="N7" s="6">
        <f t="shared" ref="N7:N30" si="0">G7+I7</f>
        <v>44440</v>
      </c>
    </row>
    <row r="8" spans="1:14" x14ac:dyDescent="0.25">
      <c r="A8" s="1"/>
      <c r="B8" s="2" t="s">
        <v>33</v>
      </c>
      <c r="C8" s="2" t="s">
        <v>34</v>
      </c>
      <c r="D8" s="3">
        <v>41639</v>
      </c>
      <c r="E8" s="3">
        <v>41640</v>
      </c>
      <c r="F8" s="1">
        <v>47805</v>
      </c>
      <c r="G8" s="4">
        <v>44440</v>
      </c>
      <c r="H8" s="1"/>
      <c r="I8" s="7"/>
      <c r="J8" s="4"/>
      <c r="K8" s="4"/>
      <c r="L8" s="4"/>
      <c r="M8" s="4">
        <v>44440</v>
      </c>
      <c r="N8" s="6">
        <f t="shared" si="0"/>
        <v>44440</v>
      </c>
    </row>
    <row r="9" spans="1:14" x14ac:dyDescent="0.25">
      <c r="A9" s="1"/>
      <c r="B9" s="2" t="s">
        <v>35</v>
      </c>
      <c r="C9" s="2" t="s">
        <v>34</v>
      </c>
      <c r="D9" s="3">
        <v>41640</v>
      </c>
      <c r="E9" s="3">
        <v>41641</v>
      </c>
      <c r="F9" s="1">
        <v>47806</v>
      </c>
      <c r="G9" s="4">
        <v>45955</v>
      </c>
      <c r="H9" s="1"/>
      <c r="I9" s="7"/>
      <c r="J9" s="4">
        <v>45955</v>
      </c>
      <c r="K9" s="4"/>
      <c r="L9" s="4"/>
      <c r="M9" s="4"/>
      <c r="N9" s="6">
        <f t="shared" si="0"/>
        <v>45955</v>
      </c>
    </row>
    <row r="10" spans="1:14" x14ac:dyDescent="0.25">
      <c r="A10" s="1"/>
      <c r="B10" s="2" t="s">
        <v>36</v>
      </c>
      <c r="C10" s="2" t="s">
        <v>34</v>
      </c>
      <c r="D10" s="3">
        <v>41640</v>
      </c>
      <c r="E10" s="3">
        <v>41641</v>
      </c>
      <c r="F10" s="1">
        <v>47807</v>
      </c>
      <c r="G10" s="4">
        <v>41410</v>
      </c>
      <c r="H10" s="1"/>
      <c r="I10" s="7"/>
      <c r="J10" s="4">
        <v>41410</v>
      </c>
      <c r="K10" s="4"/>
      <c r="L10" s="5"/>
      <c r="M10" s="5"/>
      <c r="N10" s="6">
        <f t="shared" si="0"/>
        <v>41410</v>
      </c>
    </row>
    <row r="11" spans="1:14" x14ac:dyDescent="0.25">
      <c r="A11" s="1"/>
      <c r="B11" s="8"/>
      <c r="C11" s="8"/>
      <c r="D11" s="3"/>
      <c r="E11" s="3"/>
      <c r="F11" s="1"/>
      <c r="G11" s="4"/>
      <c r="H11" s="1"/>
      <c r="I11" s="5"/>
      <c r="J11" s="5"/>
      <c r="K11" s="5"/>
      <c r="L11" s="4"/>
      <c r="M11" s="4"/>
      <c r="N11" s="6">
        <f t="shared" si="0"/>
        <v>0</v>
      </c>
    </row>
    <row r="12" spans="1:14" x14ac:dyDescent="0.25">
      <c r="A12" s="1"/>
      <c r="B12" s="2"/>
      <c r="C12" s="8"/>
      <c r="D12" s="3"/>
      <c r="E12" s="3"/>
      <c r="F12" s="1"/>
      <c r="G12" s="4"/>
      <c r="H12" s="4"/>
      <c r="I12" s="7"/>
      <c r="J12" s="4"/>
      <c r="K12" s="4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9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282295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176245</v>
      </c>
      <c r="H32" s="19"/>
      <c r="I32" s="20">
        <f>SUM(I6:I31)</f>
        <v>106050</v>
      </c>
      <c r="J32" s="20">
        <f>SUM(J6:J31)</f>
        <v>193415</v>
      </c>
      <c r="K32" s="20">
        <f>SUM(K6:K31)</f>
        <v>44440</v>
      </c>
      <c r="L32" s="20">
        <f>SUM(L6:L31)</f>
        <v>0</v>
      </c>
      <c r="M32" s="20">
        <f>SUM(M6:M31)</f>
        <v>44440</v>
      </c>
      <c r="N32" s="6">
        <f t="shared" ref="N32" si="1">G32+I32</f>
        <v>282295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58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38" t="s">
        <v>24</v>
      </c>
      <c r="B35" s="34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38" t="s">
        <v>25</v>
      </c>
      <c r="B36" s="2"/>
      <c r="C36" s="21">
        <v>240</v>
      </c>
      <c r="D36" s="2"/>
      <c r="E36" s="2"/>
      <c r="F36" s="52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2"/>
      <c r="B37" s="2"/>
      <c r="C37" s="4">
        <f>((C35+C36)*E35)</f>
        <v>121200</v>
      </c>
      <c r="D37" s="2"/>
      <c r="E37" s="2"/>
      <c r="F37" s="52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38" t="s">
        <v>26</v>
      </c>
      <c r="B38" s="2"/>
      <c r="C38" s="20">
        <v>72215</v>
      </c>
      <c r="D38" s="2"/>
      <c r="E38" s="2"/>
      <c r="F38" s="52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53" t="s">
        <v>19</v>
      </c>
      <c r="B39" s="54"/>
      <c r="C39" s="4">
        <f>SUM( C37+C38)</f>
        <v>193415</v>
      </c>
      <c r="D39" s="2"/>
      <c r="E39" s="2"/>
      <c r="F39" s="52"/>
      <c r="G39" s="55"/>
      <c r="H39" s="56"/>
      <c r="I39" s="56"/>
      <c r="J39" s="56"/>
      <c r="K39" s="56"/>
      <c r="L39" s="56"/>
      <c r="M39" s="56"/>
      <c r="N39" s="57"/>
    </row>
  </sheetData>
  <mergeCells count="2">
    <mergeCell ref="H4:I4"/>
    <mergeCell ref="E35:F35"/>
  </mergeCells>
  <pageMargins left="0.7" right="0.7" top="0.75" bottom="0.75" header="0.3" footer="0.3"/>
  <pageSetup scale="60" orientation="landscape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K7" sqref="K7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1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113</v>
      </c>
      <c r="E3" s="31"/>
      <c r="F3" s="31"/>
      <c r="G3" s="33"/>
      <c r="H3" s="25"/>
      <c r="I3" s="2"/>
      <c r="J3" s="34"/>
      <c r="K3" s="35" t="s">
        <v>4</v>
      </c>
      <c r="L3" s="36">
        <v>41667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358</v>
      </c>
      <c r="C6" s="2" t="s">
        <v>209</v>
      </c>
      <c r="D6" s="3">
        <v>41667</v>
      </c>
      <c r="E6" s="3">
        <v>41668</v>
      </c>
      <c r="F6" s="1">
        <v>48084</v>
      </c>
      <c r="G6" s="4">
        <v>17000</v>
      </c>
      <c r="H6" s="1"/>
      <c r="I6" s="5"/>
      <c r="J6" s="5">
        <v>17000</v>
      </c>
      <c r="K6" s="4"/>
      <c r="L6" s="4"/>
      <c r="M6" s="4"/>
      <c r="N6" s="6">
        <f>G6+I6</f>
        <v>17000</v>
      </c>
    </row>
    <row r="7" spans="1:14" x14ac:dyDescent="0.25">
      <c r="A7" s="1"/>
      <c r="B7" s="8" t="s">
        <v>359</v>
      </c>
      <c r="C7" s="2" t="s">
        <v>217</v>
      </c>
      <c r="D7" s="3">
        <v>41667</v>
      </c>
      <c r="E7" s="3">
        <v>41668</v>
      </c>
      <c r="F7" s="1">
        <v>48085</v>
      </c>
      <c r="G7" s="4">
        <v>20000</v>
      </c>
      <c r="H7" s="1"/>
      <c r="I7" s="5"/>
      <c r="J7" s="5"/>
      <c r="K7" s="4">
        <v>20000</v>
      </c>
      <c r="L7" s="4"/>
      <c r="M7" s="4"/>
      <c r="N7" s="6">
        <f t="shared" ref="N7:N30" si="0">G7+I7</f>
        <v>20000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37000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37000</v>
      </c>
      <c r="H32" s="19"/>
      <c r="I32" s="20">
        <f>SUM(I6:I31)</f>
        <v>0</v>
      </c>
      <c r="J32" s="20">
        <f>SUM(J6:J31)</f>
        <v>17000</v>
      </c>
      <c r="K32" s="20">
        <f>SUM(K6:K31)</f>
        <v>20000</v>
      </c>
      <c r="L32" s="20">
        <f>SUM(L6:L31)</f>
        <v>0</v>
      </c>
      <c r="M32" s="20">
        <f>SUM(M6:M31)</f>
        <v>0</v>
      </c>
      <c r="N32" s="6">
        <f t="shared" ref="N32" si="1">G32+I32</f>
        <v>37000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56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57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57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17000</v>
      </c>
      <c r="D38" s="2"/>
      <c r="E38" s="2"/>
      <c r="F38" s="157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17000</v>
      </c>
      <c r="D39" s="2"/>
      <c r="E39" s="2"/>
      <c r="F39" s="157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1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41</v>
      </c>
      <c r="E3" s="31"/>
      <c r="F3" s="31"/>
      <c r="G3" s="33"/>
      <c r="H3" s="25"/>
      <c r="I3" s="2"/>
      <c r="J3" s="34"/>
      <c r="K3" s="35" t="s">
        <v>4</v>
      </c>
      <c r="L3" s="36">
        <v>41667</v>
      </c>
      <c r="M3" s="37"/>
      <c r="N3" s="38" t="s">
        <v>27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352</v>
      </c>
      <c r="C6" s="2" t="s">
        <v>353</v>
      </c>
      <c r="D6" s="3">
        <v>41664</v>
      </c>
      <c r="E6" s="3">
        <v>41665</v>
      </c>
      <c r="F6" s="1">
        <v>48077</v>
      </c>
      <c r="G6" s="4">
        <v>35350</v>
      </c>
      <c r="H6" s="1"/>
      <c r="I6" s="5"/>
      <c r="J6" s="5"/>
      <c r="K6" s="4"/>
      <c r="L6" s="4"/>
      <c r="M6" s="4">
        <v>35350</v>
      </c>
      <c r="N6" s="6">
        <f>G6+I6</f>
        <v>35350</v>
      </c>
    </row>
    <row r="7" spans="1:14" x14ac:dyDescent="0.25">
      <c r="A7" s="1"/>
      <c r="B7" s="8" t="s">
        <v>354</v>
      </c>
      <c r="C7" s="2" t="s">
        <v>44</v>
      </c>
      <c r="D7" s="3">
        <v>41664</v>
      </c>
      <c r="E7" s="3">
        <v>41666</v>
      </c>
      <c r="F7" s="1">
        <v>48078</v>
      </c>
      <c r="G7" s="4">
        <v>62620</v>
      </c>
      <c r="H7" s="1"/>
      <c r="I7" s="5"/>
      <c r="J7" s="5"/>
      <c r="K7" s="4"/>
      <c r="L7" s="4">
        <v>62620</v>
      </c>
      <c r="M7" s="4"/>
      <c r="N7" s="6">
        <f t="shared" ref="N7:N30" si="0">G7+I7</f>
        <v>62620</v>
      </c>
    </row>
    <row r="8" spans="1:14" x14ac:dyDescent="0.25">
      <c r="A8" s="1"/>
      <c r="B8" s="2" t="s">
        <v>355</v>
      </c>
      <c r="C8" s="2" t="s">
        <v>44</v>
      </c>
      <c r="D8" s="3">
        <v>41664</v>
      </c>
      <c r="E8" s="3">
        <v>41667</v>
      </c>
      <c r="F8" s="1">
        <v>48079</v>
      </c>
      <c r="G8" s="4">
        <v>93930</v>
      </c>
      <c r="H8" s="1"/>
      <c r="I8" s="7"/>
      <c r="J8" s="4"/>
      <c r="K8" s="4"/>
      <c r="L8" s="4">
        <v>93930</v>
      </c>
      <c r="M8" s="4"/>
      <c r="N8" s="6">
        <f t="shared" si="0"/>
        <v>93930</v>
      </c>
    </row>
    <row r="9" spans="1:14" x14ac:dyDescent="0.25">
      <c r="A9" s="1"/>
      <c r="B9" s="2" t="s">
        <v>355</v>
      </c>
      <c r="C9" s="2" t="s">
        <v>44</v>
      </c>
      <c r="D9" s="3">
        <v>41664</v>
      </c>
      <c r="E9" s="3">
        <v>41667</v>
      </c>
      <c r="F9" s="1">
        <v>48080</v>
      </c>
      <c r="G9" s="4">
        <v>93930</v>
      </c>
      <c r="H9" s="1"/>
      <c r="I9" s="7"/>
      <c r="J9" s="4"/>
      <c r="K9" s="4"/>
      <c r="L9" s="4">
        <v>93930</v>
      </c>
      <c r="M9" s="4"/>
      <c r="N9" s="6">
        <f t="shared" si="0"/>
        <v>93930</v>
      </c>
    </row>
    <row r="10" spans="1:14" x14ac:dyDescent="0.25">
      <c r="A10" s="1"/>
      <c r="B10" s="8" t="s">
        <v>356</v>
      </c>
      <c r="C10" s="8" t="s">
        <v>133</v>
      </c>
      <c r="D10" s="3">
        <v>41667</v>
      </c>
      <c r="E10" s="3">
        <v>41669</v>
      </c>
      <c r="F10" s="1">
        <v>48081</v>
      </c>
      <c r="G10" s="4">
        <v>40000</v>
      </c>
      <c r="H10" s="1"/>
      <c r="I10" s="5"/>
      <c r="J10" s="5">
        <v>40000</v>
      </c>
      <c r="K10" s="5"/>
      <c r="L10" s="4"/>
      <c r="M10" s="5"/>
      <c r="N10" s="6">
        <f t="shared" si="0"/>
        <v>40000</v>
      </c>
    </row>
    <row r="11" spans="1:14" x14ac:dyDescent="0.25">
      <c r="A11" s="1"/>
      <c r="B11" s="8" t="s">
        <v>129</v>
      </c>
      <c r="C11" s="8" t="s">
        <v>357</v>
      </c>
      <c r="D11" s="3">
        <v>41666</v>
      </c>
      <c r="E11" s="3">
        <v>41667</v>
      </c>
      <c r="F11" s="1">
        <v>48082</v>
      </c>
      <c r="G11" s="4">
        <v>17000</v>
      </c>
      <c r="H11" s="4"/>
      <c r="I11" s="7"/>
      <c r="J11" s="4">
        <v>17000</v>
      </c>
      <c r="K11" s="4"/>
      <c r="L11" s="4"/>
      <c r="M11" s="4"/>
      <c r="N11" s="6">
        <f t="shared" si="0"/>
        <v>17000</v>
      </c>
    </row>
    <row r="12" spans="1:14" x14ac:dyDescent="0.25">
      <c r="A12" s="1"/>
      <c r="B12" s="10" t="s">
        <v>37</v>
      </c>
      <c r="C12" s="10"/>
      <c r="D12" s="3"/>
      <c r="E12" s="3"/>
      <c r="F12" s="1">
        <v>48083</v>
      </c>
      <c r="G12" s="5"/>
      <c r="H12" s="5" t="s">
        <v>70</v>
      </c>
      <c r="I12" s="5">
        <v>9400</v>
      </c>
      <c r="J12" s="5">
        <v>9400</v>
      </c>
      <c r="K12" s="5"/>
      <c r="L12" s="4"/>
      <c r="M12" s="9"/>
      <c r="N12" s="6">
        <f t="shared" si="0"/>
        <v>9400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352230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342830</v>
      </c>
      <c r="H32" s="19"/>
      <c r="I32" s="20">
        <f>SUM(I6:I31)</f>
        <v>9400</v>
      </c>
      <c r="J32" s="20">
        <f>SUM(J6:J31)</f>
        <v>66400</v>
      </c>
      <c r="K32" s="20">
        <f>SUM(K6:K31)</f>
        <v>0</v>
      </c>
      <c r="L32" s="20">
        <f>SUM(L6:L31)</f>
        <v>250480</v>
      </c>
      <c r="M32" s="20">
        <f>SUM(M6:M31)</f>
        <v>35350</v>
      </c>
      <c r="N32" s="6">
        <f t="shared" ref="N32" si="1">G32+I32</f>
        <v>352230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54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55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55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66400</v>
      </c>
      <c r="D38" s="2"/>
      <c r="E38" s="2"/>
      <c r="F38" s="155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66400</v>
      </c>
      <c r="D39" s="2"/>
      <c r="E39" s="2"/>
      <c r="F39" s="155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39"/>
    </sheetView>
  </sheetViews>
  <sheetFormatPr baseColWidth="10" defaultColWidth="9.140625" defaultRowHeight="15" x14ac:dyDescent="0.25"/>
  <cols>
    <col min="1" max="1" width="5.5703125" customWidth="1"/>
    <col min="2" max="2" width="31.140625" customWidth="1"/>
    <col min="3" max="3" width="33" customWidth="1"/>
    <col min="4" max="4" width="10.5703125" customWidth="1"/>
    <col min="5" max="5" width="10" customWidth="1"/>
    <col min="6" max="6" width="8.7109375" bestFit="1" customWidth="1"/>
    <col min="7" max="7" width="12.140625" customWidth="1"/>
    <col min="8" max="8" width="14.140625" bestFit="1" customWidth="1"/>
    <col min="9" max="9" width="9.7109375" customWidth="1"/>
    <col min="10" max="10" width="10.7109375" customWidth="1"/>
    <col min="11" max="11" width="10.85546875" bestFit="1" customWidth="1"/>
    <col min="12" max="12" width="11" customWidth="1"/>
    <col min="13" max="13" width="11" bestFit="1" customWidth="1"/>
    <col min="14" max="14" width="11.7109375" customWidth="1"/>
  </cols>
  <sheetData>
    <row r="1" spans="1:14" x14ac:dyDescent="0.25">
      <c r="A1" s="2"/>
      <c r="B1" s="2" t="s">
        <v>0</v>
      </c>
      <c r="C1" s="22" t="s">
        <v>1</v>
      </c>
      <c r="D1" s="23"/>
      <c r="E1" s="23"/>
      <c r="F1" s="24"/>
      <c r="G1" s="2"/>
      <c r="H1" s="25"/>
      <c r="I1" s="26"/>
      <c r="J1" s="27" t="s">
        <v>2</v>
      </c>
      <c r="K1" s="26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5"/>
      <c r="I2" s="28"/>
      <c r="J2" s="2"/>
      <c r="K2" s="2"/>
      <c r="L2" s="2"/>
      <c r="M2" s="2"/>
      <c r="N2" s="2"/>
    </row>
    <row r="3" spans="1:14" x14ac:dyDescent="0.25">
      <c r="A3" s="29"/>
      <c r="B3" s="30" t="s">
        <v>3</v>
      </c>
      <c r="C3" s="31"/>
      <c r="D3" s="32" t="s">
        <v>37</v>
      </c>
      <c r="E3" s="31"/>
      <c r="F3" s="31"/>
      <c r="G3" s="33"/>
      <c r="H3" s="25"/>
      <c r="I3" s="2"/>
      <c r="J3" s="34"/>
      <c r="K3" s="35" t="s">
        <v>4</v>
      </c>
      <c r="L3" s="36">
        <v>41666</v>
      </c>
      <c r="M3" s="37"/>
      <c r="N3" s="38" t="s">
        <v>38</v>
      </c>
    </row>
    <row r="4" spans="1:14" x14ac:dyDescent="0.25">
      <c r="A4" s="2"/>
      <c r="B4" s="2"/>
      <c r="C4" s="2"/>
      <c r="D4" s="2"/>
      <c r="E4" s="2"/>
      <c r="F4" s="2"/>
      <c r="G4" s="2"/>
      <c r="H4" s="172" t="s">
        <v>5</v>
      </c>
      <c r="I4" s="173"/>
      <c r="J4" s="2"/>
      <c r="K4" s="2"/>
      <c r="L4" s="2"/>
      <c r="M4" s="34"/>
      <c r="N4" s="2"/>
    </row>
    <row r="5" spans="1:14" x14ac:dyDescent="0.25">
      <c r="A5" s="38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8" t="s">
        <v>12</v>
      </c>
      <c r="H5" s="3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38" t="s">
        <v>18</v>
      </c>
      <c r="N5" s="38" t="s">
        <v>19</v>
      </c>
    </row>
    <row r="6" spans="1:14" x14ac:dyDescent="0.25">
      <c r="A6" s="1"/>
      <c r="B6" s="8" t="s">
        <v>351</v>
      </c>
      <c r="C6" s="2" t="s">
        <v>40</v>
      </c>
      <c r="D6" s="3">
        <v>41666</v>
      </c>
      <c r="E6" s="3">
        <v>41667</v>
      </c>
      <c r="F6" s="1">
        <v>48076</v>
      </c>
      <c r="G6" s="4">
        <v>33330</v>
      </c>
      <c r="H6" s="1"/>
      <c r="I6" s="5"/>
      <c r="J6" s="5"/>
      <c r="K6" s="4">
        <v>33330</v>
      </c>
      <c r="L6" s="4"/>
      <c r="M6" s="4"/>
      <c r="N6" s="6">
        <f>G6+I6</f>
        <v>33330</v>
      </c>
    </row>
    <row r="7" spans="1:14" x14ac:dyDescent="0.25">
      <c r="A7" s="1"/>
      <c r="B7" s="8"/>
      <c r="C7" s="2"/>
      <c r="D7" s="3"/>
      <c r="E7" s="3"/>
      <c r="F7" s="1"/>
      <c r="G7" s="4"/>
      <c r="H7" s="1"/>
      <c r="I7" s="5"/>
      <c r="J7" s="5"/>
      <c r="K7" s="4"/>
      <c r="L7" s="4"/>
      <c r="M7" s="4"/>
      <c r="N7" s="6">
        <f t="shared" ref="N7:N30" si="0">G7+I7</f>
        <v>0</v>
      </c>
    </row>
    <row r="8" spans="1:14" x14ac:dyDescent="0.25">
      <c r="A8" s="1"/>
      <c r="B8" s="2"/>
      <c r="C8" s="2"/>
      <c r="D8" s="3"/>
      <c r="E8" s="3"/>
      <c r="F8" s="1"/>
      <c r="G8" s="4"/>
      <c r="H8" s="1"/>
      <c r="I8" s="7"/>
      <c r="J8" s="4"/>
      <c r="K8" s="4"/>
      <c r="L8" s="4"/>
      <c r="M8" s="4"/>
      <c r="N8" s="6">
        <f t="shared" si="0"/>
        <v>0</v>
      </c>
    </row>
    <row r="9" spans="1:14" x14ac:dyDescent="0.25">
      <c r="A9" s="1"/>
      <c r="B9" s="2"/>
      <c r="C9" s="2"/>
      <c r="D9" s="3"/>
      <c r="E9" s="3"/>
      <c r="F9" s="1"/>
      <c r="G9" s="4"/>
      <c r="H9" s="1"/>
      <c r="I9" s="7"/>
      <c r="J9" s="4"/>
      <c r="K9" s="4"/>
      <c r="L9" s="4"/>
      <c r="M9" s="4"/>
      <c r="N9" s="6">
        <f t="shared" si="0"/>
        <v>0</v>
      </c>
    </row>
    <row r="10" spans="1:14" x14ac:dyDescent="0.25">
      <c r="A10" s="1"/>
      <c r="B10" s="8"/>
      <c r="C10" s="8"/>
      <c r="D10" s="3"/>
      <c r="E10" s="3"/>
      <c r="F10" s="1"/>
      <c r="G10" s="4"/>
      <c r="H10" s="1"/>
      <c r="I10" s="5"/>
      <c r="J10" s="5"/>
      <c r="K10" s="5"/>
      <c r="L10" s="4"/>
      <c r="M10" s="5"/>
      <c r="N10" s="6">
        <f t="shared" si="0"/>
        <v>0</v>
      </c>
    </row>
    <row r="11" spans="1:14" x14ac:dyDescent="0.25">
      <c r="A11" s="1"/>
      <c r="B11" s="8"/>
      <c r="C11" s="8"/>
      <c r="D11" s="3"/>
      <c r="E11" s="3"/>
      <c r="F11" s="1"/>
      <c r="G11" s="4"/>
      <c r="H11" s="4"/>
      <c r="I11" s="7"/>
      <c r="J11" s="4"/>
      <c r="K11" s="4"/>
      <c r="L11" s="4"/>
      <c r="M11" s="4"/>
      <c r="N11" s="6">
        <f t="shared" si="0"/>
        <v>0</v>
      </c>
    </row>
    <row r="12" spans="1:14" x14ac:dyDescent="0.25">
      <c r="A12" s="1"/>
      <c r="B12" s="10"/>
      <c r="C12" s="10"/>
      <c r="D12" s="3"/>
      <c r="E12" s="3"/>
      <c r="F12" s="1"/>
      <c r="G12" s="5"/>
      <c r="H12" s="5"/>
      <c r="I12" s="5"/>
      <c r="J12" s="5"/>
      <c r="K12" s="5"/>
      <c r="L12" s="4"/>
      <c r="M12" s="9"/>
      <c r="N12" s="6">
        <f t="shared" si="0"/>
        <v>0</v>
      </c>
    </row>
    <row r="13" spans="1:14" x14ac:dyDescent="0.25">
      <c r="A13" s="1"/>
      <c r="B13" s="10"/>
      <c r="C13" s="10"/>
      <c r="D13" s="3"/>
      <c r="E13" s="3"/>
      <c r="F13" s="1"/>
      <c r="G13" s="5"/>
      <c r="H13" s="5"/>
      <c r="I13" s="5"/>
      <c r="J13" s="5"/>
      <c r="K13" s="5"/>
      <c r="L13" s="4"/>
      <c r="M13" s="4"/>
      <c r="N13" s="6">
        <f t="shared" si="0"/>
        <v>0</v>
      </c>
    </row>
    <row r="14" spans="1:14" x14ac:dyDescent="0.25">
      <c r="A14" s="1"/>
      <c r="B14" s="10"/>
      <c r="C14" s="10"/>
      <c r="D14" s="3"/>
      <c r="E14" s="3"/>
      <c r="F14" s="1"/>
      <c r="G14" s="5"/>
      <c r="H14" s="5"/>
      <c r="I14" s="5"/>
      <c r="J14" s="5"/>
      <c r="K14" s="5"/>
      <c r="L14" s="4"/>
      <c r="M14" s="4"/>
      <c r="N14" s="6">
        <f t="shared" si="0"/>
        <v>0</v>
      </c>
    </row>
    <row r="15" spans="1:14" x14ac:dyDescent="0.25">
      <c r="A15" s="1"/>
      <c r="B15" s="10"/>
      <c r="C15" s="10"/>
      <c r="D15" s="3"/>
      <c r="E15" s="3"/>
      <c r="F15" s="1"/>
      <c r="G15" s="5"/>
      <c r="H15" s="5"/>
      <c r="I15" s="5"/>
      <c r="J15" s="5"/>
      <c r="K15" s="5"/>
      <c r="L15" s="4"/>
      <c r="M15" s="4"/>
      <c r="N15" s="6">
        <f t="shared" si="0"/>
        <v>0</v>
      </c>
    </row>
    <row r="16" spans="1:14" x14ac:dyDescent="0.25">
      <c r="A16" s="1"/>
      <c r="B16" s="2"/>
      <c r="C16" s="10"/>
      <c r="D16" s="3"/>
      <c r="E16" s="3"/>
      <c r="F16" s="11"/>
      <c r="G16" s="4"/>
      <c r="H16" s="12"/>
      <c r="I16" s="13"/>
      <c r="J16" s="4"/>
      <c r="K16" s="12"/>
      <c r="L16" s="4"/>
      <c r="M16" s="9"/>
      <c r="N16" s="6">
        <f t="shared" si="0"/>
        <v>0</v>
      </c>
    </row>
    <row r="17" spans="1:14" x14ac:dyDescent="0.25">
      <c r="A17" s="1"/>
      <c r="B17" s="2"/>
      <c r="C17" s="8"/>
      <c r="D17" s="3"/>
      <c r="E17" s="3"/>
      <c r="F17" s="11"/>
      <c r="G17" s="4"/>
      <c r="H17" s="12"/>
      <c r="I17" s="13"/>
      <c r="J17" s="4"/>
      <c r="K17" s="12"/>
      <c r="L17" s="4"/>
      <c r="M17" s="9"/>
      <c r="N17" s="6">
        <f t="shared" si="0"/>
        <v>0</v>
      </c>
    </row>
    <row r="18" spans="1:14" x14ac:dyDescent="0.25">
      <c r="A18" s="1"/>
      <c r="B18" s="2"/>
      <c r="C18" s="2"/>
      <c r="D18" s="3"/>
      <c r="E18" s="3"/>
      <c r="F18" s="11"/>
      <c r="G18" s="4"/>
      <c r="H18" s="12"/>
      <c r="I18" s="13"/>
      <c r="J18" s="4"/>
      <c r="K18" s="12"/>
      <c r="L18" s="4"/>
      <c r="M18" s="9"/>
      <c r="N18" s="6">
        <f t="shared" si="0"/>
        <v>0</v>
      </c>
    </row>
    <row r="19" spans="1:14" x14ac:dyDescent="0.25">
      <c r="A19" s="1"/>
      <c r="B19" s="2"/>
      <c r="C19" s="2"/>
      <c r="D19" s="3"/>
      <c r="E19" s="3"/>
      <c r="F19" s="11"/>
      <c r="G19" s="4"/>
      <c r="H19" s="12"/>
      <c r="I19" s="13"/>
      <c r="J19" s="4"/>
      <c r="K19" s="12"/>
      <c r="L19" s="4"/>
      <c r="M19" s="9"/>
      <c r="N19" s="6">
        <f t="shared" si="0"/>
        <v>0</v>
      </c>
    </row>
    <row r="20" spans="1:14" x14ac:dyDescent="0.25">
      <c r="A20" s="1"/>
      <c r="B20" s="2"/>
      <c r="C20" s="2"/>
      <c r="D20" s="3"/>
      <c r="E20" s="3"/>
      <c r="F20" s="11"/>
      <c r="G20" s="4"/>
      <c r="H20" s="12"/>
      <c r="I20" s="13"/>
      <c r="J20" s="4"/>
      <c r="K20" s="12"/>
      <c r="L20" s="4"/>
      <c r="M20" s="9"/>
      <c r="N20" s="6">
        <f t="shared" si="0"/>
        <v>0</v>
      </c>
    </row>
    <row r="21" spans="1:14" x14ac:dyDescent="0.25">
      <c r="A21" s="1"/>
      <c r="B21" s="2"/>
      <c r="C21" s="2"/>
      <c r="D21" s="3"/>
      <c r="E21" s="3"/>
      <c r="F21" s="11"/>
      <c r="G21" s="4"/>
      <c r="H21" s="12"/>
      <c r="I21" s="13"/>
      <c r="J21" s="4"/>
      <c r="K21" s="12"/>
      <c r="L21" s="4"/>
      <c r="M21" s="9"/>
      <c r="N21" s="6">
        <f t="shared" si="0"/>
        <v>0</v>
      </c>
    </row>
    <row r="22" spans="1:14" x14ac:dyDescent="0.25">
      <c r="A22" s="1"/>
      <c r="B22" s="2"/>
      <c r="C22" s="2"/>
      <c r="D22" s="3"/>
      <c r="E22" s="3"/>
      <c r="F22" s="11"/>
      <c r="G22" s="4"/>
      <c r="H22" s="12"/>
      <c r="I22" s="13"/>
      <c r="J22" s="4"/>
      <c r="K22" s="12"/>
      <c r="L22" s="4"/>
      <c r="M22" s="9"/>
      <c r="N22" s="6">
        <f t="shared" si="0"/>
        <v>0</v>
      </c>
    </row>
    <row r="23" spans="1:14" x14ac:dyDescent="0.25">
      <c r="A23" s="1"/>
      <c r="B23" s="2"/>
      <c r="C23" s="2"/>
      <c r="D23" s="3"/>
      <c r="E23" s="3"/>
      <c r="F23" s="11"/>
      <c r="G23" s="4"/>
      <c r="H23" s="12"/>
      <c r="I23" s="13"/>
      <c r="J23" s="4"/>
      <c r="K23" s="12"/>
      <c r="L23" s="4"/>
      <c r="M23" s="9"/>
      <c r="N23" s="6">
        <f t="shared" si="0"/>
        <v>0</v>
      </c>
    </row>
    <row r="24" spans="1:14" x14ac:dyDescent="0.25">
      <c r="A24" s="1"/>
      <c r="B24" s="2"/>
      <c r="C24" s="2"/>
      <c r="D24" s="3"/>
      <c r="E24" s="3"/>
      <c r="F24" s="11"/>
      <c r="G24" s="4"/>
      <c r="H24" s="12"/>
      <c r="I24" s="13"/>
      <c r="J24" s="4"/>
      <c r="K24" s="12"/>
      <c r="L24" s="4"/>
      <c r="M24" s="9"/>
      <c r="N24" s="6">
        <f t="shared" si="0"/>
        <v>0</v>
      </c>
    </row>
    <row r="25" spans="1:14" x14ac:dyDescent="0.25">
      <c r="A25" s="1"/>
      <c r="B25" s="2"/>
      <c r="C25" s="2"/>
      <c r="D25" s="3"/>
      <c r="E25" s="3"/>
      <c r="F25" s="11"/>
      <c r="G25" s="4"/>
      <c r="H25" s="12"/>
      <c r="I25" s="13"/>
      <c r="J25" s="4"/>
      <c r="K25" s="12"/>
      <c r="L25" s="4"/>
      <c r="M25" s="9"/>
      <c r="N25" s="6">
        <f t="shared" si="0"/>
        <v>0</v>
      </c>
    </row>
    <row r="26" spans="1:14" x14ac:dyDescent="0.25">
      <c r="A26" s="14"/>
      <c r="B26" s="2"/>
      <c r="C26" s="2"/>
      <c r="D26" s="3"/>
      <c r="E26" s="3"/>
      <c r="F26" s="11"/>
      <c r="G26" s="4"/>
      <c r="H26" s="15"/>
      <c r="I26" s="13"/>
      <c r="J26" s="4"/>
      <c r="K26" s="12"/>
      <c r="L26" s="4"/>
      <c r="M26" s="9"/>
      <c r="N26" s="6">
        <f t="shared" si="0"/>
        <v>0</v>
      </c>
    </row>
    <row r="27" spans="1:14" x14ac:dyDescent="0.25">
      <c r="A27" s="14"/>
      <c r="B27" s="2"/>
      <c r="C27" s="2"/>
      <c r="D27" s="3"/>
      <c r="E27" s="3"/>
      <c r="F27" s="11"/>
      <c r="G27" s="4"/>
      <c r="H27" s="15"/>
      <c r="I27" s="13"/>
      <c r="J27" s="4"/>
      <c r="K27" s="12"/>
      <c r="L27" s="4"/>
      <c r="M27" s="9"/>
      <c r="N27" s="6">
        <f>N28</f>
        <v>0</v>
      </c>
    </row>
    <row r="28" spans="1:14" x14ac:dyDescent="0.25">
      <c r="A28" s="14"/>
      <c r="B28" s="2"/>
      <c r="C28" s="2"/>
      <c r="D28" s="3"/>
      <c r="E28" s="3"/>
      <c r="F28" s="11"/>
      <c r="G28" s="4"/>
      <c r="H28" s="15"/>
      <c r="I28" s="13"/>
      <c r="J28" s="13"/>
      <c r="K28" s="12"/>
      <c r="L28" s="4"/>
      <c r="M28" s="9"/>
      <c r="N28" s="6">
        <v>0</v>
      </c>
    </row>
    <row r="29" spans="1:14" x14ac:dyDescent="0.25">
      <c r="A29" s="14"/>
      <c r="B29" s="2"/>
      <c r="C29" s="2"/>
      <c r="D29" s="3"/>
      <c r="E29" s="3"/>
      <c r="F29" s="11"/>
      <c r="G29" s="4"/>
      <c r="H29" s="15"/>
      <c r="I29" s="13"/>
      <c r="J29" s="4"/>
      <c r="K29" s="12"/>
      <c r="L29" s="4"/>
      <c r="M29" s="9"/>
      <c r="N29" s="6">
        <f t="shared" si="0"/>
        <v>0</v>
      </c>
    </row>
    <row r="30" spans="1:14" x14ac:dyDescent="0.25">
      <c r="A30" s="14"/>
      <c r="B30" s="2"/>
      <c r="C30" s="2"/>
      <c r="D30" s="3"/>
      <c r="E30" s="3"/>
      <c r="F30" s="11"/>
      <c r="G30" s="4"/>
      <c r="H30" s="15"/>
      <c r="I30" s="13"/>
      <c r="J30" s="4"/>
      <c r="K30" s="12"/>
      <c r="L30" s="4"/>
      <c r="M30" s="9"/>
      <c r="N30" s="6">
        <f t="shared" si="0"/>
        <v>0</v>
      </c>
    </row>
    <row r="31" spans="1:14" x14ac:dyDescent="0.25">
      <c r="A31" s="14"/>
      <c r="B31" s="2"/>
      <c r="C31" s="2"/>
      <c r="D31" s="3"/>
      <c r="E31" s="3"/>
      <c r="F31" s="16"/>
      <c r="G31" s="4"/>
      <c r="H31" s="15"/>
      <c r="I31" s="13"/>
      <c r="J31" s="4"/>
      <c r="K31" s="12"/>
      <c r="L31" s="4"/>
      <c r="M31" s="9"/>
      <c r="N31" s="6">
        <f>SUM(N6:N30)</f>
        <v>33330</v>
      </c>
    </row>
    <row r="32" spans="1:14" x14ac:dyDescent="0.25">
      <c r="A32" s="39" t="s">
        <v>20</v>
      </c>
      <c r="B32" s="38"/>
      <c r="C32" s="17"/>
      <c r="D32" s="17"/>
      <c r="E32" s="17"/>
      <c r="F32" s="18"/>
      <c r="G32" s="4">
        <f>SUM(G6:G31)</f>
        <v>33330</v>
      </c>
      <c r="H32" s="19"/>
      <c r="I32" s="20">
        <f>SUM(I6:I31)</f>
        <v>0</v>
      </c>
      <c r="J32" s="20">
        <f>SUM(J6:J31)</f>
        <v>0</v>
      </c>
      <c r="K32" s="20">
        <f>SUM(K6:K31)</f>
        <v>33330</v>
      </c>
      <c r="L32" s="20">
        <f>SUM(L6:L31)</f>
        <v>0</v>
      </c>
      <c r="M32" s="20">
        <f>SUM(M6:M31)</f>
        <v>0</v>
      </c>
      <c r="N32" s="6">
        <f t="shared" ref="N32" si="1">G32+I32</f>
        <v>33330</v>
      </c>
    </row>
    <row r="33" spans="1:14" x14ac:dyDescent="0.25">
      <c r="A33" s="2"/>
      <c r="B33" s="2"/>
      <c r="C33" s="2"/>
      <c r="D33" s="3"/>
      <c r="E33" s="2"/>
      <c r="F33" s="2"/>
      <c r="G33" s="40"/>
      <c r="H33" s="41" t="s">
        <v>21</v>
      </c>
      <c r="I33" s="42"/>
      <c r="J33" s="43"/>
      <c r="K33" s="44"/>
      <c r="L33" s="43"/>
      <c r="M33" s="43"/>
      <c r="N33" s="40"/>
    </row>
    <row r="34" spans="1:14" ht="15" customHeight="1" x14ac:dyDescent="0.25">
      <c r="A34" s="39" t="s">
        <v>22</v>
      </c>
      <c r="B34" s="38"/>
      <c r="C34" s="2"/>
      <c r="D34" s="3"/>
      <c r="E34" s="34" t="s">
        <v>23</v>
      </c>
      <c r="F34" s="152"/>
      <c r="G34" s="45"/>
      <c r="H34" s="46"/>
      <c r="I34" s="46"/>
      <c r="J34" s="46"/>
      <c r="K34" s="46"/>
      <c r="L34" s="46"/>
      <c r="M34" s="46"/>
      <c r="N34" s="47"/>
    </row>
    <row r="35" spans="1:14" ht="15" customHeight="1" x14ac:dyDescent="0.25">
      <c r="A35" s="170" t="s">
        <v>24</v>
      </c>
      <c r="B35" s="171"/>
      <c r="C35" s="48"/>
      <c r="D35" s="2"/>
      <c r="E35" s="174">
        <v>505</v>
      </c>
      <c r="F35" s="175"/>
      <c r="G35" s="49"/>
      <c r="H35" s="50"/>
      <c r="I35" s="50"/>
      <c r="J35" s="50"/>
      <c r="K35" s="50"/>
      <c r="L35" s="50"/>
      <c r="M35" s="50"/>
      <c r="N35" s="51"/>
    </row>
    <row r="36" spans="1:14" ht="15" customHeight="1" x14ac:dyDescent="0.25">
      <c r="A36" s="170" t="s">
        <v>25</v>
      </c>
      <c r="B36" s="171"/>
      <c r="C36" s="21">
        <v>0</v>
      </c>
      <c r="D36" s="2"/>
      <c r="E36" s="2"/>
      <c r="F36" s="153"/>
      <c r="G36" s="49"/>
      <c r="H36" s="50"/>
      <c r="I36" s="50"/>
      <c r="J36" s="50"/>
      <c r="K36" s="50"/>
      <c r="L36" s="50"/>
      <c r="M36" s="50"/>
      <c r="N36" s="51"/>
    </row>
    <row r="37" spans="1:14" ht="15" customHeight="1" x14ac:dyDescent="0.25">
      <c r="A37" s="176"/>
      <c r="B37" s="177"/>
      <c r="C37" s="4">
        <f>((C35+C36)*E35)</f>
        <v>0</v>
      </c>
      <c r="D37" s="2"/>
      <c r="E37" s="2"/>
      <c r="F37" s="153"/>
      <c r="G37" s="49"/>
      <c r="H37" s="50"/>
      <c r="I37" s="50"/>
      <c r="J37" s="50"/>
      <c r="K37" s="50"/>
      <c r="L37" s="50"/>
      <c r="M37" s="50"/>
      <c r="N37" s="51"/>
    </row>
    <row r="38" spans="1:14" ht="15" customHeight="1" x14ac:dyDescent="0.25">
      <c r="A38" s="170" t="s">
        <v>26</v>
      </c>
      <c r="B38" s="171"/>
      <c r="C38" s="20">
        <v>0</v>
      </c>
      <c r="D38" s="2"/>
      <c r="E38" s="2"/>
      <c r="F38" s="153"/>
      <c r="G38" s="49"/>
      <c r="H38" s="50"/>
      <c r="I38" s="50"/>
      <c r="J38" s="50"/>
      <c r="K38" s="50"/>
      <c r="L38" s="50"/>
      <c r="M38" s="50"/>
      <c r="N38" s="51"/>
    </row>
    <row r="39" spans="1:14" x14ac:dyDescent="0.25">
      <c r="A39" s="170" t="s">
        <v>19</v>
      </c>
      <c r="B39" s="171"/>
      <c r="C39" s="4">
        <f>SUM( C37+C38)</f>
        <v>0</v>
      </c>
      <c r="D39" s="2"/>
      <c r="E39" s="2"/>
      <c r="F39" s="153"/>
      <c r="G39" s="55"/>
      <c r="H39" s="56"/>
      <c r="I39" s="56"/>
      <c r="J39" s="56"/>
      <c r="K39" s="56"/>
      <c r="L39" s="56"/>
      <c r="M39" s="56"/>
      <c r="N39" s="57"/>
    </row>
  </sheetData>
  <mergeCells count="7">
    <mergeCell ref="A39:B39"/>
    <mergeCell ref="H4:I4"/>
    <mergeCell ref="A35:B35"/>
    <mergeCell ref="E35:F35"/>
    <mergeCell ref="A36:B36"/>
    <mergeCell ref="A37:B37"/>
    <mergeCell ref="A38:B38"/>
  </mergeCells>
  <printOptions gridLines="1"/>
  <pageMargins left="0.7" right="0.7" top="0.75" bottom="0.75" header="0.3" footer="0.3"/>
  <pageSetup scale="6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63</vt:i4>
      </vt:variant>
      <vt:variant>
        <vt:lpstr>Rangos con nombre</vt:lpstr>
      </vt:variant>
      <vt:variant>
        <vt:i4>62</vt:i4>
      </vt:variant>
    </vt:vector>
  </HeadingPairs>
  <TitlesOfParts>
    <vt:vector size="125" baseType="lpstr">
      <vt:lpstr>ENERO 31 PM</vt:lpstr>
      <vt:lpstr>ENERO 31 AM</vt:lpstr>
      <vt:lpstr>ENERO 30 PM </vt:lpstr>
      <vt:lpstr>ENERO 30 AM</vt:lpstr>
      <vt:lpstr>ENERO 29 PM</vt:lpstr>
      <vt:lpstr>ENERO 29 AM</vt:lpstr>
      <vt:lpstr>ENERO 28 PM</vt:lpstr>
      <vt:lpstr>ENERO 28 AM </vt:lpstr>
      <vt:lpstr>ENERO 27 PM</vt:lpstr>
      <vt:lpstr>ENERO 27 AM </vt:lpstr>
      <vt:lpstr>ENERO 26 PM</vt:lpstr>
      <vt:lpstr>ENERO 26 AM</vt:lpstr>
      <vt:lpstr>ENERO 25 PM </vt:lpstr>
      <vt:lpstr>ENERO 25 AM</vt:lpstr>
      <vt:lpstr>ENERO 24 PM </vt:lpstr>
      <vt:lpstr>ENERO 24 AM</vt:lpstr>
      <vt:lpstr>ENERO 23 PM</vt:lpstr>
      <vt:lpstr>ENERO 23 AM</vt:lpstr>
      <vt:lpstr>ENERO 22 PM</vt:lpstr>
      <vt:lpstr>ENERO 22 AM</vt:lpstr>
      <vt:lpstr>ENERO 21 PM</vt:lpstr>
      <vt:lpstr>ENERO 21 AM </vt:lpstr>
      <vt:lpstr>ENERO 20 PM</vt:lpstr>
      <vt:lpstr>ENERO 20 AM</vt:lpstr>
      <vt:lpstr>ENERO 19 PM</vt:lpstr>
      <vt:lpstr>ENERO 19 AM </vt:lpstr>
      <vt:lpstr>ENERO 18 PM</vt:lpstr>
      <vt:lpstr>ENERO 18 AM </vt:lpstr>
      <vt:lpstr>ENERO 17 PM</vt:lpstr>
      <vt:lpstr>ENERO 17 AM </vt:lpstr>
      <vt:lpstr>ENERO 16 PM</vt:lpstr>
      <vt:lpstr>ENERO 16 AM</vt:lpstr>
      <vt:lpstr>ENERO 15 PM</vt:lpstr>
      <vt:lpstr>ENERO 15 AM</vt:lpstr>
      <vt:lpstr>ENERO 14 PM</vt:lpstr>
      <vt:lpstr>ENERO 14 AM</vt:lpstr>
      <vt:lpstr>ENERO 13 PM</vt:lpstr>
      <vt:lpstr>ENERO 13 AM</vt:lpstr>
      <vt:lpstr>ENERO 12 PM</vt:lpstr>
      <vt:lpstr>ENERO 12 AM</vt:lpstr>
      <vt:lpstr>ENERO 11 PM</vt:lpstr>
      <vt:lpstr>ENERO 11 AM </vt:lpstr>
      <vt:lpstr>ENERO 10 PM</vt:lpstr>
      <vt:lpstr>ENERO 10 AM </vt:lpstr>
      <vt:lpstr>ENERO 9 pm</vt:lpstr>
      <vt:lpstr>ENERO 9 AM</vt:lpstr>
      <vt:lpstr>ENERO 08 PM</vt:lpstr>
      <vt:lpstr>ENERO 08 AM </vt:lpstr>
      <vt:lpstr>ENERO 07 PM</vt:lpstr>
      <vt:lpstr>ENERO 07 AM</vt:lpstr>
      <vt:lpstr>ENERO 06 PM</vt:lpstr>
      <vt:lpstr>ENERO 06 AM </vt:lpstr>
      <vt:lpstr>ENERO 05 PM</vt:lpstr>
      <vt:lpstr>ENERO 05 AM</vt:lpstr>
      <vt:lpstr>ENERO 04 PM</vt:lpstr>
      <vt:lpstr>ENERO 04 AM</vt:lpstr>
      <vt:lpstr>ENERO 03 PM</vt:lpstr>
      <vt:lpstr>ENERO 03 AM</vt:lpstr>
      <vt:lpstr>ENERO 02 PM</vt:lpstr>
      <vt:lpstr>ENERO 02 AM </vt:lpstr>
      <vt:lpstr>ENERO 01 2014 PM</vt:lpstr>
      <vt:lpstr>ENERO 01 2014</vt:lpstr>
      <vt:lpstr>Hoja2</vt:lpstr>
      <vt:lpstr>'ENERO 01 2014'!Área_de_impresión</vt:lpstr>
      <vt:lpstr>'ENERO 01 2014 PM'!Área_de_impresión</vt:lpstr>
      <vt:lpstr>'ENERO 02 AM '!Área_de_impresión</vt:lpstr>
      <vt:lpstr>'ENERO 02 PM'!Área_de_impresión</vt:lpstr>
      <vt:lpstr>'ENERO 03 AM'!Área_de_impresión</vt:lpstr>
      <vt:lpstr>'ENERO 03 PM'!Área_de_impresión</vt:lpstr>
      <vt:lpstr>'ENERO 04 AM'!Área_de_impresión</vt:lpstr>
      <vt:lpstr>'ENERO 04 PM'!Área_de_impresión</vt:lpstr>
      <vt:lpstr>'ENERO 05 AM'!Área_de_impresión</vt:lpstr>
      <vt:lpstr>'ENERO 05 PM'!Área_de_impresión</vt:lpstr>
      <vt:lpstr>'ENERO 06 AM '!Área_de_impresión</vt:lpstr>
      <vt:lpstr>'ENERO 06 PM'!Área_de_impresión</vt:lpstr>
      <vt:lpstr>'ENERO 07 AM'!Área_de_impresión</vt:lpstr>
      <vt:lpstr>'ENERO 07 PM'!Área_de_impresión</vt:lpstr>
      <vt:lpstr>'ENERO 08 AM '!Área_de_impresión</vt:lpstr>
      <vt:lpstr>'ENERO 08 PM'!Área_de_impresión</vt:lpstr>
      <vt:lpstr>'ENERO 10 AM '!Área_de_impresión</vt:lpstr>
      <vt:lpstr>'ENERO 10 PM'!Área_de_impresión</vt:lpstr>
      <vt:lpstr>'ENERO 11 AM '!Área_de_impresión</vt:lpstr>
      <vt:lpstr>'ENERO 11 PM'!Área_de_impresión</vt:lpstr>
      <vt:lpstr>'ENERO 12 AM'!Área_de_impresión</vt:lpstr>
      <vt:lpstr>'ENERO 12 PM'!Área_de_impresión</vt:lpstr>
      <vt:lpstr>'ENERO 13 AM'!Área_de_impresión</vt:lpstr>
      <vt:lpstr>'ENERO 13 PM'!Área_de_impresión</vt:lpstr>
      <vt:lpstr>'ENERO 14 AM'!Área_de_impresión</vt:lpstr>
      <vt:lpstr>'ENERO 14 PM'!Área_de_impresión</vt:lpstr>
      <vt:lpstr>'ENERO 15 AM'!Área_de_impresión</vt:lpstr>
      <vt:lpstr>'ENERO 15 PM'!Área_de_impresión</vt:lpstr>
      <vt:lpstr>'ENERO 16 AM'!Área_de_impresión</vt:lpstr>
      <vt:lpstr>'ENERO 16 PM'!Área_de_impresión</vt:lpstr>
      <vt:lpstr>'ENERO 17 AM '!Área_de_impresión</vt:lpstr>
      <vt:lpstr>'ENERO 17 PM'!Área_de_impresión</vt:lpstr>
      <vt:lpstr>'ENERO 18 AM '!Área_de_impresión</vt:lpstr>
      <vt:lpstr>'ENERO 18 PM'!Área_de_impresión</vt:lpstr>
      <vt:lpstr>'ENERO 19 AM '!Área_de_impresión</vt:lpstr>
      <vt:lpstr>'ENERO 19 PM'!Área_de_impresión</vt:lpstr>
      <vt:lpstr>'ENERO 20 AM'!Área_de_impresión</vt:lpstr>
      <vt:lpstr>'ENERO 20 PM'!Área_de_impresión</vt:lpstr>
      <vt:lpstr>'ENERO 21 AM '!Área_de_impresión</vt:lpstr>
      <vt:lpstr>'ENERO 21 PM'!Área_de_impresión</vt:lpstr>
      <vt:lpstr>'ENERO 22 AM'!Área_de_impresión</vt:lpstr>
      <vt:lpstr>'ENERO 22 PM'!Área_de_impresión</vt:lpstr>
      <vt:lpstr>'ENERO 23 AM'!Área_de_impresión</vt:lpstr>
      <vt:lpstr>'ENERO 23 PM'!Área_de_impresión</vt:lpstr>
      <vt:lpstr>'ENERO 24 AM'!Área_de_impresión</vt:lpstr>
      <vt:lpstr>'ENERO 24 PM '!Área_de_impresión</vt:lpstr>
      <vt:lpstr>'ENERO 25 AM'!Área_de_impresión</vt:lpstr>
      <vt:lpstr>'ENERO 25 PM '!Área_de_impresión</vt:lpstr>
      <vt:lpstr>'ENERO 26 AM'!Área_de_impresión</vt:lpstr>
      <vt:lpstr>'ENERO 26 PM'!Área_de_impresión</vt:lpstr>
      <vt:lpstr>'ENERO 27 AM '!Área_de_impresión</vt:lpstr>
      <vt:lpstr>'ENERO 27 PM'!Área_de_impresión</vt:lpstr>
      <vt:lpstr>'ENERO 28 AM '!Área_de_impresión</vt:lpstr>
      <vt:lpstr>'ENERO 28 PM'!Área_de_impresión</vt:lpstr>
      <vt:lpstr>'ENERO 29 AM'!Área_de_impresión</vt:lpstr>
      <vt:lpstr>'ENERO 29 PM'!Área_de_impresión</vt:lpstr>
      <vt:lpstr>'ENERO 30 AM'!Área_de_impresión</vt:lpstr>
      <vt:lpstr>'ENERO 30 PM '!Área_de_impresión</vt:lpstr>
      <vt:lpstr>'ENERO 31 AM'!Área_de_impresión</vt:lpstr>
      <vt:lpstr>'ENERO 31 PM'!Área_de_impresión</vt:lpstr>
      <vt:lpstr>'ENERO 9 AM'!Área_de_impresión</vt:lpstr>
      <vt:lpstr>'ENERO 9 pm'!Área_de_impresión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2014-02-01T20:29:24Z</dcterms:modified>
</cp:coreProperties>
</file>