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8795" windowHeight="7425" firstSheet="40" activeTab="44"/>
  </bookViews>
  <sheets>
    <sheet name="FEBRERO 28 PM" sheetId="56" r:id="rId1"/>
    <sheet name="FEBRERO 28 AM" sheetId="55" r:id="rId2"/>
    <sheet name="FEBRERO 27 PM" sheetId="54" r:id="rId3"/>
    <sheet name="FEBRERO 27 AM" sheetId="53" r:id="rId4"/>
    <sheet name="FEBRERO 26 PM" sheetId="52" r:id="rId5"/>
    <sheet name="FEBRERO 26 AM " sheetId="51" r:id="rId6"/>
    <sheet name="FEBRERO 25 PM" sheetId="50" r:id="rId7"/>
    <sheet name="FEBRERO 25 AM" sheetId="49" r:id="rId8"/>
    <sheet name="FEBRERO 24 PM" sheetId="48" r:id="rId9"/>
    <sheet name="FEBRERO 24 AM" sheetId="47" r:id="rId10"/>
    <sheet name="FEBRERO 23 PM" sheetId="46" r:id="rId11"/>
    <sheet name="FEBRERO 23 AM" sheetId="45" r:id="rId12"/>
    <sheet name="FEBRERO 22 PM" sheetId="44" r:id="rId13"/>
    <sheet name="FEBRERO 22 AM" sheetId="43" r:id="rId14"/>
    <sheet name="FEBRERO 21 PM" sheetId="42" r:id="rId15"/>
    <sheet name="FEBRERO 21 AM " sheetId="41" r:id="rId16"/>
    <sheet name="FEBRERO 20 PM" sheetId="40" r:id="rId17"/>
    <sheet name="FEBRERO 20 AM" sheetId="39" r:id="rId18"/>
    <sheet name="FEBRERO 19 PM" sheetId="38" r:id="rId19"/>
    <sheet name="FEBRERO 19 AM" sheetId="37" r:id="rId20"/>
    <sheet name="FEBRERO 18 PM" sheetId="36" r:id="rId21"/>
    <sheet name="FEBRERO 18 AM" sheetId="35" r:id="rId22"/>
    <sheet name="FEBRERO 17 AM" sheetId="34" r:id="rId23"/>
    <sheet name="FEBRERO 16 PM" sheetId="33" r:id="rId24"/>
    <sheet name="FEBRERO 16 AM" sheetId="32" r:id="rId25"/>
    <sheet name="FEBRERO 15 PM" sheetId="31" r:id="rId26"/>
    <sheet name="FEBRERO 15 AM" sheetId="30" r:id="rId27"/>
    <sheet name="FEBRERO 14 PM" sheetId="29" r:id="rId28"/>
    <sheet name="FEBRERO 14 AM" sheetId="28" r:id="rId29"/>
    <sheet name="FEBRERO 13 PM" sheetId="27" r:id="rId30"/>
    <sheet name="FEBRERO 13 AM" sheetId="26" r:id="rId31"/>
    <sheet name="FEBRERO 12 PM" sheetId="25" r:id="rId32"/>
    <sheet name="FEBRERO 12 AM" sheetId="24" r:id="rId33"/>
    <sheet name="FEBRERO 11 PM" sheetId="23" r:id="rId34"/>
    <sheet name="FEBRERO 11 AM" sheetId="22" r:id="rId35"/>
    <sheet name="FEBRERO 10 PM" sheetId="21" r:id="rId36"/>
    <sheet name="FEBRERO 10 AM " sheetId="20" r:id="rId37"/>
    <sheet name="FEBRERO 09 PM" sheetId="19" r:id="rId38"/>
    <sheet name="FEBRERO 09 AM" sheetId="18" r:id="rId39"/>
    <sheet name="FEBRERO 08 PM" sheetId="17" r:id="rId40"/>
    <sheet name="FEBRERO 08 AM" sheetId="16" r:id="rId41"/>
    <sheet name="FEBRERO 07 PM" sheetId="15" r:id="rId42"/>
    <sheet name="FEBRERO 07 AM" sheetId="14" r:id="rId43"/>
    <sheet name="FEBRERO 06 PM" sheetId="12" r:id="rId44"/>
    <sheet name="FEBRERO 06 AM" sheetId="11" r:id="rId45"/>
    <sheet name="FEBRERO 05 PM" sheetId="10" r:id="rId46"/>
    <sheet name="FEBRERO 05 AM" sheetId="9" r:id="rId47"/>
    <sheet name="FEBRERO 04 PM" sheetId="8" r:id="rId48"/>
    <sheet name="FEBRERO 04 AM " sheetId="7" r:id="rId49"/>
    <sheet name="FEBRERO 03  PM" sheetId="6" r:id="rId50"/>
    <sheet name="FEBRERO 03 AM" sheetId="5" r:id="rId51"/>
    <sheet name="FEBRERO 02 PM" sheetId="4" r:id="rId52"/>
    <sheet name="FEBRERO 02 AM" sheetId="3" r:id="rId53"/>
    <sheet name="FEBRERO 01 PM" sheetId="2" r:id="rId54"/>
    <sheet name="FEBRERO 01 AM" sheetId="1" r:id="rId55"/>
    <sheet name="Hoja1" sheetId="13" r:id="rId56"/>
  </sheets>
  <definedNames>
    <definedName name="_xlnm.Print_Area" localSheetId="54">'FEBRERO 01 AM'!$A$1:$N$39</definedName>
    <definedName name="_xlnm.Print_Area" localSheetId="53">'FEBRERO 01 PM'!$A$1:$N$39</definedName>
    <definedName name="_xlnm.Print_Area" localSheetId="52">'FEBRERO 02 AM'!$A$1:$N$39</definedName>
    <definedName name="_xlnm.Print_Area" localSheetId="51">'FEBRERO 02 PM'!$A$1:$N$39</definedName>
    <definedName name="_xlnm.Print_Area" localSheetId="49">'FEBRERO 03  PM'!$A$1:$N$39</definedName>
    <definedName name="_xlnm.Print_Area" localSheetId="50">'FEBRERO 03 AM'!$A$1:$N$39</definedName>
    <definedName name="_xlnm.Print_Area" localSheetId="48">'FEBRERO 04 AM '!$A$1:$N$40</definedName>
    <definedName name="_xlnm.Print_Area" localSheetId="47">'FEBRERO 04 PM'!$A$1:$N$39</definedName>
    <definedName name="_xlnm.Print_Area" localSheetId="46">'FEBRERO 05 AM'!$A$1:$N$39</definedName>
    <definedName name="_xlnm.Print_Area" localSheetId="45">'FEBRERO 05 PM'!$A$1:$N$39</definedName>
    <definedName name="_xlnm.Print_Area" localSheetId="44">'FEBRERO 06 AM'!$A$1:$N$39</definedName>
    <definedName name="_xlnm.Print_Area" localSheetId="43">'FEBRERO 06 PM'!$A$1:$N$39</definedName>
    <definedName name="_xlnm.Print_Area" localSheetId="42">'FEBRERO 07 AM'!$A$1:$N$39</definedName>
    <definedName name="_xlnm.Print_Area" localSheetId="41">'FEBRERO 07 PM'!$A$1:$N$39</definedName>
    <definedName name="_xlnm.Print_Area" localSheetId="40">'FEBRERO 08 AM'!$A$1:$N$39</definedName>
    <definedName name="_xlnm.Print_Area" localSheetId="39">'FEBRERO 08 PM'!$A$1:$N$39</definedName>
    <definedName name="_xlnm.Print_Area" localSheetId="38">'FEBRERO 09 AM'!$A$1:$N$39</definedName>
    <definedName name="_xlnm.Print_Area" localSheetId="37">'FEBRERO 09 PM'!$A$1:$N$39</definedName>
    <definedName name="_xlnm.Print_Area" localSheetId="36">'FEBRERO 10 AM '!$A$1:$N$39</definedName>
    <definedName name="_xlnm.Print_Area" localSheetId="35">'FEBRERO 10 PM'!$A$1:$N$39</definedName>
    <definedName name="_xlnm.Print_Area" localSheetId="34">'FEBRERO 11 AM'!$A$1:$N$39</definedName>
    <definedName name="_xlnm.Print_Area" localSheetId="33">'FEBRERO 11 PM'!$A$1:$N$39</definedName>
    <definedName name="_xlnm.Print_Area" localSheetId="32">'FEBRERO 12 AM'!$A$1:$N$40</definedName>
    <definedName name="_xlnm.Print_Area" localSheetId="31">'FEBRERO 12 PM'!$A$1:$N$39</definedName>
    <definedName name="_xlnm.Print_Area" localSheetId="30">'FEBRERO 13 AM'!$A$1:$N$39</definedName>
    <definedName name="_xlnm.Print_Area" localSheetId="29">'FEBRERO 13 PM'!$A$1:$N$39</definedName>
    <definedName name="_xlnm.Print_Area" localSheetId="28">'FEBRERO 14 AM'!$A$1:$N$39</definedName>
    <definedName name="_xlnm.Print_Area" localSheetId="27">'FEBRERO 14 PM'!$A$1:$N$39</definedName>
    <definedName name="_xlnm.Print_Area" localSheetId="26">'FEBRERO 15 AM'!$A$1:$N$39</definedName>
    <definedName name="_xlnm.Print_Area" localSheetId="25">'FEBRERO 15 PM'!$A$1:$N$39</definedName>
    <definedName name="_xlnm.Print_Area" localSheetId="24">'FEBRERO 16 AM'!$A$1:$N$39</definedName>
    <definedName name="_xlnm.Print_Area" localSheetId="23">'FEBRERO 16 PM'!$A$1:$N$39</definedName>
    <definedName name="_xlnm.Print_Area" localSheetId="22">'FEBRERO 17 AM'!$A$1:$N$38</definedName>
    <definedName name="_xlnm.Print_Area" localSheetId="21">'FEBRERO 18 AM'!$A$1:$N$38</definedName>
    <definedName name="_xlnm.Print_Area" localSheetId="20">'FEBRERO 18 PM'!$A$1:$N$38</definedName>
    <definedName name="_xlnm.Print_Area" localSheetId="19">'FEBRERO 19 AM'!$A$1:$N$38</definedName>
    <definedName name="_xlnm.Print_Area" localSheetId="18">'FEBRERO 19 PM'!$A$1:$N$38</definedName>
    <definedName name="_xlnm.Print_Area" localSheetId="17">'FEBRERO 20 AM'!$A$1:$N$38</definedName>
    <definedName name="_xlnm.Print_Area" localSheetId="16">'FEBRERO 20 PM'!$A$1:$N$38</definedName>
    <definedName name="_xlnm.Print_Area" localSheetId="15">'FEBRERO 21 AM '!$A$1:$N$39</definedName>
    <definedName name="_xlnm.Print_Area" localSheetId="14">'FEBRERO 21 PM'!$A$1:$N$39</definedName>
    <definedName name="_xlnm.Print_Area" localSheetId="13">'FEBRERO 22 AM'!$A$1:$N$39</definedName>
    <definedName name="_xlnm.Print_Area" localSheetId="12">'FEBRERO 22 PM'!$A$1:$N$39</definedName>
    <definedName name="_xlnm.Print_Area" localSheetId="11">'FEBRERO 23 AM'!$A$1:$N$39</definedName>
    <definedName name="_xlnm.Print_Area" localSheetId="10">'FEBRERO 23 PM'!$A$1:$N$39</definedName>
    <definedName name="_xlnm.Print_Area" localSheetId="9">'FEBRERO 24 AM'!$A$1:$N$39</definedName>
    <definedName name="_xlnm.Print_Area" localSheetId="8">'FEBRERO 24 PM'!$A$1:$N$39</definedName>
    <definedName name="_xlnm.Print_Area" localSheetId="7">'FEBRERO 25 AM'!$A$1:$N$39</definedName>
    <definedName name="_xlnm.Print_Area" localSheetId="6">'FEBRERO 25 PM'!$A$1:$N$39</definedName>
    <definedName name="_xlnm.Print_Area" localSheetId="5">'FEBRERO 26 AM '!$A$1:$N$39</definedName>
    <definedName name="_xlnm.Print_Area" localSheetId="4">'FEBRERO 26 PM'!$A$1:$N$39</definedName>
    <definedName name="_xlnm.Print_Area" localSheetId="3">'FEBRERO 27 AM'!$A$1:$N$39</definedName>
    <definedName name="_xlnm.Print_Area" localSheetId="2">'FEBRERO 27 PM'!$A$1:$N$39</definedName>
    <definedName name="_xlnm.Print_Area" localSheetId="1">'FEBRERO 28 AM'!$A$1:$N$39</definedName>
    <definedName name="_xlnm.Print_Area" localSheetId="0">'FEBRERO 28 PM'!$A$2:$N$39</definedName>
  </definedNames>
  <calcPr calcId="144525"/>
</workbook>
</file>

<file path=xl/calcChain.xml><?xml version="1.0" encoding="utf-8"?>
<calcChain xmlns="http://schemas.openxmlformats.org/spreadsheetml/2006/main">
  <c r="C37" i="56" l="1"/>
  <c r="C39" i="56" s="1"/>
  <c r="M32" i="56"/>
  <c r="L32" i="56"/>
  <c r="K32" i="56"/>
  <c r="J32" i="56"/>
  <c r="I32" i="56"/>
  <c r="G32" i="56"/>
  <c r="N32" i="56" s="1"/>
  <c r="N30" i="56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31" i="56" s="1"/>
  <c r="C37" i="55"/>
  <c r="C39" i="55" s="1"/>
  <c r="M32" i="55"/>
  <c r="L32" i="55"/>
  <c r="K32" i="55"/>
  <c r="J32" i="55"/>
  <c r="I32" i="55"/>
  <c r="G32" i="55"/>
  <c r="N32" i="55" s="1"/>
  <c r="N30" i="55"/>
  <c r="N29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31" i="55" s="1"/>
  <c r="C37" i="54" l="1"/>
  <c r="C39" i="54"/>
  <c r="M32" i="54" l="1"/>
  <c r="L32" i="54"/>
  <c r="K32" i="54"/>
  <c r="J32" i="54"/>
  <c r="I32" i="54"/>
  <c r="G32" i="54"/>
  <c r="N32" i="54" s="1"/>
  <c r="N30" i="54"/>
  <c r="N29" i="54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31" i="54" s="1"/>
  <c r="C39" i="53" l="1"/>
  <c r="M32" i="53"/>
  <c r="L32" i="53"/>
  <c r="K32" i="53"/>
  <c r="J32" i="53"/>
  <c r="I32" i="53"/>
  <c r="G32" i="53"/>
  <c r="N32" i="53" s="1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31" i="53" s="1"/>
  <c r="C39" i="52" l="1"/>
  <c r="M32" i="52"/>
  <c r="L32" i="52"/>
  <c r="K32" i="52"/>
  <c r="J32" i="52"/>
  <c r="I32" i="52"/>
  <c r="G32" i="52"/>
  <c r="N32" i="52" s="1"/>
  <c r="N30" i="52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31" i="52" s="1"/>
  <c r="C39" i="51" l="1"/>
  <c r="M32" i="51"/>
  <c r="L32" i="51"/>
  <c r="K32" i="51"/>
  <c r="J32" i="51"/>
  <c r="I32" i="51"/>
  <c r="G32" i="51"/>
  <c r="N32" i="51" s="1"/>
  <c r="N30" i="51"/>
  <c r="N29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31" i="51" s="1"/>
  <c r="C39" i="50" l="1"/>
  <c r="M32" i="50"/>
  <c r="L32" i="50"/>
  <c r="K32" i="50"/>
  <c r="J32" i="50"/>
  <c r="I32" i="50"/>
  <c r="G32" i="50"/>
  <c r="N32" i="50" s="1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31" i="50" s="1"/>
  <c r="C37" i="49" l="1"/>
  <c r="C39" i="49" s="1"/>
  <c r="M32" i="49"/>
  <c r="L32" i="49"/>
  <c r="K32" i="49"/>
  <c r="J32" i="49"/>
  <c r="I32" i="49"/>
  <c r="G32" i="49"/>
  <c r="N32" i="49" s="1"/>
  <c r="N30" i="49"/>
  <c r="N29" i="49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31" i="49" s="1"/>
  <c r="C37" i="48" l="1"/>
  <c r="C39" i="48" s="1"/>
  <c r="M32" i="48"/>
  <c r="L32" i="48"/>
  <c r="K32" i="48"/>
  <c r="J32" i="48"/>
  <c r="I32" i="48"/>
  <c r="G32" i="48"/>
  <c r="N32" i="48" s="1"/>
  <c r="N30" i="48"/>
  <c r="N29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31" i="48" s="1"/>
  <c r="C37" i="47"/>
  <c r="C39" i="47" s="1"/>
  <c r="M32" i="47"/>
  <c r="L32" i="47"/>
  <c r="K32" i="47"/>
  <c r="J32" i="47"/>
  <c r="I32" i="47"/>
  <c r="G32" i="47"/>
  <c r="N32" i="47" s="1"/>
  <c r="N30" i="47"/>
  <c r="N29" i="47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31" i="47" s="1"/>
  <c r="N8" i="46" l="1"/>
  <c r="C37" i="46" l="1"/>
  <c r="C39" i="46"/>
  <c r="M32" i="46"/>
  <c r="L32" i="46"/>
  <c r="K32" i="46"/>
  <c r="J32" i="46"/>
  <c r="I32" i="46"/>
  <c r="G32" i="46"/>
  <c r="N32" i="46" s="1"/>
  <c r="N30" i="46"/>
  <c r="N29" i="46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7" i="46"/>
  <c r="N6" i="46"/>
  <c r="N31" i="46" s="1"/>
  <c r="C39" i="45"/>
  <c r="M32" i="45"/>
  <c r="L32" i="45"/>
  <c r="K32" i="45"/>
  <c r="J32" i="45"/>
  <c r="I32" i="45"/>
  <c r="G32" i="45"/>
  <c r="N32" i="45" s="1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31" i="45" s="1"/>
  <c r="C37" i="44"/>
  <c r="C39" i="44" s="1"/>
  <c r="M32" i="44"/>
  <c r="L32" i="44"/>
  <c r="K32" i="44"/>
  <c r="J32" i="44"/>
  <c r="I32" i="44"/>
  <c r="G32" i="44"/>
  <c r="N32" i="44" s="1"/>
  <c r="N30" i="44"/>
  <c r="N29" i="44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31" i="44" s="1"/>
  <c r="C37" i="43" l="1"/>
  <c r="C39" i="43" s="1"/>
  <c r="M32" i="43"/>
  <c r="L32" i="43"/>
  <c r="K32" i="43"/>
  <c r="J32" i="43"/>
  <c r="I32" i="43"/>
  <c r="G32" i="43"/>
  <c r="N32" i="43" s="1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31" i="43" s="1"/>
  <c r="C37" i="42" l="1"/>
  <c r="C39" i="42"/>
  <c r="M32" i="42"/>
  <c r="L32" i="42"/>
  <c r="K32" i="42"/>
  <c r="J32" i="42"/>
  <c r="I32" i="42"/>
  <c r="G32" i="42"/>
  <c r="N32" i="42" s="1"/>
  <c r="N30" i="42"/>
  <c r="N29" i="42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31" i="42" s="1"/>
  <c r="C37" i="41" l="1"/>
  <c r="C39" i="41" s="1"/>
  <c r="N29" i="41"/>
  <c r="N27" i="41" l="1"/>
  <c r="N26" i="41"/>
  <c r="M32" i="41"/>
  <c r="L32" i="41"/>
  <c r="K32" i="41"/>
  <c r="J32" i="41"/>
  <c r="I32" i="41"/>
  <c r="G32" i="41"/>
  <c r="N32" i="41" s="1"/>
  <c r="N30" i="41"/>
  <c r="N28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31" i="41" s="1"/>
  <c r="C36" i="40"/>
  <c r="C38" i="40" s="1"/>
  <c r="M31" i="40"/>
  <c r="L31" i="40"/>
  <c r="K31" i="40"/>
  <c r="J31" i="40"/>
  <c r="I31" i="40"/>
  <c r="G31" i="40"/>
  <c r="N31" i="40" s="1"/>
  <c r="N29" i="40"/>
  <c r="N28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30" i="40" s="1"/>
  <c r="C36" i="39"/>
  <c r="C38" i="39" s="1"/>
  <c r="M31" i="39"/>
  <c r="L31" i="39"/>
  <c r="K31" i="39"/>
  <c r="J31" i="39"/>
  <c r="I31" i="39"/>
  <c r="G31" i="39"/>
  <c r="N31" i="39" s="1"/>
  <c r="N29" i="39"/>
  <c r="N28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30" i="39" s="1"/>
  <c r="C36" i="38"/>
  <c r="C38" i="38" s="1"/>
  <c r="M31" i="38"/>
  <c r="L31" i="38"/>
  <c r="K31" i="38"/>
  <c r="J31" i="38"/>
  <c r="I31" i="38"/>
  <c r="G31" i="38"/>
  <c r="N31" i="38" s="1"/>
  <c r="N29" i="38"/>
  <c r="N28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30" i="38" s="1"/>
  <c r="C36" i="37"/>
  <c r="C38" i="37" s="1"/>
  <c r="M31" i="37"/>
  <c r="L31" i="37"/>
  <c r="K31" i="37"/>
  <c r="J31" i="37"/>
  <c r="I31" i="37"/>
  <c r="G31" i="37"/>
  <c r="N31" i="37" s="1"/>
  <c r="N29" i="37"/>
  <c r="N28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30" i="37" s="1"/>
  <c r="C36" i="36" l="1"/>
  <c r="C38" i="36" s="1"/>
  <c r="M31" i="36"/>
  <c r="L31" i="36"/>
  <c r="K31" i="36"/>
  <c r="J31" i="36"/>
  <c r="I31" i="36"/>
  <c r="G31" i="36"/>
  <c r="N31" i="36" s="1"/>
  <c r="N29" i="36"/>
  <c r="N28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30" i="36" s="1"/>
  <c r="C36" i="35" l="1"/>
  <c r="C38" i="35" s="1"/>
  <c r="M31" i="35"/>
  <c r="L31" i="35"/>
  <c r="K31" i="35"/>
  <c r="J31" i="35"/>
  <c r="I31" i="35"/>
  <c r="G31" i="35"/>
  <c r="N31" i="35" s="1"/>
  <c r="N29" i="35"/>
  <c r="N28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30" i="35" s="1"/>
  <c r="C36" i="34"/>
  <c r="C38" i="34" s="1"/>
  <c r="M31" i="34"/>
  <c r="L31" i="34"/>
  <c r="K31" i="34"/>
  <c r="J31" i="34"/>
  <c r="I31" i="34"/>
  <c r="G31" i="34"/>
  <c r="N31" i="34" s="1"/>
  <c r="N29" i="34"/>
  <c r="N28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30" i="34" s="1"/>
  <c r="C37" i="33" l="1"/>
  <c r="C39" i="33" s="1"/>
  <c r="M32" i="33"/>
  <c r="L32" i="33"/>
  <c r="K32" i="33"/>
  <c r="J32" i="33"/>
  <c r="I32" i="33"/>
  <c r="G32" i="33"/>
  <c r="N32" i="33" s="1"/>
  <c r="N30" i="33"/>
  <c r="N29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31" i="33" s="1"/>
  <c r="C37" i="32" l="1"/>
  <c r="C39" i="32" s="1"/>
  <c r="M32" i="32"/>
  <c r="L32" i="32"/>
  <c r="K32" i="32"/>
  <c r="J32" i="32"/>
  <c r="I32" i="32"/>
  <c r="G32" i="32"/>
  <c r="N32" i="32" s="1"/>
  <c r="N30" i="32"/>
  <c r="N29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31" i="32" s="1"/>
  <c r="C37" i="31" l="1"/>
  <c r="C39" i="31" s="1"/>
  <c r="M32" i="31"/>
  <c r="L32" i="31"/>
  <c r="K32" i="31"/>
  <c r="J32" i="31"/>
  <c r="I32" i="31"/>
  <c r="G32" i="31"/>
  <c r="N32" i="31" s="1"/>
  <c r="N30" i="31"/>
  <c r="N29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31" i="31" s="1"/>
  <c r="C37" i="30"/>
  <c r="C39" i="30" s="1"/>
  <c r="M32" i="30"/>
  <c r="L32" i="30"/>
  <c r="K32" i="30"/>
  <c r="J32" i="30"/>
  <c r="I32" i="30"/>
  <c r="G32" i="30"/>
  <c r="N32" i="30" s="1"/>
  <c r="N30" i="30"/>
  <c r="N29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31" i="30" s="1"/>
  <c r="C37" i="29" l="1"/>
  <c r="C39" i="29" s="1"/>
  <c r="M32" i="29"/>
  <c r="L32" i="29"/>
  <c r="K32" i="29"/>
  <c r="J32" i="29"/>
  <c r="I32" i="29"/>
  <c r="G32" i="29"/>
  <c r="N32" i="29" s="1"/>
  <c r="N30" i="29"/>
  <c r="N29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31" i="29" s="1"/>
  <c r="C37" i="28" l="1"/>
  <c r="C39" i="28" s="1"/>
  <c r="M32" i="28"/>
  <c r="L32" i="28"/>
  <c r="K32" i="28"/>
  <c r="J32" i="28"/>
  <c r="I32" i="28"/>
  <c r="G32" i="28"/>
  <c r="N32" i="28" s="1"/>
  <c r="N30" i="28"/>
  <c r="N29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31" i="28" s="1"/>
  <c r="C37" i="27" l="1"/>
  <c r="C39" i="27" s="1"/>
  <c r="M32" i="27"/>
  <c r="L32" i="27"/>
  <c r="K32" i="27"/>
  <c r="J32" i="27"/>
  <c r="I32" i="27"/>
  <c r="G32" i="27"/>
  <c r="N32" i="27" s="1"/>
  <c r="N30" i="27"/>
  <c r="N29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31" i="27" s="1"/>
  <c r="C37" i="26"/>
  <c r="C39" i="26" s="1"/>
  <c r="M32" i="26"/>
  <c r="L32" i="26"/>
  <c r="K32" i="26"/>
  <c r="J32" i="26"/>
  <c r="I32" i="26"/>
  <c r="G32" i="26"/>
  <c r="N32" i="26" s="1"/>
  <c r="N30" i="26"/>
  <c r="N29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31" i="26" s="1"/>
  <c r="C37" i="25" l="1"/>
  <c r="C39" i="25" s="1"/>
  <c r="M32" i="25"/>
  <c r="L32" i="25"/>
  <c r="K32" i="25"/>
  <c r="J32" i="25"/>
  <c r="I32" i="25"/>
  <c r="G32" i="25"/>
  <c r="N32" i="25" s="1"/>
  <c r="N30" i="25"/>
  <c r="N29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31" i="25" s="1"/>
  <c r="C37" i="24"/>
  <c r="C39" i="24" s="1"/>
  <c r="M32" i="24"/>
  <c r="L32" i="24"/>
  <c r="K32" i="24"/>
  <c r="J32" i="24"/>
  <c r="I32" i="24"/>
  <c r="G32" i="24"/>
  <c r="N32" i="24" s="1"/>
  <c r="N30" i="24"/>
  <c r="N29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31" i="24" s="1"/>
  <c r="C37" i="23" l="1"/>
  <c r="C39" i="23" s="1"/>
  <c r="M32" i="23"/>
  <c r="L32" i="23"/>
  <c r="K32" i="23"/>
  <c r="J32" i="23"/>
  <c r="I32" i="23"/>
  <c r="G32" i="23"/>
  <c r="N32" i="23" s="1"/>
  <c r="N30" i="23"/>
  <c r="N29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31" i="23" s="1"/>
  <c r="C37" i="22" l="1"/>
  <c r="C39" i="22" s="1"/>
  <c r="M32" i="22"/>
  <c r="L32" i="22"/>
  <c r="K32" i="22"/>
  <c r="J32" i="22"/>
  <c r="I32" i="22"/>
  <c r="G32" i="22"/>
  <c r="N32" i="22" s="1"/>
  <c r="N30" i="22"/>
  <c r="N29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31" i="22" s="1"/>
  <c r="C37" i="21" l="1"/>
  <c r="C39" i="21" s="1"/>
  <c r="M32" i="21" l="1"/>
  <c r="L32" i="21"/>
  <c r="K32" i="21"/>
  <c r="J32" i="21"/>
  <c r="I32" i="21"/>
  <c r="G32" i="21"/>
  <c r="N32" i="21" s="1"/>
  <c r="N30" i="21"/>
  <c r="N29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31" i="21" s="1"/>
  <c r="C39" i="20" l="1"/>
  <c r="M32" i="20"/>
  <c r="L32" i="20"/>
  <c r="K32" i="20"/>
  <c r="J32" i="20"/>
  <c r="I32" i="20"/>
  <c r="G32" i="20"/>
  <c r="N32" i="20" s="1"/>
  <c r="N30" i="20"/>
  <c r="N29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31" i="20" s="1"/>
  <c r="C37" i="19"/>
  <c r="C39" i="19" l="1"/>
  <c r="M32" i="19"/>
  <c r="L32" i="19"/>
  <c r="K32" i="19"/>
  <c r="J32" i="19"/>
  <c r="I32" i="19"/>
  <c r="G32" i="19"/>
  <c r="N32" i="19" s="1"/>
  <c r="N30" i="19"/>
  <c r="N29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31" i="19" s="1"/>
  <c r="C39" i="18"/>
  <c r="M32" i="18"/>
  <c r="L32" i="18"/>
  <c r="K32" i="18"/>
  <c r="J32" i="18"/>
  <c r="I32" i="18"/>
  <c r="G32" i="18"/>
  <c r="N32" i="18" s="1"/>
  <c r="N30" i="18"/>
  <c r="N29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31" i="18" s="1"/>
  <c r="C39" i="17" l="1"/>
  <c r="M32" i="17"/>
  <c r="L32" i="17"/>
  <c r="K32" i="17"/>
  <c r="J32" i="17"/>
  <c r="I32" i="17"/>
  <c r="G32" i="17"/>
  <c r="N32" i="17" s="1"/>
  <c r="N30" i="17"/>
  <c r="N29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31" i="17" s="1"/>
  <c r="C39" i="16" l="1"/>
  <c r="M32" i="16"/>
  <c r="L32" i="16"/>
  <c r="K32" i="16"/>
  <c r="J32" i="16"/>
  <c r="I32" i="16"/>
  <c r="G32" i="16"/>
  <c r="N32" i="16" s="1"/>
  <c r="N30" i="16"/>
  <c r="N29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31" i="16" s="1"/>
  <c r="C39" i="15" l="1"/>
  <c r="M32" i="15"/>
  <c r="L32" i="15"/>
  <c r="K32" i="15"/>
  <c r="J32" i="15"/>
  <c r="I32" i="15"/>
  <c r="G32" i="15"/>
  <c r="N32" i="15" s="1"/>
  <c r="N30" i="15"/>
  <c r="N29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1" i="15" s="1"/>
  <c r="C37" i="14" l="1"/>
  <c r="C39" i="14" s="1"/>
  <c r="M32" i="14"/>
  <c r="L32" i="14"/>
  <c r="K32" i="14"/>
  <c r="J32" i="14"/>
  <c r="I32" i="14"/>
  <c r="G32" i="14"/>
  <c r="N32" i="14" s="1"/>
  <c r="N30" i="14"/>
  <c r="N29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31" i="14" s="1"/>
  <c r="C37" i="12" l="1"/>
  <c r="C39" i="12" s="1"/>
  <c r="M32" i="12"/>
  <c r="L32" i="12"/>
  <c r="K32" i="12"/>
  <c r="J32" i="12"/>
  <c r="I32" i="12"/>
  <c r="G32" i="12"/>
  <c r="N32" i="12" s="1"/>
  <c r="N30" i="12"/>
  <c r="N29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31" i="12" s="1"/>
  <c r="C37" i="11"/>
  <c r="C39" i="11" s="1"/>
  <c r="M32" i="11"/>
  <c r="L32" i="11"/>
  <c r="K32" i="11"/>
  <c r="J32" i="11"/>
  <c r="I32" i="11"/>
  <c r="G32" i="11"/>
  <c r="N32" i="11" s="1"/>
  <c r="N30" i="11"/>
  <c r="N29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31" i="11" s="1"/>
  <c r="C37" i="10" l="1"/>
  <c r="C39" i="10" s="1"/>
  <c r="M32" i="10"/>
  <c r="L32" i="10"/>
  <c r="K32" i="10"/>
  <c r="J32" i="10"/>
  <c r="I32" i="10"/>
  <c r="G32" i="10"/>
  <c r="N32" i="10" s="1"/>
  <c r="N30" i="10"/>
  <c r="N29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31" i="10" s="1"/>
  <c r="C37" i="9" l="1"/>
  <c r="C39" i="9" s="1"/>
  <c r="M32" i="9"/>
  <c r="L32" i="9"/>
  <c r="K32" i="9"/>
  <c r="J32" i="9"/>
  <c r="I32" i="9"/>
  <c r="G32" i="9"/>
  <c r="N32" i="9" s="1"/>
  <c r="N30" i="9"/>
  <c r="N29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1" i="9" s="1"/>
  <c r="C37" i="8" l="1"/>
  <c r="C39" i="8" s="1"/>
  <c r="M32" i="8"/>
  <c r="L32" i="8"/>
  <c r="K32" i="8"/>
  <c r="J32" i="8"/>
  <c r="I32" i="8"/>
  <c r="G32" i="8"/>
  <c r="N32" i="8" s="1"/>
  <c r="N30" i="8"/>
  <c r="N29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1" i="8" s="1"/>
  <c r="C37" i="7" l="1"/>
  <c r="C39" i="7" s="1"/>
  <c r="M32" i="7"/>
  <c r="L32" i="7"/>
  <c r="K32" i="7"/>
  <c r="J32" i="7"/>
  <c r="I32" i="7"/>
  <c r="G32" i="7"/>
  <c r="N32" i="7" s="1"/>
  <c r="N30" i="7"/>
  <c r="N29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31" i="7" s="1"/>
  <c r="C37" i="6" l="1"/>
  <c r="C39" i="6" s="1"/>
  <c r="M32" i="6"/>
  <c r="L32" i="6"/>
  <c r="K32" i="6"/>
  <c r="J32" i="6"/>
  <c r="I32" i="6"/>
  <c r="G32" i="6"/>
  <c r="N32" i="6" s="1"/>
  <c r="N30" i="6"/>
  <c r="N29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31" i="6" s="1"/>
  <c r="C37" i="5" l="1"/>
  <c r="C39" i="5" s="1"/>
  <c r="M32" i="5"/>
  <c r="L32" i="5"/>
  <c r="K32" i="5"/>
  <c r="J32" i="5"/>
  <c r="I32" i="5"/>
  <c r="G32" i="5"/>
  <c r="N32" i="5" s="1"/>
  <c r="N30" i="5"/>
  <c r="N29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31" i="5" s="1"/>
  <c r="M32" i="4" l="1"/>
  <c r="L32" i="4"/>
  <c r="K32" i="4"/>
  <c r="J32" i="4"/>
  <c r="I32" i="4"/>
  <c r="G32" i="4"/>
  <c r="N32" i="4" s="1"/>
  <c r="N30" i="4"/>
  <c r="N29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1" i="4" s="1"/>
  <c r="C37" i="4" l="1"/>
  <c r="C39" i="4" s="1"/>
  <c r="C37" i="3" l="1"/>
  <c r="C39" i="3" s="1"/>
  <c r="M32" i="3"/>
  <c r="L32" i="3"/>
  <c r="K32" i="3"/>
  <c r="J32" i="3"/>
  <c r="I32" i="3"/>
  <c r="G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32" i="3" s="1"/>
  <c r="C37" i="2" l="1"/>
  <c r="C39" i="2" s="1"/>
  <c r="M32" i="2"/>
  <c r="L32" i="2"/>
  <c r="K32" i="2"/>
  <c r="J32" i="2"/>
  <c r="I32" i="2"/>
  <c r="G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32" i="2" s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6" i="1"/>
  <c r="N32" i="1"/>
  <c r="J32" i="1"/>
  <c r="K32" i="1"/>
  <c r="L32" i="1"/>
  <c r="M32" i="1"/>
  <c r="I32" i="1"/>
  <c r="G32" i="1"/>
  <c r="C37" i="1"/>
  <c r="C39" i="1" s="1"/>
</calcChain>
</file>

<file path=xl/sharedStrings.xml><?xml version="1.0" encoding="utf-8"?>
<sst xmlns="http://schemas.openxmlformats.org/spreadsheetml/2006/main" count="2259" uniqueCount="367">
  <si>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</si>
  <si>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</si>
  <si>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</si>
  <si>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</si>
  <si>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</si>
  <si>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</si>
  <si>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</si>
  <si>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</si>
  <si>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</si>
  <si>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</si>
  <si>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</si>
  <si>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</si>
  <si>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</si>
  <si>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</si>
  <si>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</si>
  <si>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</si>
  <si>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</si>
  <si>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</si>
  <si>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</si>
  <si>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</si>
  <si>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</si>
  <si>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</si>
  <si>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</si>
  <si>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</si>
  <si>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</si>
  <si>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</si>
  <si>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</si>
  <si>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</si>
  <si>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SUSAN ROJAS</t>
  </si>
  <si>
    <t>CO</t>
  </si>
  <si>
    <t>FRANCIS HARRISON</t>
  </si>
  <si>
    <t>WKE</t>
  </si>
  <si>
    <t>JOSE</t>
  </si>
  <si>
    <t>ELIZABETH HERRERA (PAX ADICIONAL)</t>
  </si>
  <si>
    <t>WKN</t>
  </si>
  <si>
    <t>GERARDO</t>
  </si>
  <si>
    <t>PM</t>
  </si>
  <si>
    <t>RAMONA MORA SOLANO</t>
  </si>
  <si>
    <t>WENDY VARGAS CHACON</t>
  </si>
  <si>
    <t>MARIA SALAZAR CASTILLO</t>
  </si>
  <si>
    <t>JAVIER GONZALEZ</t>
  </si>
  <si>
    <t>TF</t>
  </si>
  <si>
    <t>CESAR</t>
  </si>
  <si>
    <t>DANIEL</t>
  </si>
  <si>
    <t>MÜLLER</t>
  </si>
  <si>
    <t>GRUPO MUC</t>
  </si>
  <si>
    <t>BI CR</t>
  </si>
  <si>
    <t>MARIELOS</t>
  </si>
  <si>
    <t>BEBIDAS</t>
  </si>
  <si>
    <t>JEFFERSON  GUZMAN</t>
  </si>
  <si>
    <t>CAFÉ BRITT CR</t>
  </si>
  <si>
    <t>PALOMA MUELLER</t>
  </si>
  <si>
    <t>WILBURT WRIGHT</t>
  </si>
  <si>
    <t>MELVIN</t>
  </si>
  <si>
    <t>I.C.E.</t>
  </si>
  <si>
    <t>JOHN SINTIC</t>
  </si>
  <si>
    <t>LEONARDO</t>
  </si>
  <si>
    <t>ANDRES</t>
  </si>
  <si>
    <t>ROBERTO</t>
  </si>
  <si>
    <t xml:space="preserve">CARLOS </t>
  </si>
  <si>
    <t>WANDA</t>
  </si>
  <si>
    <t>MARIO PEÑA</t>
  </si>
  <si>
    <t>CAFÉ EL REY S.A</t>
  </si>
  <si>
    <t>DAVID</t>
  </si>
  <si>
    <t>V: 5760</t>
  </si>
  <si>
    <t>MARÍA DONOSO</t>
  </si>
  <si>
    <t>ALVARO</t>
  </si>
  <si>
    <t>CAFÉ REY</t>
  </si>
  <si>
    <t>CAFÉ BRITT</t>
  </si>
  <si>
    <t>MARIA TERESA</t>
  </si>
  <si>
    <t>Z &amp; B SERVICIOS ENDOSCOPICOS LTDA</t>
  </si>
  <si>
    <t>HENRY ZAMORA</t>
  </si>
  <si>
    <t>ROBERT VOGT</t>
  </si>
  <si>
    <t>ERIC RETANA</t>
  </si>
  <si>
    <t>GMG COMERCIAL CR S.A</t>
  </si>
  <si>
    <t>SHARON BADOWSKI</t>
  </si>
  <si>
    <t>V=5762</t>
  </si>
  <si>
    <t>ALEXIA</t>
  </si>
  <si>
    <t>V=5761</t>
  </si>
  <si>
    <t>CO I.C.E</t>
  </si>
  <si>
    <t>LEONARDO MARIN</t>
  </si>
  <si>
    <t>MELVIN AGÜERO</t>
  </si>
  <si>
    <t>MANUEL OVIEDO</t>
  </si>
  <si>
    <t>AQUAWORKS</t>
  </si>
  <si>
    <t>ROBERTO MADRIGAL</t>
  </si>
  <si>
    <t>CHRISTOPH SHERK</t>
  </si>
  <si>
    <t>NOTA: LAS FACT. #48153 Y #48160 ESTAN ANULADAS</t>
  </si>
  <si>
    <t>JOSE MAIKEL GONZALES</t>
  </si>
  <si>
    <t>GRUPO KATIVO</t>
  </si>
  <si>
    <t>ABDRES ZUÑIGA</t>
  </si>
  <si>
    <r>
      <rPr>
        <b/>
        <i/>
        <sz val="8"/>
        <color theme="3" tint="-0.499984740745262"/>
        <rFont val="Arial"/>
        <family val="2"/>
      </rPr>
      <t>NOTA</t>
    </r>
    <r>
      <rPr>
        <b/>
        <sz val="8"/>
        <color theme="3" tint="-0.499984740745262"/>
        <rFont val="Arial"/>
        <family val="2"/>
      </rPr>
      <t>:</t>
    </r>
    <r>
      <rPr>
        <sz val="8"/>
        <color theme="3" tint="-0.499984740745262"/>
        <rFont val="Arial"/>
        <family val="2"/>
      </rPr>
      <t xml:space="preserve"> LA FACT #48163 FUE ANULADA POR ERROR EN CONFECCIÓN</t>
    </r>
  </si>
  <si>
    <t>FRANCIS HARRIS</t>
  </si>
  <si>
    <t>EXPEDIA</t>
  </si>
  <si>
    <t>NADIA HAMMAMI</t>
  </si>
  <si>
    <t>DAN SISAS</t>
  </si>
  <si>
    <t>MARLON</t>
  </si>
  <si>
    <t>RECKITT BENCKISER</t>
  </si>
  <si>
    <t>DESAYUNO</t>
  </si>
  <si>
    <t>DAVID GRIFFITHS</t>
  </si>
  <si>
    <t>JEFFREY JOHNSON</t>
  </si>
  <si>
    <t>WI CNP</t>
  </si>
  <si>
    <t>ARA TOURS</t>
  </si>
  <si>
    <t>BARBARA</t>
  </si>
  <si>
    <t>EXPEDICIONES TROPICALES</t>
  </si>
  <si>
    <t>GERMAN VARGAS</t>
  </si>
  <si>
    <t>HORIZONTES CR</t>
  </si>
  <si>
    <t>NINET SILVINA</t>
  </si>
  <si>
    <t>VIAJES SIN FRONTERAS</t>
  </si>
  <si>
    <t>WUC DISCOVER</t>
  </si>
  <si>
    <t>VIAJES CAMINO DEL SOL</t>
  </si>
  <si>
    <t>DURAND</t>
  </si>
  <si>
    <t>DISCOVERY TRAVEL</t>
  </si>
  <si>
    <t>DANILO ESQUIVEL</t>
  </si>
  <si>
    <t>PANI</t>
  </si>
  <si>
    <t>MARGIE HERRERA</t>
  </si>
  <si>
    <t>ALLISON WILLIAMS</t>
  </si>
  <si>
    <t>INTERNET</t>
  </si>
  <si>
    <t xml:space="preserve">WILSON MOLINA </t>
  </si>
  <si>
    <t>PROREPUESTOS PHI S.A</t>
  </si>
  <si>
    <t>BARRY BENDICK</t>
  </si>
  <si>
    <t>I.C.E</t>
  </si>
  <si>
    <t>ALBERTO RAMIREZ</t>
  </si>
  <si>
    <t>LAURA CHACÓN</t>
  </si>
  <si>
    <t>CARLOS GRANADOS</t>
  </si>
  <si>
    <t xml:space="preserve">KARINA MONGE </t>
  </si>
  <si>
    <t>ANGELA MARTINEZ</t>
  </si>
  <si>
    <t>ALESSIA</t>
  </si>
  <si>
    <t>ORBITZ</t>
  </si>
  <si>
    <t>V=5764</t>
  </si>
  <si>
    <t>BAC SAN JOSE</t>
  </si>
  <si>
    <t>SILVIA GOMEZ</t>
  </si>
  <si>
    <t>ROBERT</t>
  </si>
  <si>
    <t>DANIEL APRIL</t>
  </si>
  <si>
    <t>JHON</t>
  </si>
  <si>
    <t>COAST TO COAST</t>
  </si>
  <si>
    <t>FACT # 48198: NULA</t>
  </si>
  <si>
    <t>DONALD</t>
  </si>
  <si>
    <t>JOHANNA</t>
  </si>
  <si>
    <t>MARIEL</t>
  </si>
  <si>
    <t>JHON RYRIE</t>
  </si>
  <si>
    <t>V=5765</t>
  </si>
  <si>
    <t>JUAN DIEGO BLANCO</t>
  </si>
  <si>
    <t>ALEXANDRA JORDANEK</t>
  </si>
  <si>
    <t>IVY VASQUEZ</t>
  </si>
  <si>
    <t>PAX ADICIONAL</t>
  </si>
  <si>
    <t>GUILLERMO PACHECO LOPEZ</t>
  </si>
  <si>
    <t>JESSICA MOLINA</t>
  </si>
  <si>
    <t>NENTWICH</t>
  </si>
  <si>
    <t>ROC</t>
  </si>
  <si>
    <t>LUIS</t>
  </si>
  <si>
    <t>CO-BANCO NACIONAL</t>
  </si>
  <si>
    <t>FILIBERTO</t>
  </si>
  <si>
    <t>EXPLORE CC</t>
  </si>
  <si>
    <t>VESA TOURS</t>
  </si>
  <si>
    <t>PETER MEERMAN</t>
  </si>
  <si>
    <t>UNICO TRAVEL</t>
  </si>
  <si>
    <t>ALEXANDRA</t>
  </si>
  <si>
    <t>ALEKSANDAR</t>
  </si>
  <si>
    <t>JENNY MORRIS</t>
  </si>
  <si>
    <t>ANTONIO CARRASCO</t>
  </si>
  <si>
    <t>MELISSA PAUL</t>
  </si>
  <si>
    <t>ART MCHENRY</t>
  </si>
  <si>
    <t xml:space="preserve">RICHARD </t>
  </si>
  <si>
    <t>WKI</t>
  </si>
  <si>
    <t>JESSICA</t>
  </si>
  <si>
    <t>MARTHA OSPINO FLORES</t>
  </si>
  <si>
    <t>LOUIS NATENSHON</t>
  </si>
  <si>
    <t>NOTA: FACT. # 48232 FUE ANULADA POR ERROR EN CONFECCIÓN.</t>
  </si>
  <si>
    <t>ALVARO PACHECHO</t>
  </si>
  <si>
    <t>CO CAFÉ REY</t>
  </si>
  <si>
    <t>TERRY BILIDA</t>
  </si>
  <si>
    <t>GECKO TRAIL</t>
  </si>
  <si>
    <t xml:space="preserve">METIN </t>
  </si>
  <si>
    <t>VIAVENTURE</t>
  </si>
  <si>
    <t>JENNY-DUNCAN SUGG</t>
  </si>
  <si>
    <t>VESA</t>
  </si>
  <si>
    <t>DARRYL SKIBINSKI</t>
  </si>
  <si>
    <t>WK</t>
  </si>
  <si>
    <t>IVI VAZQUEZ</t>
  </si>
  <si>
    <t>TOLDO</t>
  </si>
  <si>
    <t>NICOLE TURNER</t>
  </si>
  <si>
    <t xml:space="preserve">FRIEND SHIP FORCE </t>
  </si>
  <si>
    <t>RYRIE</t>
  </si>
  <si>
    <t>VIAJES SIN FRONTERAS SA</t>
  </si>
  <si>
    <t>ESTELA</t>
  </si>
  <si>
    <t>INT</t>
  </si>
  <si>
    <t>BERNADETTE</t>
  </si>
  <si>
    <t>ADENA</t>
  </si>
  <si>
    <t>V:5767</t>
  </si>
  <si>
    <t>THYSSEN</t>
  </si>
  <si>
    <t>V:5768</t>
  </si>
  <si>
    <t>KATE AMANNA</t>
  </si>
  <si>
    <t>GUSTAVO</t>
  </si>
  <si>
    <t>AGROCOMERCIAL DE GRECIA</t>
  </si>
  <si>
    <t>SEN ROHINI</t>
  </si>
  <si>
    <t>V=5769</t>
  </si>
  <si>
    <t>JAVIER</t>
  </si>
  <si>
    <t>HARRY</t>
  </si>
  <si>
    <t>FAC # 48261 ESTÁ NULA</t>
  </si>
  <si>
    <t>ARLIC PEQUIGNOT</t>
  </si>
  <si>
    <t>V:5770</t>
  </si>
  <si>
    <t>DR.VEGA</t>
  </si>
  <si>
    <t>TAC SAN CARLOS</t>
  </si>
  <si>
    <t>VENDULA KLIKOVÁ</t>
  </si>
  <si>
    <t>ALRIC PEQUIGNOT</t>
  </si>
  <si>
    <t>V=5771</t>
  </si>
  <si>
    <t>VENDULA KLIKOVA</t>
  </si>
  <si>
    <t>ANA MARIA</t>
  </si>
  <si>
    <t xml:space="preserve">ANA IRIS </t>
  </si>
  <si>
    <t>THORSEN</t>
  </si>
  <si>
    <t>CR DREAM TRAVEL</t>
  </si>
  <si>
    <t>GERMAN GONZALEZ</t>
  </si>
  <si>
    <t>CIELO AZUL</t>
  </si>
  <si>
    <t>LUIS DIEGO CABEZAS MURILLO</t>
  </si>
  <si>
    <t>SASTIEN VASSEUR</t>
  </si>
  <si>
    <t>ERIC DAUVILLIERS</t>
  </si>
  <si>
    <t>GERARDO PEREZ HUERTAS</t>
  </si>
  <si>
    <t>LAURA LEON</t>
  </si>
  <si>
    <t>SARAH</t>
  </si>
  <si>
    <t>V=5772/V=5773</t>
  </si>
  <si>
    <t>VERA/THOMAS</t>
  </si>
  <si>
    <t>V=5774</t>
  </si>
  <si>
    <t>JIGNESH SHAH</t>
  </si>
  <si>
    <t>V=5775</t>
  </si>
  <si>
    <t>JUAN CARLOS BOGANTES</t>
  </si>
  <si>
    <t>LABORATORIO STEIN</t>
  </si>
  <si>
    <t>ALLAN CALVO</t>
  </si>
  <si>
    <t>BANCO HIPOTECARIO DE LA VIVIENDA</t>
  </si>
  <si>
    <t>JOSE MIGUEL CERDAS</t>
  </si>
  <si>
    <t>HERBAX</t>
  </si>
  <si>
    <t>SHAH</t>
  </si>
  <si>
    <t>V=5776</t>
  </si>
  <si>
    <t>FACTURA #48288, NULA POR ERROR EN CONFECCION</t>
  </si>
  <si>
    <t>PAULA JUNKER</t>
  </si>
  <si>
    <t>TROPICAL ADVENTURE</t>
  </si>
  <si>
    <t xml:space="preserve">VERCHUUR </t>
  </si>
  <si>
    <t>ECOLE VIAJES</t>
  </si>
  <si>
    <t>DAVID UREÑA</t>
  </si>
  <si>
    <t>CO-CAFÉ BRITT CR</t>
  </si>
  <si>
    <t xml:space="preserve">ALFONSO ROJAS </t>
  </si>
  <si>
    <t>CO-LABORATORIOS STEIN</t>
  </si>
  <si>
    <t>ALVARO PACHECO</t>
  </si>
  <si>
    <t>ALEXANDER FREER DIAZ</t>
  </si>
  <si>
    <t>ROSMI</t>
  </si>
  <si>
    <t>GAROLY</t>
  </si>
  <si>
    <t>ICE</t>
  </si>
  <si>
    <t>LUIS ALVARO SALAS HERNANDEZ</t>
  </si>
  <si>
    <t xml:space="preserve">ANYWHERE </t>
  </si>
  <si>
    <t>VARIOS</t>
  </si>
  <si>
    <t xml:space="preserve">GECKO TRAIL </t>
  </si>
  <si>
    <t>V: 5775</t>
  </si>
  <si>
    <t>GABRIELA</t>
  </si>
  <si>
    <t xml:space="preserve">ASOCIACIÓN CONSERVACIONISTA MONTEVERDE </t>
  </si>
  <si>
    <t>ENRIQUE MARGERY</t>
  </si>
  <si>
    <t>ROSIBEL JARA</t>
  </si>
  <si>
    <t>MARCELA SUDASASSI</t>
  </si>
  <si>
    <t>CONAVI</t>
  </si>
  <si>
    <t>MARIA PRIETO</t>
  </si>
  <si>
    <t>LA FACTURA #48304 REMPLAZA LA #48282, LA CUAL SE ANULÓ EL DÍA DE HOY.</t>
  </si>
  <si>
    <t>DICHA FACTURA SE ENCUENTRA EN EL CIERRE DEL DÍA 16/02/2014 PM</t>
  </si>
  <si>
    <t>JIGNESH</t>
  </si>
  <si>
    <t>MARTINDALE</t>
  </si>
  <si>
    <t>PETER</t>
  </si>
  <si>
    <t>VARIAS</t>
  </si>
  <si>
    <t>UNIQUE</t>
  </si>
  <si>
    <t>IAN</t>
  </si>
  <si>
    <t>KRISHNAN</t>
  </si>
  <si>
    <t>PEGGY</t>
  </si>
  <si>
    <t>PACE</t>
  </si>
  <si>
    <t>CARLING</t>
  </si>
  <si>
    <t>PEQUIGNOT</t>
  </si>
  <si>
    <t>PARAISO VERDE</t>
  </si>
  <si>
    <t>CLAUDIO</t>
  </si>
  <si>
    <t>RAMBLERS</t>
  </si>
  <si>
    <t>CAMINO TRAVEL</t>
  </si>
  <si>
    <t>OCCONER</t>
  </si>
  <si>
    <t>WUC</t>
  </si>
  <si>
    <t xml:space="preserve">NOUVELLE </t>
  </si>
  <si>
    <t>VERA</t>
  </si>
  <si>
    <t>EDWARD</t>
  </si>
  <si>
    <t>MELINDA</t>
  </si>
  <si>
    <t>DESAFIO MONTEVERDE</t>
  </si>
  <si>
    <t>ROBERTO PEÑA</t>
  </si>
  <si>
    <t>DESTINATION CR</t>
  </si>
  <si>
    <t>JORG THOMAS</t>
  </si>
  <si>
    <t>AVENTURAS TIERRA VERDE</t>
  </si>
  <si>
    <t>KATHARINE</t>
  </si>
  <si>
    <t>MARK BOGGS</t>
  </si>
  <si>
    <t>MIRIAM VILLEGAS</t>
  </si>
  <si>
    <t>JUAN SAUMA</t>
  </si>
  <si>
    <t xml:space="preserve">VICKY LARSON </t>
  </si>
  <si>
    <t>V: 5780</t>
  </si>
  <si>
    <t>V: 5781</t>
  </si>
  <si>
    <t>ANA</t>
  </si>
  <si>
    <t>CINTHIA FISHER</t>
  </si>
  <si>
    <t>BOLIVAR</t>
  </si>
  <si>
    <t>E. BOLLEN</t>
  </si>
  <si>
    <t>ECOLE TRAVEL</t>
  </si>
  <si>
    <t>EXPLORE QCC</t>
  </si>
  <si>
    <t>GERTRUD-NICOLE</t>
  </si>
  <si>
    <t>SAMARA ADVENTURE COMP.</t>
  </si>
  <si>
    <t>MITZI</t>
  </si>
  <si>
    <t>LIZBETH</t>
  </si>
  <si>
    <t>DESTINOS TV</t>
  </si>
  <si>
    <t>VELGUTH</t>
  </si>
  <si>
    <t>SELECT CR</t>
  </si>
  <si>
    <t xml:space="preserve">ALVARO PACHECO </t>
  </si>
  <si>
    <t xml:space="preserve">CAFÉ EL REY S.A </t>
  </si>
  <si>
    <t xml:space="preserve">DOUGLAS CORNER </t>
  </si>
  <si>
    <t>PAULA</t>
  </si>
  <si>
    <t>JOSE ARIAS</t>
  </si>
  <si>
    <t>MARINA</t>
  </si>
  <si>
    <t>ZAMAEL</t>
  </si>
  <si>
    <t>DIMASA</t>
  </si>
  <si>
    <t>MICHAEL B</t>
  </si>
  <si>
    <t>BERNAL</t>
  </si>
  <si>
    <t>RALLY DE CENTROAMERICA</t>
  </si>
  <si>
    <t>ANNA ROZENTALZKA</t>
  </si>
  <si>
    <t>OSVALDO BONILLA</t>
  </si>
  <si>
    <t>CSU</t>
  </si>
  <si>
    <t>MANUEL</t>
  </si>
  <si>
    <t>DISTRIBUIDORA LA FLORIDA</t>
  </si>
  <si>
    <t>DAVID WOOD</t>
  </si>
  <si>
    <t>JOSEPH PAWLOSKI</t>
  </si>
  <si>
    <t>KATHERINE SIDENIUS</t>
  </si>
  <si>
    <t>ERICH LEWAND</t>
  </si>
  <si>
    <t>KEITH HERTZER</t>
  </si>
  <si>
    <t>STEVE HATHAWAY</t>
  </si>
  <si>
    <t xml:space="preserve">COSTA RICA DREAM TRAVEL </t>
  </si>
  <si>
    <t>DOUGLAS CORNER</t>
  </si>
  <si>
    <t xml:space="preserve">FACTURA #48375 ESTÁ NULA </t>
  </si>
  <si>
    <t>SABELA</t>
  </si>
  <si>
    <t>ASUAIRE</t>
  </si>
  <si>
    <t>WELLER</t>
  </si>
  <si>
    <t>AVENTURAS DE CR</t>
  </si>
  <si>
    <t>WI CL</t>
  </si>
  <si>
    <t>WI ZA</t>
  </si>
  <si>
    <t>PRIYA</t>
  </si>
  <si>
    <t>DESAFIO FORTUNA</t>
  </si>
  <si>
    <t>ANNIE</t>
  </si>
  <si>
    <t>MR. HEIJN</t>
  </si>
  <si>
    <t>JIM EVANS</t>
  </si>
  <si>
    <t>FRANCES HAYES</t>
  </si>
  <si>
    <t>MARVIN GONZALEZ</t>
  </si>
  <si>
    <t>BANCO NACIONAL</t>
  </si>
  <si>
    <t>ALEJANDRO G</t>
  </si>
  <si>
    <t>CARLOS</t>
  </si>
  <si>
    <t>DIEGO</t>
  </si>
  <si>
    <t>SINAC</t>
  </si>
  <si>
    <t>YADIRA</t>
  </si>
  <si>
    <t>FABIOLA</t>
  </si>
  <si>
    <t>GUISELLE</t>
  </si>
  <si>
    <t>CARLOS OBANDO</t>
  </si>
  <si>
    <t>JOSE GUTIERREZ</t>
  </si>
  <si>
    <t>GUTIS LIMITADA</t>
  </si>
  <si>
    <t>FACTURA 48398 NULA POR ERROR AL FACTURAR</t>
  </si>
  <si>
    <t>GUSTAVO SALAZAR</t>
  </si>
  <si>
    <t>GEOVANNI GONZALES</t>
  </si>
  <si>
    <t>LUIS GRANADOS</t>
  </si>
  <si>
    <t>ALAN K</t>
  </si>
  <si>
    <t>AGUSTIN FONSECA</t>
  </si>
  <si>
    <t>TAC SAN CARLOS S.A.</t>
  </si>
  <si>
    <t>JOSE VEGA</t>
  </si>
  <si>
    <t>MONTEZUMA TRAVEL</t>
  </si>
  <si>
    <t>JUAN CARLOS AGUIRRE</t>
  </si>
  <si>
    <t>DAVID ROMERO</t>
  </si>
  <si>
    <t>NOTA: LA FACTURA # 48408 NO SE REGISTRO EN EL CIERRE QUE VA DE SOBRE PARA EL EFECTIVO, POR ERROR AL CONFECCIONARSE.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</si>
</sst>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b/>
      <sz val="8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i/>
      <sz val="8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169" fontId="5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readingOrder="1"/>
    </xf>
    <xf numFmtId="0" fontId="8" fillId="2" borderId="8" xfId="0" applyFont="1" applyFill="1" applyBorder="1" applyAlignment="1">
      <alignment horizontal="left" vertical="top" readingOrder="1"/>
    </xf>
    <xf numFmtId="0" fontId="8" fillId="2" borderId="9" xfId="0" applyFont="1" applyFill="1" applyBorder="1" applyAlignment="1">
      <alignment horizontal="left" vertical="top" readingOrder="1"/>
    </xf>
    <xf numFmtId="168" fontId="1" fillId="2" borderId="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left" vertical="top" readingOrder="1"/>
    </xf>
    <xf numFmtId="0" fontId="8" fillId="2" borderId="0" xfId="0" applyFont="1" applyFill="1" applyBorder="1" applyAlignment="1">
      <alignment horizontal="left" vertical="top" readingOrder="1"/>
    </xf>
    <xf numFmtId="0" fontId="8" fillId="2" borderId="11" xfId="0" applyFont="1" applyFill="1" applyBorder="1" applyAlignment="1">
      <alignment horizontal="left" vertical="top" readingOrder="1"/>
    </xf>
    <xf numFmtId="0" fontId="1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vertical="top" readingOrder="1"/>
    </xf>
    <xf numFmtId="0" fontId="8" fillId="2" borderId="13" xfId="0" applyFont="1" applyFill="1" applyBorder="1" applyAlignment="1">
      <alignment horizontal="left" vertical="top" readingOrder="1"/>
    </xf>
    <xf numFmtId="0" fontId="8" fillId="2" borderId="14" xfId="0" applyFont="1" applyFill="1" applyBorder="1" applyAlignment="1">
      <alignment horizontal="left" vertical="top" readingOrder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0" fontId="3" fillId="6" borderId="5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6" fontId="3" fillId="6" borderId="5" xfId="0" applyNumberFormat="1" applyFont="1" applyFill="1" applyBorder="1" applyAlignment="1">
      <alignment horizontal="center"/>
    </xf>
    <xf numFmtId="165" fontId="1" fillId="6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2" workbookViewId="0">
      <selection activeCell="C38" sqref="C38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41698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360</v>
      </c>
      <c r="C6" s="2" t="s">
        <v>41</v>
      </c>
      <c r="D6" s="3">
        <v>41698</v>
      </c>
      <c r="E6" s="3">
        <v>41700</v>
      </c>
      <c r="F6" s="1">
        <v>48413</v>
      </c>
      <c r="G6" s="4">
        <v>85050</v>
      </c>
      <c r="H6" s="1"/>
      <c r="I6" s="5"/>
      <c r="J6" s="5"/>
      <c r="K6" s="4">
        <v>45050</v>
      </c>
      <c r="L6" s="4"/>
      <c r="M6" s="4">
        <v>40000</v>
      </c>
      <c r="N6" s="6">
        <f>G6+I6</f>
        <v>85050</v>
      </c>
    </row>
    <row r="7" spans="1:14" x14ac:dyDescent="0.25">
      <c r="A7" s="1"/>
      <c r="B7" s="2" t="s">
        <v>362</v>
      </c>
      <c r="C7" s="2" t="s">
        <v>361</v>
      </c>
      <c r="D7" s="3">
        <v>41698</v>
      </c>
      <c r="E7" s="3">
        <v>41699</v>
      </c>
      <c r="F7" s="1">
        <v>48414</v>
      </c>
      <c r="G7" s="4">
        <v>35700</v>
      </c>
      <c r="H7" s="1"/>
      <c r="I7" s="5"/>
      <c r="J7" s="5">
        <v>35700</v>
      </c>
      <c r="K7" s="4"/>
      <c r="L7" s="4"/>
      <c r="M7" s="4"/>
      <c r="N7" s="6">
        <f t="shared" ref="N7:N30" si="0">G7+I7</f>
        <v>35700</v>
      </c>
    </row>
    <row r="8" spans="1:14" x14ac:dyDescent="0.25">
      <c r="A8" s="1"/>
      <c r="B8" s="2" t="s">
        <v>364</v>
      </c>
      <c r="C8" s="2" t="s">
        <v>363</v>
      </c>
      <c r="D8" s="3">
        <v>41698</v>
      </c>
      <c r="E8" s="3">
        <v>41699</v>
      </c>
      <c r="F8" s="1">
        <v>48415</v>
      </c>
      <c r="G8" s="4">
        <v>20000</v>
      </c>
      <c r="H8" s="1"/>
      <c r="I8" s="5"/>
      <c r="J8" s="5">
        <v>20000</v>
      </c>
      <c r="K8" s="4"/>
      <c r="L8" s="4"/>
      <c r="M8" s="4"/>
      <c r="N8" s="6">
        <f t="shared" si="0"/>
        <v>20000</v>
      </c>
    </row>
    <row r="9" spans="1:14" x14ac:dyDescent="0.25">
      <c r="A9" s="1"/>
      <c r="B9" s="2" t="s">
        <v>365</v>
      </c>
      <c r="C9" s="2" t="s">
        <v>34</v>
      </c>
      <c r="D9" s="3">
        <v>41698</v>
      </c>
      <c r="E9" s="3">
        <v>41699</v>
      </c>
      <c r="F9" s="1">
        <v>48416</v>
      </c>
      <c r="G9" s="4">
        <v>36750</v>
      </c>
      <c r="H9" s="1"/>
      <c r="I9" s="7"/>
      <c r="J9" s="4">
        <v>36750</v>
      </c>
      <c r="K9" s="4"/>
      <c r="L9" s="4"/>
      <c r="M9" s="4"/>
      <c r="N9" s="6">
        <f t="shared" si="0"/>
        <v>36750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177500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177500</v>
      </c>
      <c r="H32" s="19"/>
      <c r="I32" s="20">
        <f>SUM(I6:I31)</f>
        <v>0</v>
      </c>
      <c r="J32" s="20">
        <f>SUM(J6:J31)</f>
        <v>92450</v>
      </c>
      <c r="K32" s="20">
        <f>SUM(K6:K31)</f>
        <v>45050</v>
      </c>
      <c r="L32" s="20">
        <f>SUM(L6:L31)</f>
        <v>0</v>
      </c>
      <c r="M32" s="20">
        <f>SUM(M6:M31)</f>
        <v>40000</v>
      </c>
      <c r="N32" s="6">
        <f t="shared" ref="N32" si="1">G32+I32</f>
        <v>177500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59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6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C36*E35</f>
        <v>0</v>
      </c>
      <c r="D37" s="2"/>
      <c r="E37" s="2"/>
      <c r="F37" s="16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92450</v>
      </c>
      <c r="D38" s="2"/>
      <c r="E38" s="2"/>
      <c r="F38" s="16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92450</v>
      </c>
      <c r="D39" s="2"/>
      <c r="E39" s="2"/>
      <c r="F39" s="16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C1" workbookViewId="0">
      <selection activeCell="L3" sqref="L3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41694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290</v>
      </c>
      <c r="C6" s="2" t="s">
        <v>31</v>
      </c>
      <c r="D6" s="3">
        <v>41694</v>
      </c>
      <c r="E6" s="3">
        <v>41695</v>
      </c>
      <c r="F6" s="1">
        <v>48348</v>
      </c>
      <c r="G6" s="4">
        <v>36750</v>
      </c>
      <c r="H6" s="1"/>
      <c r="I6" s="5"/>
      <c r="J6" s="5"/>
      <c r="K6" s="4">
        <v>36750</v>
      </c>
      <c r="L6" s="4"/>
      <c r="M6" s="4"/>
      <c r="N6" s="6">
        <f>G6+I6</f>
        <v>36750</v>
      </c>
    </row>
    <row r="7" spans="1:14" x14ac:dyDescent="0.25">
      <c r="A7" s="1"/>
      <c r="B7" s="2" t="s">
        <v>289</v>
      </c>
      <c r="C7" s="2" t="s">
        <v>31</v>
      </c>
      <c r="D7" s="3"/>
      <c r="E7" s="3"/>
      <c r="F7" s="1">
        <v>48349</v>
      </c>
      <c r="G7" s="4"/>
      <c r="H7" s="1" t="s">
        <v>291</v>
      </c>
      <c r="I7" s="5">
        <v>48825</v>
      </c>
      <c r="J7" s="5">
        <v>48825</v>
      </c>
      <c r="K7" s="4"/>
      <c r="L7" s="4"/>
      <c r="M7" s="4"/>
      <c r="N7" s="6">
        <f t="shared" ref="N7:N30" si="0">G7+I7</f>
        <v>48825</v>
      </c>
    </row>
    <row r="8" spans="1:14" x14ac:dyDescent="0.25">
      <c r="A8" s="1"/>
      <c r="B8" s="2" t="s">
        <v>293</v>
      </c>
      <c r="C8" s="2" t="s">
        <v>31</v>
      </c>
      <c r="D8" s="3"/>
      <c r="E8" s="3"/>
      <c r="F8" s="1">
        <v>48350</v>
      </c>
      <c r="G8" s="4"/>
      <c r="H8" s="1" t="s">
        <v>292</v>
      </c>
      <c r="I8" s="5">
        <v>31500</v>
      </c>
      <c r="J8" s="5">
        <v>31500</v>
      </c>
      <c r="K8" s="4"/>
      <c r="L8" s="4"/>
      <c r="M8" s="4"/>
      <c r="N8" s="6">
        <f t="shared" si="0"/>
        <v>31500</v>
      </c>
    </row>
    <row r="9" spans="1:14" x14ac:dyDescent="0.25">
      <c r="A9" s="1"/>
      <c r="B9" s="2" t="s">
        <v>60</v>
      </c>
      <c r="C9" s="2" t="s">
        <v>34</v>
      </c>
      <c r="D9" s="3"/>
      <c r="E9" s="3"/>
      <c r="F9" s="1">
        <v>48351</v>
      </c>
      <c r="G9" s="4"/>
      <c r="H9" s="1" t="s">
        <v>48</v>
      </c>
      <c r="I9" s="7">
        <v>6600</v>
      </c>
      <c r="J9" s="4">
        <v>6600</v>
      </c>
      <c r="K9" s="4"/>
      <c r="L9" s="4"/>
      <c r="M9" s="4"/>
      <c r="N9" s="6">
        <f t="shared" si="0"/>
        <v>6600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123675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36750</v>
      </c>
      <c r="H32" s="19"/>
      <c r="I32" s="20">
        <f>SUM(I6:I31)</f>
        <v>86925</v>
      </c>
      <c r="J32" s="20">
        <f>SUM(J6:J31)</f>
        <v>86925</v>
      </c>
      <c r="K32" s="20">
        <f>SUM(K6:K31)</f>
        <v>36750</v>
      </c>
      <c r="L32" s="20">
        <f>SUM(L6:L31)</f>
        <v>0</v>
      </c>
      <c r="M32" s="20">
        <f>SUM(M6:M31)</f>
        <v>0</v>
      </c>
      <c r="N32" s="6">
        <f t="shared" ref="N32" si="1">G32+I32</f>
        <v>123675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4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153</v>
      </c>
      <c r="D36" s="2"/>
      <c r="E36" s="2"/>
      <c r="F36" s="14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C36*E35</f>
        <v>80325</v>
      </c>
      <c r="D37" s="2"/>
      <c r="E37" s="2"/>
      <c r="F37" s="14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6600</v>
      </c>
      <c r="D38" s="2"/>
      <c r="E38" s="2"/>
      <c r="F38" s="14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86925</v>
      </c>
      <c r="D39" s="2"/>
      <c r="E39" s="2"/>
      <c r="F39" s="14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F24" sqref="F24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41694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290</v>
      </c>
      <c r="C6" s="2" t="s">
        <v>31</v>
      </c>
      <c r="D6" s="3">
        <v>41694</v>
      </c>
      <c r="E6" s="3">
        <v>41695</v>
      </c>
      <c r="F6" s="1">
        <v>48348</v>
      </c>
      <c r="G6" s="4">
        <v>36750</v>
      </c>
      <c r="H6" s="1"/>
      <c r="I6" s="5"/>
      <c r="J6" s="5"/>
      <c r="K6" s="4">
        <v>36750</v>
      </c>
      <c r="L6" s="4"/>
      <c r="M6" s="4"/>
      <c r="N6" s="6">
        <f>G6+I6</f>
        <v>36750</v>
      </c>
    </row>
    <row r="7" spans="1:14" x14ac:dyDescent="0.25">
      <c r="A7" s="1"/>
      <c r="B7" s="2" t="s">
        <v>289</v>
      </c>
      <c r="C7" s="2" t="s">
        <v>31</v>
      </c>
      <c r="D7" s="3"/>
      <c r="E7" s="3"/>
      <c r="F7" s="1">
        <v>48349</v>
      </c>
      <c r="G7" s="4"/>
      <c r="H7" s="1" t="s">
        <v>291</v>
      </c>
      <c r="I7" s="5">
        <v>48825</v>
      </c>
      <c r="J7" s="5">
        <v>48825</v>
      </c>
      <c r="K7" s="4"/>
      <c r="L7" s="4"/>
      <c r="M7" s="4"/>
      <c r="N7" s="6">
        <f t="shared" ref="N7:N30" si="0">G7+I7</f>
        <v>48825</v>
      </c>
    </row>
    <row r="8" spans="1:14" x14ac:dyDescent="0.25">
      <c r="A8" s="1"/>
      <c r="B8" s="2" t="s">
        <v>293</v>
      </c>
      <c r="C8" s="2" t="s">
        <v>31</v>
      </c>
      <c r="D8" s="3"/>
      <c r="E8" s="3"/>
      <c r="F8" s="1">
        <v>48350</v>
      </c>
      <c r="G8" s="4"/>
      <c r="H8" s="1" t="s">
        <v>292</v>
      </c>
      <c r="I8" s="5">
        <v>31500</v>
      </c>
      <c r="J8" s="5">
        <v>31500</v>
      </c>
      <c r="K8" s="4"/>
      <c r="L8" s="4"/>
      <c r="M8" s="4"/>
      <c r="N8" s="6">
        <f t="shared" ref="N8" si="1">G8+I8</f>
        <v>31500</v>
      </c>
    </row>
    <row r="9" spans="1:14" x14ac:dyDescent="0.25">
      <c r="A9" s="1"/>
      <c r="B9" s="2" t="s">
        <v>60</v>
      </c>
      <c r="C9" s="2" t="s">
        <v>34</v>
      </c>
      <c r="D9" s="3"/>
      <c r="E9" s="3"/>
      <c r="F9" s="1">
        <v>48351</v>
      </c>
      <c r="G9" s="4"/>
      <c r="H9" s="1" t="s">
        <v>48</v>
      </c>
      <c r="I9" s="7">
        <v>6600</v>
      </c>
      <c r="J9" s="4">
        <v>6600</v>
      </c>
      <c r="K9" s="4"/>
      <c r="L9" s="4"/>
      <c r="M9" s="4"/>
      <c r="N9" s="6">
        <f t="shared" si="0"/>
        <v>6600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123675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36750</v>
      </c>
      <c r="H32" s="19"/>
      <c r="I32" s="20">
        <f>SUM(I6:I31)</f>
        <v>86925</v>
      </c>
      <c r="J32" s="20">
        <f>SUM(J6:J31)</f>
        <v>86925</v>
      </c>
      <c r="K32" s="20">
        <f>SUM(K6:K31)</f>
        <v>36750</v>
      </c>
      <c r="L32" s="20">
        <f>SUM(L6:L31)</f>
        <v>0</v>
      </c>
      <c r="M32" s="20">
        <f>SUM(M6:M31)</f>
        <v>0</v>
      </c>
      <c r="N32" s="6">
        <f t="shared" ref="N32" si="2">G32+I32</f>
        <v>123675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43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153</v>
      </c>
      <c r="D36" s="2"/>
      <c r="E36" s="2"/>
      <c r="F36" s="14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C36*E35</f>
        <v>80325</v>
      </c>
      <c r="D37" s="2"/>
      <c r="E37" s="2"/>
      <c r="F37" s="14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6600</v>
      </c>
      <c r="D38" s="2"/>
      <c r="E38" s="2"/>
      <c r="F38" s="14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86925</v>
      </c>
      <c r="D39" s="2"/>
      <c r="E39" s="2"/>
      <c r="F39" s="14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E3" sqref="E3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41693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/>
      <c r="C6" s="2"/>
      <c r="D6" s="3"/>
      <c r="E6" s="3"/>
      <c r="F6" s="1"/>
      <c r="G6" s="4"/>
      <c r="H6" s="1"/>
      <c r="I6" s="5"/>
      <c r="J6" s="5"/>
      <c r="K6" s="4"/>
      <c r="L6" s="4"/>
      <c r="M6" s="4"/>
      <c r="N6" s="6">
        <f>G6+I6</f>
        <v>0</v>
      </c>
    </row>
    <row r="7" spans="1:14" x14ac:dyDescent="0.25">
      <c r="A7" s="1"/>
      <c r="B7" s="2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41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4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14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4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4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C1" workbookViewId="0">
      <selection activeCell="O13" sqref="O13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41692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288</v>
      </c>
      <c r="C6" s="2" t="s">
        <v>31</v>
      </c>
      <c r="D6" s="3">
        <v>41692</v>
      </c>
      <c r="E6" s="3">
        <v>41693</v>
      </c>
      <c r="F6" s="1">
        <v>48339</v>
      </c>
      <c r="G6" s="4">
        <v>36750</v>
      </c>
      <c r="H6" s="1"/>
      <c r="I6" s="5"/>
      <c r="J6" s="5">
        <v>36750</v>
      </c>
      <c r="K6" s="4"/>
      <c r="L6" s="4"/>
      <c r="M6" s="4"/>
      <c r="N6" s="6">
        <f>G6+I6</f>
        <v>36750</v>
      </c>
    </row>
    <row r="7" spans="1:14" x14ac:dyDescent="0.25">
      <c r="A7" s="1"/>
      <c r="B7" s="2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36750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36750</v>
      </c>
      <c r="H32" s="19"/>
      <c r="I32" s="20">
        <f>SUM(I6:I31)</f>
        <v>0</v>
      </c>
      <c r="J32" s="20">
        <f>SUM(J6:J31)</f>
        <v>36750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36750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39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70</v>
      </c>
      <c r="D36" s="2"/>
      <c r="E36" s="2"/>
      <c r="F36" s="14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36750</v>
      </c>
      <c r="D37" s="2"/>
      <c r="E37" s="2"/>
      <c r="F37" s="14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4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36750</v>
      </c>
      <c r="D39" s="2"/>
      <c r="E39" s="2"/>
      <c r="F39" s="14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6" workbookViewId="0">
      <selection activeCell="C39" sqref="C39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41692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287</v>
      </c>
      <c r="C6" s="2" t="s">
        <v>31</v>
      </c>
      <c r="D6" s="3">
        <v>41692</v>
      </c>
      <c r="E6" s="3">
        <v>41693</v>
      </c>
      <c r="F6" s="1">
        <v>48337</v>
      </c>
      <c r="G6" s="4">
        <v>38325</v>
      </c>
      <c r="H6" s="1"/>
      <c r="I6" s="5"/>
      <c r="J6" s="5">
        <v>38325</v>
      </c>
      <c r="K6" s="4"/>
      <c r="L6" s="4"/>
      <c r="M6" s="4"/>
      <c r="N6" s="6">
        <f>G6+I6</f>
        <v>38325</v>
      </c>
    </row>
    <row r="7" spans="1:14" x14ac:dyDescent="0.25">
      <c r="A7" s="1"/>
      <c r="B7" s="2" t="s">
        <v>60</v>
      </c>
      <c r="C7" s="2" t="s">
        <v>34</v>
      </c>
      <c r="D7" s="3"/>
      <c r="E7" s="3"/>
      <c r="F7" s="1">
        <v>48338</v>
      </c>
      <c r="G7" s="4"/>
      <c r="H7" s="1" t="s">
        <v>48</v>
      </c>
      <c r="I7" s="5">
        <v>1000</v>
      </c>
      <c r="J7" s="5">
        <v>1000</v>
      </c>
      <c r="K7" s="4"/>
      <c r="L7" s="4"/>
      <c r="M7" s="4"/>
      <c r="N7" s="6">
        <f t="shared" ref="N7:N30" si="0">G7+I7</f>
        <v>1000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39325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38325</v>
      </c>
      <c r="H32" s="19"/>
      <c r="I32" s="20">
        <f>SUM(I6:I31)</f>
        <v>1000</v>
      </c>
      <c r="J32" s="20">
        <f>SUM(J6:J31)</f>
        <v>39325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39325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3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72</v>
      </c>
      <c r="D36" s="2"/>
      <c r="E36" s="2"/>
      <c r="F36" s="13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37800</v>
      </c>
      <c r="D37" s="2"/>
      <c r="E37" s="2"/>
      <c r="F37" s="13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1525</v>
      </c>
      <c r="D38" s="2"/>
      <c r="E38" s="2"/>
      <c r="F38" s="13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39325</v>
      </c>
      <c r="D39" s="2"/>
      <c r="E39" s="2"/>
      <c r="F39" s="13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2" workbookViewId="0">
      <selection sqref="A1:N39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41691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/>
      <c r="C6" s="2"/>
      <c r="D6" s="3"/>
      <c r="E6" s="3"/>
      <c r="F6" s="1"/>
      <c r="G6" s="4"/>
      <c r="H6" s="1"/>
      <c r="I6" s="5"/>
      <c r="J6" s="5"/>
      <c r="K6" s="4"/>
      <c r="L6" s="4"/>
      <c r="M6" s="4"/>
      <c r="N6" s="6">
        <f>G6+I6</f>
        <v>0</v>
      </c>
    </row>
    <row r="7" spans="1:14" x14ac:dyDescent="0.25">
      <c r="A7" s="1"/>
      <c r="B7" s="2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3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3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3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3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3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5" workbookViewId="0">
      <selection activeCell="E35" sqref="E35:F35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32</v>
      </c>
      <c r="F3" s="31"/>
      <c r="G3" s="33"/>
      <c r="H3" s="25"/>
      <c r="I3" s="2"/>
      <c r="J3" s="34"/>
      <c r="K3" s="35" t="s">
        <v>4</v>
      </c>
      <c r="L3" s="36">
        <v>41691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261</v>
      </c>
      <c r="C6" s="2" t="s">
        <v>92</v>
      </c>
      <c r="D6" s="3">
        <v>41682</v>
      </c>
      <c r="E6" s="3">
        <v>41684</v>
      </c>
      <c r="F6" s="1">
        <v>48312</v>
      </c>
      <c r="G6" s="4">
        <v>65100</v>
      </c>
      <c r="H6" s="1"/>
      <c r="I6" s="5"/>
      <c r="J6" s="5"/>
      <c r="K6" s="4"/>
      <c r="L6" s="4">
        <v>65100</v>
      </c>
      <c r="M6" s="4"/>
      <c r="N6" s="6">
        <f>G6+I6</f>
        <v>65100</v>
      </c>
    </row>
    <row r="7" spans="1:14" x14ac:dyDescent="0.25">
      <c r="A7" s="1"/>
      <c r="B7" s="2" t="s">
        <v>262</v>
      </c>
      <c r="C7" s="2" t="s">
        <v>92</v>
      </c>
      <c r="D7" s="3">
        <v>41683</v>
      </c>
      <c r="E7" s="3">
        <v>41686</v>
      </c>
      <c r="F7" s="1">
        <v>48313</v>
      </c>
      <c r="G7" s="4">
        <v>97650</v>
      </c>
      <c r="H7" s="1"/>
      <c r="I7" s="5"/>
      <c r="J7" s="5"/>
      <c r="K7" s="4"/>
      <c r="L7" s="4">
        <v>97650</v>
      </c>
      <c r="M7" s="4"/>
      <c r="N7" s="6">
        <f t="shared" ref="N7:N30" si="0">G7+I7</f>
        <v>97650</v>
      </c>
    </row>
    <row r="8" spans="1:14" x14ac:dyDescent="0.25">
      <c r="A8" s="1"/>
      <c r="B8" s="2" t="s">
        <v>263</v>
      </c>
      <c r="C8" s="2" t="s">
        <v>264</v>
      </c>
      <c r="D8" s="3"/>
      <c r="E8" s="3"/>
      <c r="F8" s="1">
        <v>48314</v>
      </c>
      <c r="G8" s="4">
        <v>63525</v>
      </c>
      <c r="H8" s="1"/>
      <c r="I8" s="7"/>
      <c r="J8" s="4"/>
      <c r="K8" s="4"/>
      <c r="L8" s="4"/>
      <c r="M8" s="4">
        <v>63525</v>
      </c>
      <c r="N8" s="6">
        <f t="shared" si="0"/>
        <v>63525</v>
      </c>
    </row>
    <row r="9" spans="1:14" x14ac:dyDescent="0.25">
      <c r="A9" s="1"/>
      <c r="B9" s="2" t="s">
        <v>265</v>
      </c>
      <c r="C9" s="2" t="s">
        <v>92</v>
      </c>
      <c r="D9" s="3">
        <v>41683</v>
      </c>
      <c r="E9" s="3">
        <v>41685</v>
      </c>
      <c r="F9" s="1">
        <v>48315</v>
      </c>
      <c r="G9" s="4">
        <v>65100</v>
      </c>
      <c r="H9" s="1"/>
      <c r="I9" s="7"/>
      <c r="J9" s="4"/>
      <c r="K9" s="4"/>
      <c r="L9" s="4">
        <v>65100</v>
      </c>
      <c r="M9" s="4"/>
      <c r="N9" s="6">
        <f t="shared" si="0"/>
        <v>65100</v>
      </c>
    </row>
    <row r="10" spans="1:14" x14ac:dyDescent="0.25">
      <c r="A10" s="1"/>
      <c r="B10" s="8" t="s">
        <v>266</v>
      </c>
      <c r="C10" s="8" t="s">
        <v>92</v>
      </c>
      <c r="D10" s="3">
        <v>41684</v>
      </c>
      <c r="E10" s="3">
        <v>41685</v>
      </c>
      <c r="F10" s="1">
        <v>48316</v>
      </c>
      <c r="G10" s="4">
        <v>35516.25</v>
      </c>
      <c r="H10" s="4"/>
      <c r="I10" s="7"/>
      <c r="J10" s="4"/>
      <c r="K10" s="4"/>
      <c r="L10" s="4">
        <v>35516.25</v>
      </c>
      <c r="M10" s="4"/>
      <c r="N10" s="6">
        <f t="shared" si="0"/>
        <v>35516.25</v>
      </c>
    </row>
    <row r="11" spans="1:14" x14ac:dyDescent="0.25">
      <c r="A11" s="1"/>
      <c r="B11" s="10" t="s">
        <v>267</v>
      </c>
      <c r="C11" s="10" t="s">
        <v>92</v>
      </c>
      <c r="D11" s="3">
        <v>41684</v>
      </c>
      <c r="E11" s="3">
        <v>41687</v>
      </c>
      <c r="F11" s="1">
        <v>48317</v>
      </c>
      <c r="G11" s="5">
        <v>97728.75</v>
      </c>
      <c r="H11" s="5"/>
      <c r="I11" s="5"/>
      <c r="J11" s="5"/>
      <c r="K11" s="5"/>
      <c r="L11" s="4">
        <v>97728.75</v>
      </c>
      <c r="M11" s="9"/>
      <c r="N11" s="6">
        <f t="shared" si="0"/>
        <v>97728.75</v>
      </c>
    </row>
    <row r="12" spans="1:14" x14ac:dyDescent="0.25">
      <c r="A12" s="1"/>
      <c r="B12" s="10" t="s">
        <v>268</v>
      </c>
      <c r="C12" s="10" t="s">
        <v>92</v>
      </c>
      <c r="D12" s="3">
        <v>41685</v>
      </c>
      <c r="E12" s="3">
        <v>41687</v>
      </c>
      <c r="F12" s="1">
        <v>48318</v>
      </c>
      <c r="G12" s="5">
        <v>79338</v>
      </c>
      <c r="H12" s="5"/>
      <c r="I12" s="5"/>
      <c r="J12" s="5"/>
      <c r="K12" s="5"/>
      <c r="L12" s="4">
        <v>79338</v>
      </c>
      <c r="M12" s="4"/>
      <c r="N12" s="6">
        <f t="shared" si="0"/>
        <v>79338</v>
      </c>
    </row>
    <row r="13" spans="1:14" x14ac:dyDescent="0.25">
      <c r="A13" s="1"/>
      <c r="B13" s="10" t="s">
        <v>230</v>
      </c>
      <c r="C13" s="10" t="s">
        <v>92</v>
      </c>
      <c r="D13" s="3">
        <v>41685</v>
      </c>
      <c r="E13" s="3">
        <v>41688</v>
      </c>
      <c r="F13" s="1">
        <v>48319</v>
      </c>
      <c r="G13" s="5">
        <v>140364</v>
      </c>
      <c r="H13" s="5"/>
      <c r="I13" s="5"/>
      <c r="J13" s="5"/>
      <c r="K13" s="5"/>
      <c r="L13" s="4">
        <v>140364</v>
      </c>
      <c r="M13" s="4"/>
      <c r="N13" s="6">
        <f t="shared" si="0"/>
        <v>140364</v>
      </c>
    </row>
    <row r="14" spans="1:14" x14ac:dyDescent="0.25">
      <c r="A14" s="1"/>
      <c r="B14" s="10" t="s">
        <v>269</v>
      </c>
      <c r="C14" s="10" t="s">
        <v>92</v>
      </c>
      <c r="D14" s="3">
        <v>41686</v>
      </c>
      <c r="E14" s="3">
        <v>41690</v>
      </c>
      <c r="F14" s="1">
        <v>48320</v>
      </c>
      <c r="G14" s="5">
        <v>187309.48</v>
      </c>
      <c r="H14" s="5"/>
      <c r="I14" s="5"/>
      <c r="J14" s="5"/>
      <c r="K14" s="5"/>
      <c r="L14" s="4">
        <v>187309.48</v>
      </c>
      <c r="M14" s="4"/>
      <c r="N14" s="6">
        <f t="shared" si="0"/>
        <v>187309.48</v>
      </c>
    </row>
    <row r="15" spans="1:14" x14ac:dyDescent="0.25">
      <c r="A15" s="1"/>
      <c r="B15" s="2" t="s">
        <v>270</v>
      </c>
      <c r="C15" s="10" t="s">
        <v>111</v>
      </c>
      <c r="D15" s="3">
        <v>41684</v>
      </c>
      <c r="E15" s="3">
        <v>41686</v>
      </c>
      <c r="F15" s="11">
        <v>48321</v>
      </c>
      <c r="G15" s="4">
        <v>65100</v>
      </c>
      <c r="H15" s="12"/>
      <c r="I15" s="13"/>
      <c r="J15" s="4"/>
      <c r="K15" s="12"/>
      <c r="L15" s="4">
        <v>65100</v>
      </c>
      <c r="M15" s="9"/>
      <c r="N15" s="6">
        <f t="shared" si="0"/>
        <v>65100</v>
      </c>
    </row>
    <row r="16" spans="1:14" x14ac:dyDescent="0.25">
      <c r="A16" s="1"/>
      <c r="B16" s="2" t="s">
        <v>271</v>
      </c>
      <c r="C16" s="8" t="s">
        <v>111</v>
      </c>
      <c r="D16" s="3">
        <v>41687</v>
      </c>
      <c r="E16" s="3">
        <v>41689</v>
      </c>
      <c r="F16" s="11">
        <v>48322</v>
      </c>
      <c r="G16" s="4">
        <v>551250</v>
      </c>
      <c r="H16" s="12"/>
      <c r="I16" s="13"/>
      <c r="J16" s="4"/>
      <c r="K16" s="12"/>
      <c r="L16" s="4">
        <v>551250</v>
      </c>
      <c r="M16" s="9"/>
      <c r="N16" s="6">
        <f t="shared" si="0"/>
        <v>551250</v>
      </c>
    </row>
    <row r="17" spans="1:14" x14ac:dyDescent="0.25">
      <c r="A17" s="1"/>
      <c r="B17" s="2" t="s">
        <v>272</v>
      </c>
      <c r="C17" s="2" t="s">
        <v>111</v>
      </c>
      <c r="D17" s="3">
        <v>41689</v>
      </c>
      <c r="E17" s="3">
        <v>41690</v>
      </c>
      <c r="F17" s="11">
        <v>48323</v>
      </c>
      <c r="G17" s="4">
        <v>32550</v>
      </c>
      <c r="H17" s="12"/>
      <c r="I17" s="13"/>
      <c r="J17" s="4"/>
      <c r="K17" s="12"/>
      <c r="L17" s="4">
        <v>32550</v>
      </c>
      <c r="M17" s="9"/>
      <c r="N17" s="6">
        <f t="shared" si="0"/>
        <v>32550</v>
      </c>
    </row>
    <row r="18" spans="1:14" x14ac:dyDescent="0.25">
      <c r="A18" s="1"/>
      <c r="B18" s="2" t="s">
        <v>273</v>
      </c>
      <c r="C18" s="2" t="s">
        <v>274</v>
      </c>
      <c r="D18" s="3">
        <v>41682</v>
      </c>
      <c r="E18" s="3">
        <v>41684</v>
      </c>
      <c r="F18" s="11">
        <v>48324</v>
      </c>
      <c r="G18" s="4">
        <v>853650</v>
      </c>
      <c r="H18" s="12"/>
      <c r="I18" s="13"/>
      <c r="J18" s="4"/>
      <c r="K18" s="12"/>
      <c r="L18" s="4">
        <v>853650</v>
      </c>
      <c r="M18" s="9"/>
      <c r="N18" s="6">
        <f t="shared" si="0"/>
        <v>853650</v>
      </c>
    </row>
    <row r="19" spans="1:14" x14ac:dyDescent="0.25">
      <c r="A19" s="1"/>
      <c r="B19" s="2" t="s">
        <v>275</v>
      </c>
      <c r="C19" s="2" t="s">
        <v>274</v>
      </c>
      <c r="D19" s="3">
        <v>41684</v>
      </c>
      <c r="E19" s="3">
        <v>41686</v>
      </c>
      <c r="F19" s="11">
        <v>48325</v>
      </c>
      <c r="G19" s="4">
        <v>53550</v>
      </c>
      <c r="H19" s="12"/>
      <c r="I19" s="13"/>
      <c r="J19" s="4"/>
      <c r="K19" s="12"/>
      <c r="L19" s="4">
        <v>53550</v>
      </c>
      <c r="M19" s="9"/>
      <c r="N19" s="6">
        <f t="shared" si="0"/>
        <v>53550</v>
      </c>
    </row>
    <row r="20" spans="1:14" x14ac:dyDescent="0.25">
      <c r="A20" s="1"/>
      <c r="B20" s="2" t="s">
        <v>276</v>
      </c>
      <c r="C20" s="2" t="s">
        <v>274</v>
      </c>
      <c r="D20" s="3">
        <v>41688</v>
      </c>
      <c r="E20" s="3">
        <v>41690</v>
      </c>
      <c r="F20" s="11">
        <v>48326</v>
      </c>
      <c r="G20" s="4">
        <v>562800</v>
      </c>
      <c r="H20" s="12"/>
      <c r="I20" s="13"/>
      <c r="J20" s="4"/>
      <c r="K20" s="12"/>
      <c r="L20" s="4">
        <v>562800</v>
      </c>
      <c r="M20" s="9"/>
      <c r="N20" s="6">
        <f t="shared" si="0"/>
        <v>562800</v>
      </c>
    </row>
    <row r="21" spans="1:14" x14ac:dyDescent="0.25">
      <c r="A21" s="1"/>
      <c r="B21" s="2" t="s">
        <v>277</v>
      </c>
      <c r="C21" s="2" t="s">
        <v>101</v>
      </c>
      <c r="D21" s="3">
        <v>41683</v>
      </c>
      <c r="E21" s="3">
        <v>41684</v>
      </c>
      <c r="F21" s="11">
        <v>48327</v>
      </c>
      <c r="G21" s="4">
        <v>103950</v>
      </c>
      <c r="H21" s="12"/>
      <c r="I21" s="13"/>
      <c r="J21" s="4"/>
      <c r="K21" s="12"/>
      <c r="L21" s="4">
        <v>103950</v>
      </c>
      <c r="M21" s="9"/>
      <c r="N21" s="6">
        <f t="shared" si="0"/>
        <v>103950</v>
      </c>
    </row>
    <row r="22" spans="1:14" x14ac:dyDescent="0.25">
      <c r="A22" s="1"/>
      <c r="B22" s="2" t="s">
        <v>278</v>
      </c>
      <c r="C22" s="2" t="s">
        <v>101</v>
      </c>
      <c r="D22" s="3">
        <v>41686</v>
      </c>
      <c r="E22" s="3">
        <v>41687</v>
      </c>
      <c r="F22" s="11">
        <v>48328</v>
      </c>
      <c r="G22" s="4">
        <v>32550</v>
      </c>
      <c r="H22" s="12"/>
      <c r="I22" s="13"/>
      <c r="J22" s="4"/>
      <c r="K22" s="12"/>
      <c r="L22" s="4">
        <v>32550</v>
      </c>
      <c r="M22" s="9"/>
      <c r="N22" s="6">
        <f t="shared" si="0"/>
        <v>32550</v>
      </c>
    </row>
    <row r="23" spans="1:14" x14ac:dyDescent="0.25">
      <c r="A23" s="1"/>
      <c r="B23" s="2" t="s">
        <v>279</v>
      </c>
      <c r="C23" s="2" t="s">
        <v>103</v>
      </c>
      <c r="D23" s="3">
        <v>41684</v>
      </c>
      <c r="E23" s="3">
        <v>41685</v>
      </c>
      <c r="F23" s="11">
        <v>48329</v>
      </c>
      <c r="G23" s="4">
        <v>29925</v>
      </c>
      <c r="H23" s="12"/>
      <c r="I23" s="13"/>
      <c r="J23" s="4"/>
      <c r="K23" s="12"/>
      <c r="L23" s="4">
        <v>29925</v>
      </c>
      <c r="M23" s="9"/>
      <c r="N23" s="6">
        <f t="shared" si="0"/>
        <v>29925</v>
      </c>
    </row>
    <row r="24" spans="1:14" x14ac:dyDescent="0.25">
      <c r="A24" s="1"/>
      <c r="B24" s="2" t="s">
        <v>218</v>
      </c>
      <c r="C24" s="2" t="s">
        <v>107</v>
      </c>
      <c r="D24" s="3">
        <v>41686</v>
      </c>
      <c r="E24" s="3">
        <v>41688</v>
      </c>
      <c r="F24" s="11">
        <v>48330</v>
      </c>
      <c r="G24" s="4">
        <v>63000</v>
      </c>
      <c r="H24" s="12"/>
      <c r="I24" s="13"/>
      <c r="J24" s="4"/>
      <c r="K24" s="12"/>
      <c r="L24" s="4">
        <v>63000</v>
      </c>
      <c r="M24" s="9"/>
      <c r="N24" s="6">
        <f t="shared" si="0"/>
        <v>63000</v>
      </c>
    </row>
    <row r="25" spans="1:14" x14ac:dyDescent="0.25">
      <c r="A25" s="14"/>
      <c r="B25" s="2" t="s">
        <v>280</v>
      </c>
      <c r="C25" s="2" t="s">
        <v>281</v>
      </c>
      <c r="D25" s="3">
        <v>41688</v>
      </c>
      <c r="E25" s="3">
        <v>41689</v>
      </c>
      <c r="F25" s="11">
        <v>48331</v>
      </c>
      <c r="G25" s="4">
        <v>26775</v>
      </c>
      <c r="H25" s="15"/>
      <c r="I25" s="13"/>
      <c r="J25" s="4"/>
      <c r="K25" s="12"/>
      <c r="L25" s="4">
        <v>26775</v>
      </c>
      <c r="M25" s="9"/>
      <c r="N25" s="6">
        <f t="shared" si="0"/>
        <v>26775</v>
      </c>
    </row>
    <row r="26" spans="1:14" x14ac:dyDescent="0.25">
      <c r="A26" s="14"/>
      <c r="B26" s="2" t="s">
        <v>43</v>
      </c>
      <c r="C26" s="2" t="s">
        <v>127</v>
      </c>
      <c r="D26" s="3">
        <v>41688</v>
      </c>
      <c r="E26" s="3">
        <v>41691</v>
      </c>
      <c r="F26" s="11">
        <v>48332</v>
      </c>
      <c r="G26" s="4">
        <v>97650</v>
      </c>
      <c r="H26" s="15"/>
      <c r="I26" s="13"/>
      <c r="J26" s="4"/>
      <c r="K26" s="12">
        <v>97650</v>
      </c>
      <c r="L26" s="4"/>
      <c r="M26" s="9"/>
      <c r="N26" s="6">
        <f>G26+I26</f>
        <v>97650</v>
      </c>
    </row>
    <row r="27" spans="1:14" x14ac:dyDescent="0.25">
      <c r="A27" s="14"/>
      <c r="B27" s="2" t="s">
        <v>282</v>
      </c>
      <c r="C27" s="2" t="s">
        <v>283</v>
      </c>
      <c r="D27" s="3">
        <v>41690</v>
      </c>
      <c r="E27" s="3">
        <v>41691</v>
      </c>
      <c r="F27" s="11">
        <v>48333</v>
      </c>
      <c r="G27" s="4">
        <v>17850</v>
      </c>
      <c r="H27" s="15"/>
      <c r="I27" s="13"/>
      <c r="J27" s="13"/>
      <c r="K27" s="12"/>
      <c r="L27" s="4"/>
      <c r="M27" s="9">
        <v>17850</v>
      </c>
      <c r="N27" s="6">
        <f>G27+I27</f>
        <v>17850</v>
      </c>
    </row>
    <row r="28" spans="1:14" x14ac:dyDescent="0.25">
      <c r="A28" s="14"/>
      <c r="B28" s="2" t="s">
        <v>284</v>
      </c>
      <c r="C28" s="2" t="s">
        <v>285</v>
      </c>
      <c r="D28" s="3">
        <v>41687</v>
      </c>
      <c r="E28" s="3">
        <v>41690</v>
      </c>
      <c r="F28" s="11">
        <v>48334</v>
      </c>
      <c r="G28" s="4">
        <v>97650</v>
      </c>
      <c r="H28" s="15"/>
      <c r="I28" s="13"/>
      <c r="J28" s="4"/>
      <c r="K28" s="12"/>
      <c r="L28" s="4"/>
      <c r="M28" s="9">
        <v>97650</v>
      </c>
      <c r="N28" s="6">
        <f t="shared" si="0"/>
        <v>97650</v>
      </c>
    </row>
    <row r="29" spans="1:14" x14ac:dyDescent="0.25">
      <c r="A29" s="14"/>
      <c r="B29" s="2" t="s">
        <v>43</v>
      </c>
      <c r="C29" s="2"/>
      <c r="D29" s="3"/>
      <c r="E29" s="3"/>
      <c r="F29" s="11">
        <v>48335</v>
      </c>
      <c r="G29" s="4"/>
      <c r="H29" s="15" t="s">
        <v>48</v>
      </c>
      <c r="I29" s="13">
        <v>3000</v>
      </c>
      <c r="J29" s="4">
        <v>3000</v>
      </c>
      <c r="K29" s="12"/>
      <c r="L29" s="4"/>
      <c r="M29" s="9"/>
      <c r="N29" s="6">
        <f>G29+I29</f>
        <v>3000</v>
      </c>
    </row>
    <row r="30" spans="1:14" x14ac:dyDescent="0.25">
      <c r="A30" s="14"/>
      <c r="B30" s="2" t="s">
        <v>286</v>
      </c>
      <c r="C30" s="2"/>
      <c r="D30" s="3"/>
      <c r="E30" s="3"/>
      <c r="F30" s="11">
        <v>48336</v>
      </c>
      <c r="G30" s="4"/>
      <c r="H30" s="15" t="s">
        <v>144</v>
      </c>
      <c r="I30" s="13">
        <v>9450</v>
      </c>
      <c r="J30" s="4">
        <v>9450</v>
      </c>
      <c r="K30" s="12"/>
      <c r="L30" s="4"/>
      <c r="M30" s="9"/>
      <c r="N30" s="6">
        <f t="shared" si="0"/>
        <v>9450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3432331.48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3419881.48</v>
      </c>
      <c r="H32" s="19"/>
      <c r="I32" s="20">
        <f>SUM(I6:I31)</f>
        <v>12450</v>
      </c>
      <c r="J32" s="20">
        <f>SUM(J6:J31)</f>
        <v>12450</v>
      </c>
      <c r="K32" s="20">
        <f>SUM(K6:K31)</f>
        <v>97650</v>
      </c>
      <c r="L32" s="20">
        <f>SUM(L6:L31)</f>
        <v>3143206.48</v>
      </c>
      <c r="M32" s="20">
        <f>SUM(M6:M31)</f>
        <v>179025</v>
      </c>
      <c r="N32" s="6">
        <f t="shared" ref="N32" si="1">G32+I32</f>
        <v>3432331.48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33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20</v>
      </c>
      <c r="D36" s="2"/>
      <c r="E36" s="2"/>
      <c r="F36" s="13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10500</v>
      </c>
      <c r="D37" s="2"/>
      <c r="E37" s="2"/>
      <c r="F37" s="13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2000</v>
      </c>
      <c r="D38" s="2"/>
      <c r="E38" s="2"/>
      <c r="F38" s="13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12500</v>
      </c>
      <c r="D39" s="2"/>
      <c r="E39" s="2"/>
      <c r="F39" s="13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28" workbookViewId="0">
      <selection activeCell="C33" sqref="C33:F38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41690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260</v>
      </c>
      <c r="C6" s="2" t="s">
        <v>31</v>
      </c>
      <c r="D6" s="3"/>
      <c r="E6" s="3"/>
      <c r="F6" s="1">
        <v>48304</v>
      </c>
      <c r="G6" s="4"/>
      <c r="H6" s="1" t="s">
        <v>250</v>
      </c>
      <c r="I6" s="5">
        <v>105000</v>
      </c>
      <c r="J6" s="5">
        <v>105000</v>
      </c>
      <c r="K6" s="4"/>
      <c r="L6" s="4"/>
      <c r="M6" s="4"/>
      <c r="N6" s="6">
        <f>G6+I6</f>
        <v>105000</v>
      </c>
    </row>
    <row r="7" spans="1:14" x14ac:dyDescent="0.25">
      <c r="A7" s="1"/>
      <c r="B7" s="2" t="s">
        <v>81</v>
      </c>
      <c r="C7" s="2" t="s">
        <v>120</v>
      </c>
      <c r="D7" s="3">
        <v>41690</v>
      </c>
      <c r="E7" s="3">
        <v>41691</v>
      </c>
      <c r="F7" s="1">
        <v>48305</v>
      </c>
      <c r="G7" s="4">
        <v>20500</v>
      </c>
      <c r="H7" s="1"/>
      <c r="I7" s="5"/>
      <c r="J7" s="5"/>
      <c r="K7" s="4">
        <v>20500</v>
      </c>
      <c r="L7" s="4"/>
      <c r="M7" s="4"/>
      <c r="N7" s="6">
        <f t="shared" ref="N7:N29" si="0">G7+I7</f>
        <v>20500</v>
      </c>
    </row>
    <row r="8" spans="1:14" x14ac:dyDescent="0.25">
      <c r="A8" s="1"/>
      <c r="B8" s="2" t="s">
        <v>251</v>
      </c>
      <c r="C8" s="2" t="s">
        <v>240</v>
      </c>
      <c r="D8" s="3">
        <v>41690</v>
      </c>
      <c r="E8" s="3">
        <v>41691</v>
      </c>
      <c r="F8" s="1">
        <v>48306</v>
      </c>
      <c r="G8" s="4">
        <v>17000</v>
      </c>
      <c r="H8" s="1"/>
      <c r="I8" s="7"/>
      <c r="J8" s="4"/>
      <c r="K8" s="4">
        <v>17000</v>
      </c>
      <c r="L8" s="4"/>
      <c r="M8" s="4"/>
      <c r="N8" s="6">
        <f t="shared" si="0"/>
        <v>17000</v>
      </c>
    </row>
    <row r="9" spans="1:14" x14ac:dyDescent="0.25">
      <c r="A9" s="1"/>
      <c r="B9" s="2" t="s">
        <v>254</v>
      </c>
      <c r="C9" s="2" t="s">
        <v>252</v>
      </c>
      <c r="D9" s="3">
        <v>41690</v>
      </c>
      <c r="E9" s="3">
        <v>41691</v>
      </c>
      <c r="F9" s="1">
        <v>48307</v>
      </c>
      <c r="G9" s="4">
        <v>20000</v>
      </c>
      <c r="H9" s="1"/>
      <c r="I9" s="7"/>
      <c r="J9" s="4"/>
      <c r="K9" s="4">
        <v>20000</v>
      </c>
      <c r="L9" s="4"/>
      <c r="M9" s="4"/>
      <c r="N9" s="6">
        <f t="shared" si="0"/>
        <v>20000</v>
      </c>
    </row>
    <row r="10" spans="1:14" x14ac:dyDescent="0.25">
      <c r="A10" s="1"/>
      <c r="B10" s="8" t="s">
        <v>253</v>
      </c>
      <c r="C10" s="8" t="s">
        <v>41</v>
      </c>
      <c r="D10" s="3">
        <v>41690</v>
      </c>
      <c r="E10" s="3">
        <v>41692</v>
      </c>
      <c r="F10" s="1">
        <v>48308</v>
      </c>
      <c r="G10" s="4">
        <v>73500</v>
      </c>
      <c r="H10" s="4"/>
      <c r="I10" s="7"/>
      <c r="J10" s="4">
        <v>33500</v>
      </c>
      <c r="K10" s="4"/>
      <c r="L10" s="4"/>
      <c r="M10" s="4">
        <v>40000</v>
      </c>
      <c r="N10" s="6">
        <f t="shared" si="0"/>
        <v>73500</v>
      </c>
    </row>
    <row r="11" spans="1:14" x14ac:dyDescent="0.25">
      <c r="A11" s="1"/>
      <c r="B11" s="10" t="s">
        <v>255</v>
      </c>
      <c r="C11" s="10" t="s">
        <v>256</v>
      </c>
      <c r="D11" s="3">
        <v>41690</v>
      </c>
      <c r="E11" s="3">
        <v>41691</v>
      </c>
      <c r="F11" s="1">
        <v>48309</v>
      </c>
      <c r="G11" s="5">
        <v>20500</v>
      </c>
      <c r="H11" s="5"/>
      <c r="I11" s="5"/>
      <c r="J11" s="5"/>
      <c r="K11" s="5">
        <v>20500</v>
      </c>
      <c r="L11" s="4"/>
      <c r="M11" s="9"/>
      <c r="N11" s="6">
        <f t="shared" si="0"/>
        <v>20500</v>
      </c>
    </row>
    <row r="12" spans="1:14" x14ac:dyDescent="0.25">
      <c r="A12" s="1"/>
      <c r="B12" s="10" t="s">
        <v>257</v>
      </c>
      <c r="C12" s="10" t="s">
        <v>256</v>
      </c>
      <c r="D12" s="3">
        <v>41690</v>
      </c>
      <c r="E12" s="3">
        <v>41691</v>
      </c>
      <c r="F12" s="1">
        <v>48310</v>
      </c>
      <c r="G12" s="5">
        <v>20500</v>
      </c>
      <c r="H12" s="5"/>
      <c r="I12" s="5"/>
      <c r="J12" s="5"/>
      <c r="K12" s="5">
        <v>20500</v>
      </c>
      <c r="L12" s="4"/>
      <c r="M12" s="4"/>
      <c r="N12" s="6">
        <f t="shared" si="0"/>
        <v>20500</v>
      </c>
    </row>
    <row r="13" spans="1:14" x14ac:dyDescent="0.25">
      <c r="A13" s="1"/>
      <c r="B13" s="10" t="s">
        <v>60</v>
      </c>
      <c r="C13" s="10" t="s">
        <v>34</v>
      </c>
      <c r="D13" s="3"/>
      <c r="E13" s="3"/>
      <c r="F13" s="1">
        <v>48311</v>
      </c>
      <c r="G13" s="5"/>
      <c r="H13" s="5" t="s">
        <v>48</v>
      </c>
      <c r="I13" s="5">
        <v>800</v>
      </c>
      <c r="J13" s="5">
        <v>800</v>
      </c>
      <c r="K13" s="5"/>
      <c r="L13" s="4"/>
      <c r="M13" s="4"/>
      <c r="N13" s="6">
        <f t="shared" si="0"/>
        <v>800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N27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6"/>
      <c r="G30" s="4"/>
      <c r="H30" s="15"/>
      <c r="I30" s="13"/>
      <c r="J30" s="4"/>
      <c r="K30" s="12"/>
      <c r="L30" s="4"/>
      <c r="M30" s="9"/>
      <c r="N30" s="6">
        <f>SUM(N6:N29)</f>
        <v>277800</v>
      </c>
    </row>
    <row r="31" spans="1:14" x14ac:dyDescent="0.25">
      <c r="A31" s="39" t="s">
        <v>20</v>
      </c>
      <c r="B31" s="38"/>
      <c r="C31" s="17"/>
      <c r="D31" s="17"/>
      <c r="E31" s="17"/>
      <c r="F31" s="18"/>
      <c r="G31" s="4">
        <f>SUM(G6:G30)</f>
        <v>172000</v>
      </c>
      <c r="H31" s="19"/>
      <c r="I31" s="20">
        <f>SUM(I6:I30)</f>
        <v>105800</v>
      </c>
      <c r="J31" s="20">
        <f>SUM(J6:J30)</f>
        <v>139300</v>
      </c>
      <c r="K31" s="20">
        <f>SUM(K6:K30)</f>
        <v>98500</v>
      </c>
      <c r="L31" s="20">
        <f>SUM(L6:L30)</f>
        <v>0</v>
      </c>
      <c r="M31" s="20">
        <f>SUM(M6:M30)</f>
        <v>40000</v>
      </c>
      <c r="N31" s="6">
        <f t="shared" ref="N31" si="1">G31+I31</f>
        <v>277800</v>
      </c>
    </row>
    <row r="32" spans="1:14" x14ac:dyDescent="0.25">
      <c r="A32" s="2"/>
      <c r="B32" s="2"/>
      <c r="C32" s="2"/>
      <c r="D32" s="3"/>
      <c r="E32" s="2"/>
      <c r="F32" s="2"/>
      <c r="G32" s="40"/>
      <c r="H32" s="41" t="s">
        <v>21</v>
      </c>
      <c r="I32" s="42"/>
      <c r="J32" s="43"/>
      <c r="K32" s="44"/>
      <c r="L32" s="43"/>
      <c r="M32" s="43"/>
      <c r="N32" s="40"/>
    </row>
    <row r="33" spans="1:14" x14ac:dyDescent="0.25">
      <c r="A33" s="39" t="s">
        <v>22</v>
      </c>
      <c r="B33" s="38"/>
      <c r="C33" s="2"/>
      <c r="D33" s="3"/>
      <c r="E33" s="34" t="s">
        <v>23</v>
      </c>
      <c r="F33" s="131"/>
      <c r="G33" s="45" t="s">
        <v>258</v>
      </c>
      <c r="H33" s="46"/>
      <c r="I33" s="46"/>
      <c r="J33" s="46"/>
      <c r="K33" s="46"/>
      <c r="L33" s="46"/>
      <c r="M33" s="46"/>
      <c r="N33" s="47"/>
    </row>
    <row r="34" spans="1:14" x14ac:dyDescent="0.25">
      <c r="A34" s="169" t="s">
        <v>24</v>
      </c>
      <c r="B34" s="170"/>
      <c r="C34" s="48"/>
      <c r="D34" s="2"/>
      <c r="E34" s="173">
        <v>525</v>
      </c>
      <c r="F34" s="174"/>
      <c r="G34" s="49" t="s">
        <v>259</v>
      </c>
      <c r="H34" s="50"/>
      <c r="I34" s="50"/>
      <c r="J34" s="50"/>
      <c r="K34" s="50"/>
      <c r="L34" s="50"/>
      <c r="M34" s="50"/>
      <c r="N34" s="51"/>
    </row>
    <row r="35" spans="1:14" x14ac:dyDescent="0.25">
      <c r="A35" s="169" t="s">
        <v>25</v>
      </c>
      <c r="B35" s="170"/>
      <c r="C35" s="21">
        <v>0</v>
      </c>
      <c r="D35" s="2"/>
      <c r="E35" s="2"/>
      <c r="F35" s="132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75"/>
      <c r="B36" s="176"/>
      <c r="C36" s="4">
        <f>(C35*E34)</f>
        <v>0</v>
      </c>
      <c r="D36" s="2"/>
      <c r="E36" s="2"/>
      <c r="F36" s="13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69" t="s">
        <v>26</v>
      </c>
      <c r="B37" s="170"/>
      <c r="C37" s="20">
        <v>34300</v>
      </c>
      <c r="D37" s="2"/>
      <c r="E37" s="2"/>
      <c r="F37" s="13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19</v>
      </c>
      <c r="B38" s="170"/>
      <c r="C38" s="4">
        <f>(C36+C37)</f>
        <v>34300</v>
      </c>
      <c r="D38" s="2"/>
      <c r="E38" s="2"/>
      <c r="F38" s="132"/>
      <c r="G38" s="53"/>
      <c r="H38" s="54"/>
      <c r="I38" s="54"/>
      <c r="J38" s="54"/>
      <c r="K38" s="54"/>
      <c r="L38" s="54"/>
      <c r="M38" s="54"/>
      <c r="N38" s="55"/>
    </row>
  </sheetData>
  <mergeCells count="7">
    <mergeCell ref="A38:B38"/>
    <mergeCell ref="H4:I4"/>
    <mergeCell ref="A34:B34"/>
    <mergeCell ref="E34:F34"/>
    <mergeCell ref="A35:B35"/>
    <mergeCell ref="A36:B36"/>
    <mergeCell ref="A37:B37"/>
  </mergeCells>
  <pageMargins left="0.7" right="0.7" top="0.75" bottom="0.75" header="0.3" footer="0.3"/>
  <pageSetup scale="61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sqref="A1:N38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41690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248</v>
      </c>
      <c r="C6" s="2" t="s">
        <v>247</v>
      </c>
      <c r="D6" s="3" t="s">
        <v>248</v>
      </c>
      <c r="E6" s="3" t="s">
        <v>248</v>
      </c>
      <c r="F6" s="1">
        <v>48300</v>
      </c>
      <c r="G6" s="4">
        <v>220605</v>
      </c>
      <c r="H6" s="1"/>
      <c r="I6" s="5"/>
      <c r="J6" s="5"/>
      <c r="K6" s="4"/>
      <c r="L6" s="4"/>
      <c r="M6" s="4">
        <v>220605</v>
      </c>
      <c r="N6" s="6">
        <f>G6+I6</f>
        <v>220605</v>
      </c>
    </row>
    <row r="7" spans="1:14" x14ac:dyDescent="0.25">
      <c r="A7" s="1"/>
      <c r="B7" s="8" t="s">
        <v>248</v>
      </c>
      <c r="C7" s="8" t="s">
        <v>249</v>
      </c>
      <c r="D7" s="3" t="s">
        <v>248</v>
      </c>
      <c r="E7" s="3" t="s">
        <v>248</v>
      </c>
      <c r="F7" s="1">
        <v>48301</v>
      </c>
      <c r="G7" s="4">
        <v>263812.5</v>
      </c>
      <c r="H7" s="1"/>
      <c r="I7" s="5"/>
      <c r="J7" s="5"/>
      <c r="K7" s="4"/>
      <c r="L7" s="4"/>
      <c r="M7" s="4">
        <v>263812.5</v>
      </c>
      <c r="N7" s="6">
        <f t="shared" ref="N7:N29" si="0">G7+I7</f>
        <v>263812.5</v>
      </c>
    </row>
    <row r="8" spans="1:14" x14ac:dyDescent="0.25">
      <c r="A8" s="1"/>
      <c r="B8" s="2" t="s">
        <v>246</v>
      </c>
      <c r="C8" s="2" t="s">
        <v>41</v>
      </c>
      <c r="D8" s="3">
        <v>41690</v>
      </c>
      <c r="E8" s="3">
        <v>41691</v>
      </c>
      <c r="F8" s="1">
        <v>48302</v>
      </c>
      <c r="G8" s="4">
        <v>55650</v>
      </c>
      <c r="H8" s="1"/>
      <c r="I8" s="7"/>
      <c r="J8" s="4"/>
      <c r="K8" s="4">
        <v>55650</v>
      </c>
      <c r="L8" s="4"/>
      <c r="M8" s="4"/>
      <c r="N8" s="6">
        <f t="shared" si="0"/>
        <v>55650</v>
      </c>
    </row>
    <row r="9" spans="1:14" x14ac:dyDescent="0.25">
      <c r="A9" s="1"/>
      <c r="B9" s="2" t="s">
        <v>35</v>
      </c>
      <c r="C9" s="2"/>
      <c r="D9" s="3"/>
      <c r="E9" s="3"/>
      <c r="F9" s="1">
        <v>48303</v>
      </c>
      <c r="G9" s="4"/>
      <c r="H9" s="1" t="s">
        <v>48</v>
      </c>
      <c r="I9" s="7">
        <v>3000</v>
      </c>
      <c r="J9" s="4"/>
      <c r="K9" s="4"/>
      <c r="L9" s="4"/>
      <c r="M9" s="4"/>
      <c r="N9" s="6">
        <f t="shared" si="0"/>
        <v>3000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N27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6"/>
      <c r="G30" s="4"/>
      <c r="H30" s="15"/>
      <c r="I30" s="13"/>
      <c r="J30" s="4"/>
      <c r="K30" s="12"/>
      <c r="L30" s="4"/>
      <c r="M30" s="9"/>
      <c r="N30" s="6">
        <f>SUM(N6:N29)</f>
        <v>543067.5</v>
      </c>
    </row>
    <row r="31" spans="1:14" x14ac:dyDescent="0.25">
      <c r="A31" s="39" t="s">
        <v>20</v>
      </c>
      <c r="B31" s="38"/>
      <c r="C31" s="17"/>
      <c r="D31" s="17"/>
      <c r="E31" s="17"/>
      <c r="F31" s="18"/>
      <c r="G31" s="4">
        <f>SUM(G6:G30)</f>
        <v>540067.5</v>
      </c>
      <c r="H31" s="19"/>
      <c r="I31" s="20">
        <f>SUM(I6:I30)</f>
        <v>3000</v>
      </c>
      <c r="J31" s="20">
        <f>SUM(J6:J30)</f>
        <v>0</v>
      </c>
      <c r="K31" s="20">
        <f>SUM(K6:K30)</f>
        <v>55650</v>
      </c>
      <c r="L31" s="20">
        <f>SUM(L6:L30)</f>
        <v>0</v>
      </c>
      <c r="M31" s="20">
        <f>SUM(M6:M30)</f>
        <v>484417.5</v>
      </c>
      <c r="N31" s="6">
        <f t="shared" ref="N31" si="1">G31+I31</f>
        <v>543067.5</v>
      </c>
    </row>
    <row r="32" spans="1:14" x14ac:dyDescent="0.25">
      <c r="A32" s="2"/>
      <c r="B32" s="2"/>
      <c r="C32" s="2"/>
      <c r="D32" s="3"/>
      <c r="E32" s="2"/>
      <c r="F32" s="2"/>
      <c r="G32" s="40"/>
      <c r="H32" s="41" t="s">
        <v>21</v>
      </c>
      <c r="I32" s="42"/>
      <c r="J32" s="43"/>
      <c r="K32" s="44"/>
      <c r="L32" s="43"/>
      <c r="M32" s="43"/>
      <c r="N32" s="40"/>
    </row>
    <row r="33" spans="1:14" x14ac:dyDescent="0.25">
      <c r="A33" s="39" t="s">
        <v>22</v>
      </c>
      <c r="B33" s="38"/>
      <c r="C33" s="2"/>
      <c r="D33" s="3"/>
      <c r="E33" s="34" t="s">
        <v>23</v>
      </c>
      <c r="F33" s="129"/>
      <c r="G33" s="45"/>
      <c r="H33" s="46"/>
      <c r="I33" s="46"/>
      <c r="J33" s="46"/>
      <c r="K33" s="46"/>
      <c r="L33" s="46"/>
      <c r="M33" s="46"/>
      <c r="N33" s="47"/>
    </row>
    <row r="34" spans="1:14" x14ac:dyDescent="0.25">
      <c r="A34" s="169" t="s">
        <v>24</v>
      </c>
      <c r="B34" s="170"/>
      <c r="C34" s="48"/>
      <c r="D34" s="2"/>
      <c r="E34" s="173">
        <v>525</v>
      </c>
      <c r="F34" s="174"/>
      <c r="G34" s="49"/>
      <c r="H34" s="50"/>
      <c r="I34" s="50"/>
      <c r="J34" s="50"/>
      <c r="K34" s="50"/>
      <c r="L34" s="50"/>
      <c r="M34" s="50"/>
      <c r="N34" s="51"/>
    </row>
    <row r="35" spans="1:14" x14ac:dyDescent="0.25">
      <c r="A35" s="169" t="s">
        <v>25</v>
      </c>
      <c r="B35" s="170"/>
      <c r="C35" s="21">
        <v>0</v>
      </c>
      <c r="D35" s="2"/>
      <c r="E35" s="2"/>
      <c r="F35" s="130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75"/>
      <c r="B36" s="176"/>
      <c r="C36" s="4">
        <f>(C35*E34)</f>
        <v>0</v>
      </c>
      <c r="D36" s="2"/>
      <c r="E36" s="2"/>
      <c r="F36" s="13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69" t="s">
        <v>26</v>
      </c>
      <c r="B37" s="170"/>
      <c r="C37" s="20">
        <v>3000</v>
      </c>
      <c r="D37" s="2"/>
      <c r="E37" s="2"/>
      <c r="F37" s="13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19</v>
      </c>
      <c r="B38" s="170"/>
      <c r="C38" s="4">
        <f>(C36+C37)</f>
        <v>3000</v>
      </c>
      <c r="D38" s="2"/>
      <c r="E38" s="2"/>
      <c r="F38" s="130"/>
      <c r="G38" s="53"/>
      <c r="H38" s="54"/>
      <c r="I38" s="54"/>
      <c r="J38" s="54"/>
      <c r="K38" s="54"/>
      <c r="L38" s="54"/>
      <c r="M38" s="54"/>
      <c r="N38" s="55"/>
    </row>
  </sheetData>
  <mergeCells count="7">
    <mergeCell ref="A38:B38"/>
    <mergeCell ref="H4:I4"/>
    <mergeCell ref="A34:B34"/>
    <mergeCell ref="E34:F34"/>
    <mergeCell ref="A35:B35"/>
    <mergeCell ref="A36:B36"/>
    <mergeCell ref="A37:B37"/>
  </mergeCells>
  <pageMargins left="0.7" right="0.7" top="0.75" bottom="0.75" header="0.3" footer="0.3"/>
  <pageSetup scale="63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C18" sqref="C18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41689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243</v>
      </c>
      <c r="C6" s="2" t="s">
        <v>244</v>
      </c>
      <c r="D6" s="3">
        <v>41689</v>
      </c>
      <c r="E6" s="3">
        <v>41691</v>
      </c>
      <c r="F6" s="1">
        <v>48297</v>
      </c>
      <c r="G6" s="4">
        <v>34000</v>
      </c>
      <c r="H6" s="1"/>
      <c r="I6" s="5"/>
      <c r="J6" s="5"/>
      <c r="K6" s="4">
        <v>34000</v>
      </c>
      <c r="L6" s="4"/>
      <c r="M6" s="4"/>
      <c r="N6" s="6">
        <f>G6+I6</f>
        <v>34000</v>
      </c>
    </row>
    <row r="7" spans="1:14" x14ac:dyDescent="0.25">
      <c r="A7" s="1"/>
      <c r="B7" s="8" t="s">
        <v>53</v>
      </c>
      <c r="C7" s="8" t="s">
        <v>245</v>
      </c>
      <c r="D7" s="3">
        <v>41689</v>
      </c>
      <c r="E7" s="3">
        <v>41690</v>
      </c>
      <c r="F7" s="1">
        <v>48298</v>
      </c>
      <c r="G7" s="4">
        <v>20500</v>
      </c>
      <c r="H7" s="1"/>
      <c r="I7" s="5"/>
      <c r="J7" s="5"/>
      <c r="K7" s="4">
        <v>20500</v>
      </c>
      <c r="L7" s="4"/>
      <c r="M7" s="4"/>
      <c r="N7" s="6">
        <f t="shared" ref="N7:N29" si="0">G7+I7</f>
        <v>20500</v>
      </c>
    </row>
    <row r="8" spans="1:14" x14ac:dyDescent="0.25">
      <c r="A8" s="1"/>
      <c r="B8" s="2" t="s">
        <v>43</v>
      </c>
      <c r="C8" s="2"/>
      <c r="D8" s="3"/>
      <c r="E8" s="3"/>
      <c r="F8" s="1">
        <v>48299</v>
      </c>
      <c r="G8" s="4"/>
      <c r="H8" s="1" t="s">
        <v>48</v>
      </c>
      <c r="I8" s="7">
        <v>3000</v>
      </c>
      <c r="J8" s="4">
        <v>3000</v>
      </c>
      <c r="K8" s="4"/>
      <c r="L8" s="4"/>
      <c r="M8" s="4"/>
      <c r="N8" s="6">
        <f t="shared" si="0"/>
        <v>3000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N27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6"/>
      <c r="G30" s="4"/>
      <c r="H30" s="15"/>
      <c r="I30" s="13"/>
      <c r="J30" s="4"/>
      <c r="K30" s="12"/>
      <c r="L30" s="4"/>
      <c r="M30" s="9"/>
      <c r="N30" s="6">
        <f>SUM(N6:N29)</f>
        <v>57500</v>
      </c>
    </row>
    <row r="31" spans="1:14" x14ac:dyDescent="0.25">
      <c r="A31" s="39" t="s">
        <v>20</v>
      </c>
      <c r="B31" s="38"/>
      <c r="C31" s="17"/>
      <c r="D31" s="17"/>
      <c r="E31" s="17"/>
      <c r="F31" s="18"/>
      <c r="G31" s="4">
        <f>SUM(G6:G30)</f>
        <v>54500</v>
      </c>
      <c r="H31" s="19"/>
      <c r="I31" s="20">
        <f>SUM(I6:I30)</f>
        <v>3000</v>
      </c>
      <c r="J31" s="20">
        <f>SUM(J6:J30)</f>
        <v>3000</v>
      </c>
      <c r="K31" s="20">
        <f>SUM(K6:K30)</f>
        <v>54500</v>
      </c>
      <c r="L31" s="20">
        <f>SUM(L6:L30)</f>
        <v>0</v>
      </c>
      <c r="M31" s="20">
        <f>SUM(M6:M30)</f>
        <v>0</v>
      </c>
      <c r="N31" s="6">
        <f t="shared" ref="N31" si="1">G31+I31</f>
        <v>57500</v>
      </c>
    </row>
    <row r="32" spans="1:14" x14ac:dyDescent="0.25">
      <c r="A32" s="2"/>
      <c r="B32" s="2"/>
      <c r="C32" s="2"/>
      <c r="D32" s="3"/>
      <c r="E32" s="2"/>
      <c r="F32" s="2"/>
      <c r="G32" s="40"/>
      <c r="H32" s="41" t="s">
        <v>21</v>
      </c>
      <c r="I32" s="42"/>
      <c r="J32" s="43"/>
      <c r="K32" s="44"/>
      <c r="L32" s="43"/>
      <c r="M32" s="43"/>
      <c r="N32" s="40"/>
    </row>
    <row r="33" spans="1:14" x14ac:dyDescent="0.25">
      <c r="A33" s="39" t="s">
        <v>22</v>
      </c>
      <c r="B33" s="38"/>
      <c r="C33" s="2"/>
      <c r="D33" s="3"/>
      <c r="E33" s="34" t="s">
        <v>23</v>
      </c>
      <c r="F33" s="127"/>
      <c r="G33" s="45"/>
      <c r="H33" s="46"/>
      <c r="I33" s="46"/>
      <c r="J33" s="46"/>
      <c r="K33" s="46"/>
      <c r="L33" s="46"/>
      <c r="M33" s="46"/>
      <c r="N33" s="47"/>
    </row>
    <row r="34" spans="1:14" x14ac:dyDescent="0.25">
      <c r="A34" s="169" t="s">
        <v>24</v>
      </c>
      <c r="B34" s="170"/>
      <c r="C34" s="48"/>
      <c r="D34" s="2"/>
      <c r="E34" s="173">
        <v>525</v>
      </c>
      <c r="F34" s="174"/>
      <c r="G34" s="49"/>
      <c r="H34" s="50"/>
      <c r="I34" s="50"/>
      <c r="J34" s="50"/>
      <c r="K34" s="50"/>
      <c r="L34" s="50"/>
      <c r="M34" s="50"/>
      <c r="N34" s="51"/>
    </row>
    <row r="35" spans="1:14" x14ac:dyDescent="0.25">
      <c r="A35" s="169" t="s">
        <v>25</v>
      </c>
      <c r="B35" s="170"/>
      <c r="C35" s="21">
        <v>0</v>
      </c>
      <c r="D35" s="2"/>
      <c r="E35" s="2"/>
      <c r="F35" s="128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75"/>
      <c r="B36" s="176"/>
      <c r="C36" s="4">
        <f>(C35*E34)</f>
        <v>0</v>
      </c>
      <c r="D36" s="2"/>
      <c r="E36" s="2"/>
      <c r="F36" s="12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69" t="s">
        <v>26</v>
      </c>
      <c r="B37" s="170"/>
      <c r="C37" s="20">
        <v>3000</v>
      </c>
      <c r="D37" s="2"/>
      <c r="E37" s="2"/>
      <c r="F37" s="12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19</v>
      </c>
      <c r="B38" s="170"/>
      <c r="C38" s="4">
        <f>(C36+C37)</f>
        <v>3000</v>
      </c>
      <c r="D38" s="2"/>
      <c r="E38" s="2"/>
      <c r="F38" s="128"/>
      <c r="G38" s="53"/>
      <c r="H38" s="54"/>
      <c r="I38" s="54"/>
      <c r="J38" s="54"/>
      <c r="K38" s="54"/>
      <c r="L38" s="54"/>
      <c r="M38" s="54"/>
      <c r="N38" s="55"/>
    </row>
  </sheetData>
  <mergeCells count="7">
    <mergeCell ref="A38:B38"/>
    <mergeCell ref="H4:I4"/>
    <mergeCell ref="A34:B34"/>
    <mergeCell ref="E34:F34"/>
    <mergeCell ref="A35:B35"/>
    <mergeCell ref="A36:B36"/>
    <mergeCell ref="A37:B37"/>
  </mergeCells>
  <pageMargins left="0.7" right="0.7" top="0.75" bottom="0.75" header="0.3" footer="0.3"/>
  <pageSetup scale="63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41698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61</v>
      </c>
      <c r="C6" s="2" t="s">
        <v>67</v>
      </c>
      <c r="D6" s="3">
        <v>41697</v>
      </c>
      <c r="E6" s="3">
        <v>41698</v>
      </c>
      <c r="F6" s="1">
        <v>48408</v>
      </c>
      <c r="G6" s="4">
        <v>17000</v>
      </c>
      <c r="H6" s="1"/>
      <c r="I6" s="5"/>
      <c r="J6" s="5"/>
      <c r="K6" s="4"/>
      <c r="L6" s="4">
        <v>17000</v>
      </c>
      <c r="M6" s="4"/>
      <c r="N6" s="6">
        <f>G6+I6</f>
        <v>17000</v>
      </c>
    </row>
    <row r="7" spans="1:14" x14ac:dyDescent="0.25">
      <c r="A7" s="1"/>
      <c r="B7" s="2" t="s">
        <v>356</v>
      </c>
      <c r="C7" s="2" t="s">
        <v>193</v>
      </c>
      <c r="D7" s="3">
        <v>41696</v>
      </c>
      <c r="E7" s="3">
        <v>41698</v>
      </c>
      <c r="F7" s="1">
        <v>48409</v>
      </c>
      <c r="G7" s="4">
        <v>32000</v>
      </c>
      <c r="H7" s="1"/>
      <c r="I7" s="5"/>
      <c r="J7" s="5">
        <v>32000</v>
      </c>
      <c r="K7" s="4"/>
      <c r="L7" s="4"/>
      <c r="M7" s="4"/>
      <c r="N7" s="6">
        <f t="shared" ref="N7:N30" si="0">G7+I7</f>
        <v>32000</v>
      </c>
    </row>
    <row r="8" spans="1:14" x14ac:dyDescent="0.25">
      <c r="A8" s="1"/>
      <c r="B8" s="2" t="s">
        <v>357</v>
      </c>
      <c r="C8" s="2" t="s">
        <v>245</v>
      </c>
      <c r="D8" s="3">
        <v>41696</v>
      </c>
      <c r="E8" s="3">
        <v>41698</v>
      </c>
      <c r="F8" s="1">
        <v>48410</v>
      </c>
      <c r="G8" s="4">
        <v>41000</v>
      </c>
      <c r="H8" s="1"/>
      <c r="I8" s="5"/>
      <c r="J8" s="5"/>
      <c r="K8" s="4">
        <v>41000</v>
      </c>
      <c r="L8" s="4"/>
      <c r="M8" s="4"/>
      <c r="N8" s="6">
        <f t="shared" si="0"/>
        <v>41000</v>
      </c>
    </row>
    <row r="9" spans="1:14" x14ac:dyDescent="0.25">
      <c r="A9" s="1"/>
      <c r="B9" s="2" t="s">
        <v>358</v>
      </c>
      <c r="C9" s="2" t="s">
        <v>245</v>
      </c>
      <c r="D9" s="3">
        <v>41696</v>
      </c>
      <c r="E9" s="3">
        <v>41698</v>
      </c>
      <c r="F9" s="1">
        <v>48411</v>
      </c>
      <c r="G9" s="4">
        <v>41000</v>
      </c>
      <c r="H9" s="1"/>
      <c r="I9" s="5"/>
      <c r="J9" s="5"/>
      <c r="K9" s="4">
        <v>41000</v>
      </c>
      <c r="L9" s="4"/>
      <c r="M9" s="4"/>
      <c r="N9" s="6">
        <f t="shared" si="0"/>
        <v>41000</v>
      </c>
    </row>
    <row r="10" spans="1:14" x14ac:dyDescent="0.25">
      <c r="A10" s="1"/>
      <c r="B10" s="2" t="s">
        <v>359</v>
      </c>
      <c r="C10" s="2" t="s">
        <v>31</v>
      </c>
      <c r="D10" s="3">
        <v>41697</v>
      </c>
      <c r="E10" s="3">
        <v>41698</v>
      </c>
      <c r="F10" s="1">
        <v>48412</v>
      </c>
      <c r="G10" s="4">
        <v>32000</v>
      </c>
      <c r="H10" s="1"/>
      <c r="I10" s="7"/>
      <c r="J10" s="4">
        <v>32000</v>
      </c>
      <c r="K10" s="4"/>
      <c r="L10" s="4"/>
      <c r="M10" s="4"/>
      <c r="N10" s="6">
        <f t="shared" si="0"/>
        <v>32000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163000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163000</v>
      </c>
      <c r="H32" s="19"/>
      <c r="I32" s="20">
        <f>SUM(I6:I31)</f>
        <v>0</v>
      </c>
      <c r="J32" s="20">
        <f>SUM(J6:J31)</f>
        <v>64000</v>
      </c>
      <c r="K32" s="20">
        <f>SUM(K6:K31)</f>
        <v>82000</v>
      </c>
      <c r="L32" s="20">
        <f>SUM(L6:L31)</f>
        <v>17000</v>
      </c>
      <c r="M32" s="20">
        <f>SUM(M6:M31)</f>
        <v>0</v>
      </c>
      <c r="N32" s="6">
        <f t="shared" ref="N32" si="1">G32+I32</f>
        <v>163000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59"/>
      <c r="G34" s="45" t="s">
        <v>366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6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C36*E35</f>
        <v>0</v>
      </c>
      <c r="D37" s="2"/>
      <c r="E37" s="2"/>
      <c r="F37" s="16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64000</v>
      </c>
      <c r="D38" s="2"/>
      <c r="E38" s="2"/>
      <c r="F38" s="16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64000</v>
      </c>
      <c r="D39" s="2"/>
      <c r="E39" s="2"/>
      <c r="F39" s="16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F9" sqref="F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41689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241</v>
      </c>
      <c r="C6" s="2" t="s">
        <v>62</v>
      </c>
      <c r="D6" s="3">
        <v>41687</v>
      </c>
      <c r="E6" s="3">
        <v>41689</v>
      </c>
      <c r="F6" s="1">
        <v>48294</v>
      </c>
      <c r="G6" s="4">
        <v>68000</v>
      </c>
      <c r="H6" s="1"/>
      <c r="I6" s="5"/>
      <c r="J6" s="5"/>
      <c r="K6" s="4"/>
      <c r="L6" s="4">
        <v>68000</v>
      </c>
      <c r="M6" s="4"/>
      <c r="N6" s="6">
        <f>G6+I6</f>
        <v>68000</v>
      </c>
    </row>
    <row r="7" spans="1:14" x14ac:dyDescent="0.25">
      <c r="A7" s="1"/>
      <c r="B7" s="8" t="s">
        <v>242</v>
      </c>
      <c r="C7" s="8" t="s">
        <v>41</v>
      </c>
      <c r="D7" s="3">
        <v>41689</v>
      </c>
      <c r="E7" s="3">
        <v>41690</v>
      </c>
      <c r="F7" s="1">
        <v>48295</v>
      </c>
      <c r="G7" s="4">
        <v>27825</v>
      </c>
      <c r="H7" s="1"/>
      <c r="I7" s="5"/>
      <c r="J7" s="5"/>
      <c r="K7" s="4">
        <v>27825</v>
      </c>
      <c r="L7" s="4"/>
      <c r="M7" s="4"/>
      <c r="N7" s="6">
        <f t="shared" ref="N7:N29" si="0">G7+I7</f>
        <v>27825</v>
      </c>
    </row>
    <row r="8" spans="1:14" x14ac:dyDescent="0.25">
      <c r="A8" s="1"/>
      <c r="B8" s="2" t="s">
        <v>35</v>
      </c>
      <c r="C8" s="2"/>
      <c r="D8" s="3"/>
      <c r="E8" s="3"/>
      <c r="F8" s="1">
        <v>48296</v>
      </c>
      <c r="G8" s="4"/>
      <c r="H8" s="1" t="s">
        <v>48</v>
      </c>
      <c r="I8" s="7">
        <v>2000</v>
      </c>
      <c r="J8" s="4">
        <v>2000</v>
      </c>
      <c r="K8" s="4"/>
      <c r="L8" s="4"/>
      <c r="M8" s="4"/>
      <c r="N8" s="6">
        <f t="shared" si="0"/>
        <v>2000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N27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6"/>
      <c r="G30" s="4"/>
      <c r="H30" s="15"/>
      <c r="I30" s="13"/>
      <c r="J30" s="4"/>
      <c r="K30" s="12"/>
      <c r="L30" s="4"/>
      <c r="M30" s="9"/>
      <c r="N30" s="6">
        <f>SUM(N6:N29)</f>
        <v>97825</v>
      </c>
    </row>
    <row r="31" spans="1:14" x14ac:dyDescent="0.25">
      <c r="A31" s="39" t="s">
        <v>20</v>
      </c>
      <c r="B31" s="38"/>
      <c r="C31" s="17"/>
      <c r="D31" s="17"/>
      <c r="E31" s="17"/>
      <c r="F31" s="18"/>
      <c r="G31" s="4">
        <f>SUM(G6:G30)</f>
        <v>95825</v>
      </c>
      <c r="H31" s="19"/>
      <c r="I31" s="20">
        <f>SUM(I6:I30)</f>
        <v>2000</v>
      </c>
      <c r="J31" s="20">
        <f>SUM(J6:J30)</f>
        <v>2000</v>
      </c>
      <c r="K31" s="20">
        <f>SUM(K6:K30)</f>
        <v>27825</v>
      </c>
      <c r="L31" s="20">
        <f>SUM(L6:L30)</f>
        <v>68000</v>
      </c>
      <c r="M31" s="20">
        <f>SUM(M6:M30)</f>
        <v>0</v>
      </c>
      <c r="N31" s="6">
        <f t="shared" ref="N31" si="1">G31+I31</f>
        <v>97825</v>
      </c>
    </row>
    <row r="32" spans="1:14" x14ac:dyDescent="0.25">
      <c r="A32" s="2"/>
      <c r="B32" s="2"/>
      <c r="C32" s="2"/>
      <c r="D32" s="3"/>
      <c r="E32" s="2"/>
      <c r="F32" s="2"/>
      <c r="G32" s="40"/>
      <c r="H32" s="41" t="s">
        <v>21</v>
      </c>
      <c r="I32" s="42"/>
      <c r="J32" s="43"/>
      <c r="K32" s="44"/>
      <c r="L32" s="43"/>
      <c r="M32" s="43"/>
      <c r="N32" s="40"/>
    </row>
    <row r="33" spans="1:14" x14ac:dyDescent="0.25">
      <c r="A33" s="39" t="s">
        <v>22</v>
      </c>
      <c r="B33" s="38"/>
      <c r="C33" s="2"/>
      <c r="D33" s="3"/>
      <c r="E33" s="34" t="s">
        <v>23</v>
      </c>
      <c r="F33" s="125"/>
      <c r="G33" s="45"/>
      <c r="H33" s="46"/>
      <c r="I33" s="46"/>
      <c r="J33" s="46"/>
      <c r="K33" s="46"/>
      <c r="L33" s="46"/>
      <c r="M33" s="46"/>
      <c r="N33" s="47"/>
    </row>
    <row r="34" spans="1:14" x14ac:dyDescent="0.25">
      <c r="A34" s="169" t="s">
        <v>24</v>
      </c>
      <c r="B34" s="170"/>
      <c r="C34" s="48"/>
      <c r="D34" s="2"/>
      <c r="E34" s="173">
        <v>525</v>
      </c>
      <c r="F34" s="174"/>
      <c r="G34" s="49"/>
      <c r="H34" s="50"/>
      <c r="I34" s="50"/>
      <c r="J34" s="50"/>
      <c r="K34" s="50"/>
      <c r="L34" s="50"/>
      <c r="M34" s="50"/>
      <c r="N34" s="51"/>
    </row>
    <row r="35" spans="1:14" x14ac:dyDescent="0.25">
      <c r="A35" s="169" t="s">
        <v>25</v>
      </c>
      <c r="B35" s="170"/>
      <c r="C35" s="21">
        <v>0</v>
      </c>
      <c r="D35" s="2"/>
      <c r="E35" s="2"/>
      <c r="F35" s="126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75"/>
      <c r="B36" s="176"/>
      <c r="C36" s="4">
        <f>(C35*E34)</f>
        <v>0</v>
      </c>
      <c r="D36" s="2"/>
      <c r="E36" s="2"/>
      <c r="F36" s="12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69" t="s">
        <v>26</v>
      </c>
      <c r="B37" s="170"/>
      <c r="C37" s="20">
        <v>2000</v>
      </c>
      <c r="D37" s="2"/>
      <c r="E37" s="2"/>
      <c r="F37" s="12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19</v>
      </c>
      <c r="B38" s="170"/>
      <c r="C38" s="4">
        <f>(C36+C37)</f>
        <v>2000</v>
      </c>
      <c r="D38" s="2"/>
      <c r="E38" s="2"/>
      <c r="F38" s="126"/>
      <c r="G38" s="53"/>
      <c r="H38" s="54"/>
      <c r="I38" s="54"/>
      <c r="J38" s="54"/>
      <c r="K38" s="54"/>
      <c r="L38" s="54"/>
      <c r="M38" s="54"/>
      <c r="N38" s="55"/>
    </row>
  </sheetData>
  <mergeCells count="7">
    <mergeCell ref="A38:B38"/>
    <mergeCell ref="H4:I4"/>
    <mergeCell ref="A34:B34"/>
    <mergeCell ref="E34:F34"/>
    <mergeCell ref="A35:B35"/>
    <mergeCell ref="A36:B36"/>
    <mergeCell ref="A37:B37"/>
  </mergeCells>
  <pageMargins left="0.7" right="0.7" top="0.75" bottom="0.75" header="0.3" footer="0.3"/>
  <pageSetup scale="63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K8" sqref="K8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41688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237</v>
      </c>
      <c r="C6" s="2" t="s">
        <v>238</v>
      </c>
      <c r="D6" s="3">
        <v>41688</v>
      </c>
      <c r="E6" s="3">
        <v>41690</v>
      </c>
      <c r="F6" s="1">
        <v>48292</v>
      </c>
      <c r="G6" s="4">
        <v>40000</v>
      </c>
      <c r="H6" s="1"/>
      <c r="I6" s="5"/>
      <c r="J6" s="5"/>
      <c r="K6" s="4">
        <v>40000</v>
      </c>
      <c r="L6" s="4"/>
      <c r="M6" s="4"/>
      <c r="N6" s="6">
        <f>G6+I6</f>
        <v>40000</v>
      </c>
    </row>
    <row r="7" spans="1:14" x14ac:dyDescent="0.25">
      <c r="A7" s="1"/>
      <c r="B7" s="8" t="s">
        <v>239</v>
      </c>
      <c r="C7" s="8" t="s">
        <v>240</v>
      </c>
      <c r="D7" s="3">
        <v>41688</v>
      </c>
      <c r="E7" s="3">
        <v>41689</v>
      </c>
      <c r="F7" s="1">
        <v>48293</v>
      </c>
      <c r="G7" s="4">
        <v>17000</v>
      </c>
      <c r="H7" s="1"/>
      <c r="I7" s="5"/>
      <c r="J7" s="5"/>
      <c r="K7" s="4">
        <v>17000</v>
      </c>
      <c r="L7" s="4"/>
      <c r="M7" s="4"/>
      <c r="N7" s="6">
        <f t="shared" ref="N7:N29" si="0">G7+I7</f>
        <v>17000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N27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6"/>
      <c r="G30" s="4"/>
      <c r="H30" s="15"/>
      <c r="I30" s="13"/>
      <c r="J30" s="4"/>
      <c r="K30" s="12"/>
      <c r="L30" s="4"/>
      <c r="M30" s="9"/>
      <c r="N30" s="6">
        <f>SUM(N6:N29)</f>
        <v>57000</v>
      </c>
    </row>
    <row r="31" spans="1:14" x14ac:dyDescent="0.25">
      <c r="A31" s="39" t="s">
        <v>20</v>
      </c>
      <c r="B31" s="38"/>
      <c r="C31" s="17"/>
      <c r="D31" s="17"/>
      <c r="E31" s="17"/>
      <c r="F31" s="18"/>
      <c r="G31" s="4">
        <f>SUM(G6:G30)</f>
        <v>57000</v>
      </c>
      <c r="H31" s="19"/>
      <c r="I31" s="20">
        <f>SUM(I6:I30)</f>
        <v>0</v>
      </c>
      <c r="J31" s="20">
        <f>SUM(J6:J30)</f>
        <v>0</v>
      </c>
      <c r="K31" s="20">
        <f>SUM(K6:K30)</f>
        <v>57000</v>
      </c>
      <c r="L31" s="20">
        <f>SUM(L6:L30)</f>
        <v>0</v>
      </c>
      <c r="M31" s="20">
        <f>SUM(M6:M30)</f>
        <v>0</v>
      </c>
      <c r="N31" s="6">
        <f t="shared" ref="N31" si="1">G31+I31</f>
        <v>57000</v>
      </c>
    </row>
    <row r="32" spans="1:14" x14ac:dyDescent="0.25">
      <c r="A32" s="2"/>
      <c r="B32" s="2"/>
      <c r="C32" s="2"/>
      <c r="D32" s="3"/>
      <c r="E32" s="2"/>
      <c r="F32" s="2"/>
      <c r="G32" s="40"/>
      <c r="H32" s="41" t="s">
        <v>21</v>
      </c>
      <c r="I32" s="42"/>
      <c r="J32" s="43"/>
      <c r="K32" s="44"/>
      <c r="L32" s="43"/>
      <c r="M32" s="43"/>
      <c r="N32" s="40"/>
    </row>
    <row r="33" spans="1:14" x14ac:dyDescent="0.25">
      <c r="A33" s="39" t="s">
        <v>22</v>
      </c>
      <c r="B33" s="38"/>
      <c r="C33" s="2"/>
      <c r="D33" s="3"/>
      <c r="E33" s="34" t="s">
        <v>23</v>
      </c>
      <c r="F33" s="123"/>
      <c r="G33" s="45"/>
      <c r="H33" s="46"/>
      <c r="I33" s="46"/>
      <c r="J33" s="46"/>
      <c r="K33" s="46"/>
      <c r="L33" s="46"/>
      <c r="M33" s="46"/>
      <c r="N33" s="47"/>
    </row>
    <row r="34" spans="1:14" x14ac:dyDescent="0.25">
      <c r="A34" s="169" t="s">
        <v>24</v>
      </c>
      <c r="B34" s="170"/>
      <c r="C34" s="48"/>
      <c r="D34" s="2"/>
      <c r="E34" s="173">
        <v>525</v>
      </c>
      <c r="F34" s="174"/>
      <c r="G34" s="49"/>
      <c r="H34" s="50"/>
      <c r="I34" s="50"/>
      <c r="J34" s="50"/>
      <c r="K34" s="50"/>
      <c r="L34" s="50"/>
      <c r="M34" s="50"/>
      <c r="N34" s="51"/>
    </row>
    <row r="35" spans="1:14" x14ac:dyDescent="0.25">
      <c r="A35" s="169" t="s">
        <v>25</v>
      </c>
      <c r="B35" s="170"/>
      <c r="C35" s="21">
        <v>0</v>
      </c>
      <c r="D35" s="2"/>
      <c r="E35" s="2"/>
      <c r="F35" s="12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75"/>
      <c r="B36" s="176"/>
      <c r="C36" s="4">
        <f>(C35*E34)</f>
        <v>0</v>
      </c>
      <c r="D36" s="2"/>
      <c r="E36" s="2"/>
      <c r="F36" s="12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69" t="s">
        <v>26</v>
      </c>
      <c r="B37" s="170"/>
      <c r="C37" s="20">
        <v>0</v>
      </c>
      <c r="D37" s="2"/>
      <c r="E37" s="2"/>
      <c r="F37" s="12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19</v>
      </c>
      <c r="B38" s="170"/>
      <c r="C38" s="4">
        <f>(C36+C37)</f>
        <v>0</v>
      </c>
      <c r="D38" s="2"/>
      <c r="E38" s="2"/>
      <c r="F38" s="124"/>
      <c r="G38" s="53"/>
      <c r="H38" s="54"/>
      <c r="I38" s="54"/>
      <c r="J38" s="54"/>
      <c r="K38" s="54"/>
      <c r="L38" s="54"/>
      <c r="M38" s="54"/>
      <c r="N38" s="55"/>
    </row>
  </sheetData>
  <mergeCells count="7">
    <mergeCell ref="A38:B38"/>
    <mergeCell ref="H4:I4"/>
    <mergeCell ref="A34:B34"/>
    <mergeCell ref="E34:F34"/>
    <mergeCell ref="A35:B35"/>
    <mergeCell ref="A36:B36"/>
    <mergeCell ref="A37:B37"/>
  </mergeCells>
  <pageMargins left="0.7" right="0.7" top="0.75" bottom="0.75" header="0.3" footer="0.3"/>
  <pageSetup scale="63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B26" sqref="B26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41688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233</v>
      </c>
      <c r="C6" s="2" t="s">
        <v>234</v>
      </c>
      <c r="D6" s="3">
        <v>41686</v>
      </c>
      <c r="E6" s="3">
        <v>41688</v>
      </c>
      <c r="F6" s="1">
        <v>48290</v>
      </c>
      <c r="G6" s="4">
        <v>57750</v>
      </c>
      <c r="H6" s="1"/>
      <c r="I6" s="5"/>
      <c r="J6" s="5"/>
      <c r="K6" s="4"/>
      <c r="L6" s="4"/>
      <c r="M6" s="4">
        <v>57750</v>
      </c>
      <c r="N6" s="6">
        <f>G6+I6</f>
        <v>57750</v>
      </c>
    </row>
    <row r="7" spans="1:14" x14ac:dyDescent="0.25">
      <c r="A7" s="1"/>
      <c r="B7" s="8" t="s">
        <v>235</v>
      </c>
      <c r="C7" s="8" t="s">
        <v>236</v>
      </c>
      <c r="D7" s="3">
        <v>41684</v>
      </c>
      <c r="E7" s="3">
        <v>41686</v>
      </c>
      <c r="F7" s="1">
        <v>48291</v>
      </c>
      <c r="G7" s="4">
        <v>53655</v>
      </c>
      <c r="H7" s="1"/>
      <c r="I7" s="5"/>
      <c r="J7" s="5"/>
      <c r="K7" s="4"/>
      <c r="L7" s="4"/>
      <c r="M7" s="4">
        <v>53655</v>
      </c>
      <c r="N7" s="6">
        <f t="shared" ref="N7:N29" si="0">G7+I7</f>
        <v>53655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N27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6"/>
      <c r="G30" s="4"/>
      <c r="H30" s="15"/>
      <c r="I30" s="13"/>
      <c r="J30" s="4"/>
      <c r="K30" s="12"/>
      <c r="L30" s="4"/>
      <c r="M30" s="9"/>
      <c r="N30" s="6">
        <f>SUM(N6:N29)</f>
        <v>111405</v>
      </c>
    </row>
    <row r="31" spans="1:14" x14ac:dyDescent="0.25">
      <c r="A31" s="39" t="s">
        <v>20</v>
      </c>
      <c r="B31" s="38"/>
      <c r="C31" s="17"/>
      <c r="D31" s="17"/>
      <c r="E31" s="17"/>
      <c r="F31" s="18"/>
      <c r="G31" s="4">
        <f>SUM(G6:G30)</f>
        <v>111405</v>
      </c>
      <c r="H31" s="19"/>
      <c r="I31" s="20">
        <f>SUM(I6:I30)</f>
        <v>0</v>
      </c>
      <c r="J31" s="20">
        <f>SUM(J6:J30)</f>
        <v>0</v>
      </c>
      <c r="K31" s="20">
        <f>SUM(K6:K30)</f>
        <v>0</v>
      </c>
      <c r="L31" s="20">
        <f>SUM(L6:L30)</f>
        <v>0</v>
      </c>
      <c r="M31" s="20">
        <f>SUM(M6:M30)</f>
        <v>111405</v>
      </c>
      <c r="N31" s="6">
        <f t="shared" ref="N31" si="1">G31+I31</f>
        <v>111405</v>
      </c>
    </row>
    <row r="32" spans="1:14" x14ac:dyDescent="0.25">
      <c r="A32" s="2"/>
      <c r="B32" s="2"/>
      <c r="C32" s="2"/>
      <c r="D32" s="3"/>
      <c r="E32" s="2"/>
      <c r="F32" s="2"/>
      <c r="G32" s="40"/>
      <c r="H32" s="41" t="s">
        <v>21</v>
      </c>
      <c r="I32" s="42"/>
      <c r="J32" s="43"/>
      <c r="K32" s="44"/>
      <c r="L32" s="43"/>
      <c r="M32" s="43"/>
      <c r="N32" s="40"/>
    </row>
    <row r="33" spans="1:14" x14ac:dyDescent="0.25">
      <c r="A33" s="39" t="s">
        <v>22</v>
      </c>
      <c r="B33" s="38"/>
      <c r="C33" s="2"/>
      <c r="D33" s="3"/>
      <c r="E33" s="34" t="s">
        <v>23</v>
      </c>
      <c r="F33" s="121"/>
      <c r="G33" s="45"/>
      <c r="H33" s="46"/>
      <c r="I33" s="46"/>
      <c r="J33" s="46"/>
      <c r="K33" s="46"/>
      <c r="L33" s="46"/>
      <c r="M33" s="46"/>
      <c r="N33" s="47"/>
    </row>
    <row r="34" spans="1:14" x14ac:dyDescent="0.25">
      <c r="A34" s="169" t="s">
        <v>24</v>
      </c>
      <c r="B34" s="170"/>
      <c r="C34" s="48"/>
      <c r="D34" s="2"/>
      <c r="E34" s="173">
        <v>525</v>
      </c>
      <c r="F34" s="174"/>
      <c r="G34" s="49"/>
      <c r="H34" s="50"/>
      <c r="I34" s="50"/>
      <c r="J34" s="50"/>
      <c r="K34" s="50"/>
      <c r="L34" s="50"/>
      <c r="M34" s="50"/>
      <c r="N34" s="51"/>
    </row>
    <row r="35" spans="1:14" x14ac:dyDescent="0.25">
      <c r="A35" s="169" t="s">
        <v>25</v>
      </c>
      <c r="B35" s="170"/>
      <c r="C35" s="21">
        <v>0</v>
      </c>
      <c r="D35" s="2"/>
      <c r="E35" s="2"/>
      <c r="F35" s="122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75"/>
      <c r="B36" s="176"/>
      <c r="C36" s="4">
        <f>(C35*E34)</f>
        <v>0</v>
      </c>
      <c r="D36" s="2"/>
      <c r="E36" s="2"/>
      <c r="F36" s="12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69" t="s">
        <v>26</v>
      </c>
      <c r="B37" s="170"/>
      <c r="C37" s="20">
        <v>0</v>
      </c>
      <c r="D37" s="2"/>
      <c r="E37" s="2"/>
      <c r="F37" s="12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19</v>
      </c>
      <c r="B38" s="170"/>
      <c r="C38" s="4">
        <f>(C36+C37)</f>
        <v>0</v>
      </c>
      <c r="D38" s="2"/>
      <c r="E38" s="2"/>
      <c r="F38" s="122"/>
      <c r="G38" s="53"/>
      <c r="H38" s="54"/>
      <c r="I38" s="54"/>
      <c r="J38" s="54"/>
      <c r="K38" s="54"/>
      <c r="L38" s="54"/>
      <c r="M38" s="54"/>
      <c r="N38" s="55"/>
    </row>
  </sheetData>
  <mergeCells count="7">
    <mergeCell ref="A38:B38"/>
    <mergeCell ref="H4:I4"/>
    <mergeCell ref="A34:B34"/>
    <mergeCell ref="E34:F34"/>
    <mergeCell ref="A35:B35"/>
    <mergeCell ref="A36:B36"/>
    <mergeCell ref="A37:B37"/>
  </mergeCells>
  <pageMargins left="0.7" right="0.7" top="0.75" bottom="0.75" header="0.3" footer="0.3"/>
  <pageSetup scale="63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C10" sqref="C10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41687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224</v>
      </c>
      <c r="C6" s="2" t="s">
        <v>225</v>
      </c>
      <c r="D6" s="3">
        <v>41687</v>
      </c>
      <c r="E6" s="3">
        <v>41688</v>
      </c>
      <c r="F6" s="1">
        <v>48284</v>
      </c>
      <c r="G6" s="4">
        <v>17000</v>
      </c>
      <c r="H6" s="1"/>
      <c r="I6" s="5"/>
      <c r="J6" s="5"/>
      <c r="K6" s="4">
        <v>17000</v>
      </c>
      <c r="L6" s="4"/>
      <c r="M6" s="4"/>
      <c r="N6" s="6">
        <f>G6+I6</f>
        <v>17000</v>
      </c>
    </row>
    <row r="7" spans="1:14" x14ac:dyDescent="0.25">
      <c r="A7" s="1"/>
      <c r="B7" s="8" t="s">
        <v>226</v>
      </c>
      <c r="C7" s="8" t="s">
        <v>227</v>
      </c>
      <c r="D7" s="3">
        <v>41687</v>
      </c>
      <c r="E7" s="3">
        <v>41688</v>
      </c>
      <c r="F7" s="1">
        <v>48285</v>
      </c>
      <c r="G7" s="4">
        <v>28000</v>
      </c>
      <c r="H7" s="1"/>
      <c r="I7" s="5"/>
      <c r="J7" s="5"/>
      <c r="K7" s="4">
        <v>28000</v>
      </c>
      <c r="L7" s="4"/>
      <c r="M7" s="4"/>
      <c r="N7" s="6">
        <f t="shared" ref="N7:N29" si="0">G7+I7</f>
        <v>28000</v>
      </c>
    </row>
    <row r="8" spans="1:14" x14ac:dyDescent="0.25">
      <c r="A8" s="1"/>
      <c r="B8" s="2" t="s">
        <v>228</v>
      </c>
      <c r="C8" s="2" t="s">
        <v>229</v>
      </c>
      <c r="D8" s="3">
        <v>41687</v>
      </c>
      <c r="E8" s="3">
        <v>41688</v>
      </c>
      <c r="F8" s="1">
        <v>48286</v>
      </c>
      <c r="G8" s="4">
        <v>17000</v>
      </c>
      <c r="H8" s="1"/>
      <c r="I8" s="7"/>
      <c r="J8" s="4">
        <v>17000</v>
      </c>
      <c r="K8" s="4"/>
      <c r="L8" s="4"/>
      <c r="M8" s="4"/>
      <c r="N8" s="6">
        <f t="shared" si="0"/>
        <v>17000</v>
      </c>
    </row>
    <row r="9" spans="1:14" x14ac:dyDescent="0.25">
      <c r="A9" s="1"/>
      <c r="B9" s="2" t="s">
        <v>230</v>
      </c>
      <c r="C9" s="2"/>
      <c r="D9" s="3"/>
      <c r="E9" s="3"/>
      <c r="F9" s="1">
        <v>48287</v>
      </c>
      <c r="G9" s="4"/>
      <c r="H9" s="1" t="s">
        <v>231</v>
      </c>
      <c r="I9" s="7">
        <v>80850</v>
      </c>
      <c r="J9" s="4"/>
      <c r="K9" s="4">
        <v>80850</v>
      </c>
      <c r="L9" s="4"/>
      <c r="M9" s="4"/>
      <c r="N9" s="6">
        <f t="shared" si="0"/>
        <v>80850</v>
      </c>
    </row>
    <row r="10" spans="1:14" x14ac:dyDescent="0.25">
      <c r="A10" s="1"/>
      <c r="B10" s="8" t="s">
        <v>35</v>
      </c>
      <c r="C10" s="8"/>
      <c r="D10" s="3"/>
      <c r="E10" s="3"/>
      <c r="F10" s="1">
        <v>48289</v>
      </c>
      <c r="G10" s="4"/>
      <c r="H10" s="4" t="s">
        <v>48</v>
      </c>
      <c r="I10" s="7">
        <v>3600</v>
      </c>
      <c r="J10" s="4">
        <v>3600</v>
      </c>
      <c r="K10" s="4"/>
      <c r="L10" s="4"/>
      <c r="M10" s="4"/>
      <c r="N10" s="6">
        <f t="shared" si="0"/>
        <v>3600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N27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6"/>
      <c r="G30" s="4"/>
      <c r="H30" s="15"/>
      <c r="I30" s="13"/>
      <c r="J30" s="4"/>
      <c r="K30" s="12"/>
      <c r="L30" s="4"/>
      <c r="M30" s="9"/>
      <c r="N30" s="6">
        <f>SUM(N6:N29)</f>
        <v>146450</v>
      </c>
    </row>
    <row r="31" spans="1:14" x14ac:dyDescent="0.25">
      <c r="A31" s="39" t="s">
        <v>20</v>
      </c>
      <c r="B31" s="38"/>
      <c r="C31" s="17"/>
      <c r="D31" s="17"/>
      <c r="E31" s="17"/>
      <c r="F31" s="18"/>
      <c r="G31" s="4">
        <f>SUM(G6:G30)</f>
        <v>62000</v>
      </c>
      <c r="H31" s="19"/>
      <c r="I31" s="20">
        <f>SUM(I6:I30)</f>
        <v>84450</v>
      </c>
      <c r="J31" s="20">
        <f>SUM(J6:J30)</f>
        <v>20600</v>
      </c>
      <c r="K31" s="20">
        <f>SUM(K6:K30)</f>
        <v>125850</v>
      </c>
      <c r="L31" s="20">
        <f>SUM(L6:L30)</f>
        <v>0</v>
      </c>
      <c r="M31" s="20">
        <f>SUM(M6:M30)</f>
        <v>0</v>
      </c>
      <c r="N31" s="6">
        <f t="shared" ref="N31" si="1">G31+I31</f>
        <v>146450</v>
      </c>
    </row>
    <row r="32" spans="1:14" x14ac:dyDescent="0.25">
      <c r="A32" s="2"/>
      <c r="B32" s="2"/>
      <c r="C32" s="2"/>
      <c r="D32" s="3"/>
      <c r="E32" s="2"/>
      <c r="F32" s="2"/>
      <c r="G32" s="40"/>
      <c r="H32" s="41" t="s">
        <v>21</v>
      </c>
      <c r="I32" s="42"/>
      <c r="J32" s="43"/>
      <c r="K32" s="44"/>
      <c r="L32" s="43"/>
      <c r="M32" s="43"/>
      <c r="N32" s="40"/>
    </row>
    <row r="33" spans="1:14" x14ac:dyDescent="0.25">
      <c r="A33" s="39" t="s">
        <v>22</v>
      </c>
      <c r="B33" s="38"/>
      <c r="C33" s="2"/>
      <c r="D33" s="3"/>
      <c r="E33" s="34" t="s">
        <v>23</v>
      </c>
      <c r="F33" s="119"/>
      <c r="G33" s="45" t="s">
        <v>232</v>
      </c>
      <c r="H33" s="46"/>
      <c r="I33" s="46"/>
      <c r="J33" s="46"/>
      <c r="K33" s="46"/>
      <c r="L33" s="46"/>
      <c r="M33" s="46"/>
      <c r="N33" s="47"/>
    </row>
    <row r="34" spans="1:14" x14ac:dyDescent="0.25">
      <c r="A34" s="169" t="s">
        <v>24</v>
      </c>
      <c r="B34" s="170"/>
      <c r="C34" s="48"/>
      <c r="D34" s="2"/>
      <c r="E34" s="173">
        <v>525</v>
      </c>
      <c r="F34" s="174"/>
      <c r="G34" s="49"/>
      <c r="H34" s="50"/>
      <c r="I34" s="50"/>
      <c r="J34" s="50"/>
      <c r="K34" s="50"/>
      <c r="L34" s="50"/>
      <c r="M34" s="50"/>
      <c r="N34" s="51"/>
    </row>
    <row r="35" spans="1:14" x14ac:dyDescent="0.25">
      <c r="A35" s="169" t="s">
        <v>25</v>
      </c>
      <c r="B35" s="170"/>
      <c r="C35" s="21">
        <v>0</v>
      </c>
      <c r="D35" s="2"/>
      <c r="E35" s="2"/>
      <c r="F35" s="120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75"/>
      <c r="B36" s="176"/>
      <c r="C36" s="4">
        <f>(C35*E34)</f>
        <v>0</v>
      </c>
      <c r="D36" s="2"/>
      <c r="E36" s="2"/>
      <c r="F36" s="12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69" t="s">
        <v>26</v>
      </c>
      <c r="B37" s="170"/>
      <c r="C37" s="20">
        <v>20600</v>
      </c>
      <c r="D37" s="2"/>
      <c r="E37" s="2"/>
      <c r="F37" s="12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19</v>
      </c>
      <c r="B38" s="170"/>
      <c r="C38" s="4">
        <f>(C36+C37)</f>
        <v>20600</v>
      </c>
      <c r="D38" s="2"/>
      <c r="E38" s="2"/>
      <c r="F38" s="120"/>
      <c r="G38" s="53"/>
      <c r="H38" s="54"/>
      <c r="I38" s="54"/>
      <c r="J38" s="54"/>
      <c r="K38" s="54"/>
      <c r="L38" s="54"/>
      <c r="M38" s="54"/>
      <c r="N38" s="55"/>
    </row>
  </sheetData>
  <mergeCells count="7">
    <mergeCell ref="A38:B38"/>
    <mergeCell ref="H4:I4"/>
    <mergeCell ref="A34:B34"/>
    <mergeCell ref="E34:F34"/>
    <mergeCell ref="A35:B35"/>
    <mergeCell ref="A36:B36"/>
    <mergeCell ref="A37:B37"/>
  </mergeCells>
  <pageMargins left="0.7" right="0.7" top="0.75" bottom="0.75" header="0.3" footer="0.3"/>
  <pageSetup scale="63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9" sqref="B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41686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217</v>
      </c>
      <c r="C6" s="2" t="s">
        <v>41</v>
      </c>
      <c r="D6" s="3"/>
      <c r="E6" s="3"/>
      <c r="F6" s="1">
        <v>48279</v>
      </c>
      <c r="G6" s="4">
        <v>107100</v>
      </c>
      <c r="H6" s="1"/>
      <c r="I6" s="5"/>
      <c r="J6" s="5"/>
      <c r="K6" s="4">
        <v>107100</v>
      </c>
      <c r="L6" s="4"/>
      <c r="M6" s="4"/>
      <c r="N6" s="6">
        <f>G6+I6</f>
        <v>107100</v>
      </c>
    </row>
    <row r="7" spans="1:14" x14ac:dyDescent="0.25">
      <c r="A7" s="1"/>
      <c r="B7" s="8" t="s">
        <v>218</v>
      </c>
      <c r="C7" s="8"/>
      <c r="D7" s="3"/>
      <c r="E7" s="3"/>
      <c r="F7" s="1">
        <v>48280</v>
      </c>
      <c r="G7" s="4"/>
      <c r="H7" s="1" t="s">
        <v>219</v>
      </c>
      <c r="I7" s="5">
        <v>183750</v>
      </c>
      <c r="J7" s="5">
        <v>183750</v>
      </c>
      <c r="K7" s="4"/>
      <c r="L7" s="4"/>
      <c r="M7" s="4"/>
      <c r="N7" s="6">
        <f t="shared" ref="N7:N30" si="0">G7+I7</f>
        <v>183750</v>
      </c>
    </row>
    <row r="8" spans="1:14" x14ac:dyDescent="0.25">
      <c r="A8" s="1"/>
      <c r="B8" s="2" t="s">
        <v>220</v>
      </c>
      <c r="C8" s="2"/>
      <c r="D8" s="3"/>
      <c r="E8" s="3"/>
      <c r="F8" s="1">
        <v>48281</v>
      </c>
      <c r="G8" s="4"/>
      <c r="H8" s="1" t="s">
        <v>221</v>
      </c>
      <c r="I8" s="7">
        <v>71400</v>
      </c>
      <c r="J8" s="4">
        <v>71400</v>
      </c>
      <c r="K8" s="4"/>
      <c r="L8" s="4"/>
      <c r="M8" s="4"/>
      <c r="N8" s="6">
        <f t="shared" si="0"/>
        <v>71400</v>
      </c>
    </row>
    <row r="9" spans="1:14" x14ac:dyDescent="0.25">
      <c r="A9" s="1"/>
      <c r="B9" s="2" t="s">
        <v>222</v>
      </c>
      <c r="C9" s="2"/>
      <c r="D9" s="3"/>
      <c r="E9" s="3"/>
      <c r="F9" s="1">
        <v>48282</v>
      </c>
      <c r="G9" s="4"/>
      <c r="H9" s="1" t="s">
        <v>223</v>
      </c>
      <c r="I9" s="7">
        <v>105000</v>
      </c>
      <c r="J9" s="4">
        <v>105000</v>
      </c>
      <c r="K9" s="4"/>
      <c r="L9" s="4"/>
      <c r="M9" s="4"/>
      <c r="N9" s="6">
        <f t="shared" si="0"/>
        <v>105000</v>
      </c>
    </row>
    <row r="10" spans="1:14" x14ac:dyDescent="0.25">
      <c r="A10" s="1"/>
      <c r="B10" s="2" t="s">
        <v>43</v>
      </c>
      <c r="C10" s="2"/>
      <c r="D10" s="3"/>
      <c r="E10" s="3"/>
      <c r="F10" s="1">
        <v>48283</v>
      </c>
      <c r="G10" s="4"/>
      <c r="H10" s="1" t="s">
        <v>48</v>
      </c>
      <c r="I10" s="5">
        <v>1000</v>
      </c>
      <c r="J10" s="5">
        <v>1000</v>
      </c>
      <c r="K10" s="5"/>
      <c r="L10" s="4"/>
      <c r="M10" s="5"/>
      <c r="N10" s="6">
        <f t="shared" si="0"/>
        <v>1000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468250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107100</v>
      </c>
      <c r="H32" s="19"/>
      <c r="I32" s="20">
        <f>SUM(I6:I31)</f>
        <v>361150</v>
      </c>
      <c r="J32" s="20">
        <f>SUM(J6:J31)</f>
        <v>361150</v>
      </c>
      <c r="K32" s="20">
        <f>SUM(K6:K31)</f>
        <v>107100</v>
      </c>
      <c r="L32" s="20">
        <f>SUM(L6:L31)</f>
        <v>0</v>
      </c>
      <c r="M32" s="20">
        <f>SUM(M6:M31)</f>
        <v>0</v>
      </c>
      <c r="N32" s="6">
        <f t="shared" ref="N32" si="1">G32+I32</f>
        <v>468250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1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680</v>
      </c>
      <c r="D36" s="2"/>
      <c r="E36" s="2"/>
      <c r="F36" s="11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357000</v>
      </c>
      <c r="D37" s="2"/>
      <c r="E37" s="2"/>
      <c r="F37" s="11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4150</v>
      </c>
      <c r="D38" s="2"/>
      <c r="E38" s="2"/>
      <c r="F38" s="11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361150</v>
      </c>
      <c r="D39" s="2"/>
      <c r="E39" s="2"/>
      <c r="F39" s="11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H11" sqref="H11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41686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213</v>
      </c>
      <c r="C6" s="2" t="s">
        <v>34</v>
      </c>
      <c r="D6" s="3">
        <v>41685</v>
      </c>
      <c r="E6" s="3">
        <v>41686</v>
      </c>
      <c r="F6" s="1">
        <v>48273</v>
      </c>
      <c r="G6" s="4">
        <v>32550</v>
      </c>
      <c r="H6" s="1"/>
      <c r="I6" s="5"/>
      <c r="J6" s="5">
        <v>32550</v>
      </c>
      <c r="K6" s="4"/>
      <c r="L6" s="4"/>
      <c r="M6" s="4"/>
      <c r="N6" s="6">
        <f>G6+I6</f>
        <v>32550</v>
      </c>
    </row>
    <row r="7" spans="1:14" x14ac:dyDescent="0.25">
      <c r="A7" s="1"/>
      <c r="B7" s="8" t="s">
        <v>214</v>
      </c>
      <c r="C7" s="8" t="s">
        <v>127</v>
      </c>
      <c r="D7" s="3">
        <v>41683</v>
      </c>
      <c r="E7" s="3">
        <v>41684</v>
      </c>
      <c r="F7" s="1">
        <v>48274</v>
      </c>
      <c r="G7" s="4">
        <v>24916.5</v>
      </c>
      <c r="H7" s="1"/>
      <c r="I7" s="5"/>
      <c r="J7" s="5"/>
      <c r="K7" s="4">
        <v>24916.5</v>
      </c>
      <c r="L7" s="4"/>
      <c r="M7" s="4"/>
      <c r="N7" s="6">
        <f t="shared" ref="N7:N30" si="0">G7+I7</f>
        <v>24916.5</v>
      </c>
    </row>
    <row r="8" spans="1:14" x14ac:dyDescent="0.25">
      <c r="A8" s="1"/>
      <c r="B8" s="2" t="s">
        <v>215</v>
      </c>
      <c r="C8" s="2" t="s">
        <v>127</v>
      </c>
      <c r="D8" s="3">
        <v>41683</v>
      </c>
      <c r="E8" s="3">
        <v>41684</v>
      </c>
      <c r="F8" s="1">
        <v>48275</v>
      </c>
      <c r="G8" s="4">
        <v>24916.5</v>
      </c>
      <c r="H8" s="1"/>
      <c r="I8" s="7"/>
      <c r="J8" s="4"/>
      <c r="K8" s="4">
        <v>24916.5</v>
      </c>
      <c r="L8" s="4"/>
      <c r="M8" s="4"/>
      <c r="N8" s="6">
        <f t="shared" si="0"/>
        <v>24916.5</v>
      </c>
    </row>
    <row r="9" spans="1:14" x14ac:dyDescent="0.25">
      <c r="A9" s="1"/>
      <c r="B9" s="2" t="s">
        <v>214</v>
      </c>
      <c r="C9" s="2" t="s">
        <v>127</v>
      </c>
      <c r="D9" s="3">
        <v>41684</v>
      </c>
      <c r="E9" s="3">
        <v>41686</v>
      </c>
      <c r="F9" s="1">
        <v>48276</v>
      </c>
      <c r="G9" s="4">
        <v>49833</v>
      </c>
      <c r="H9" s="1"/>
      <c r="I9" s="7"/>
      <c r="J9" s="4"/>
      <c r="K9" s="4">
        <v>49833</v>
      </c>
      <c r="L9" s="4"/>
      <c r="M9" s="4"/>
      <c r="N9" s="6">
        <f t="shared" si="0"/>
        <v>49833</v>
      </c>
    </row>
    <row r="10" spans="1:14" x14ac:dyDescent="0.25">
      <c r="A10" s="1"/>
      <c r="B10" s="2" t="s">
        <v>215</v>
      </c>
      <c r="C10" s="2" t="s">
        <v>127</v>
      </c>
      <c r="D10" s="3">
        <v>41684</v>
      </c>
      <c r="E10" s="3">
        <v>41686</v>
      </c>
      <c r="F10" s="1">
        <v>48277</v>
      </c>
      <c r="G10" s="4">
        <v>49833</v>
      </c>
      <c r="H10" s="1"/>
      <c r="I10" s="5"/>
      <c r="J10" s="5"/>
      <c r="K10" s="5">
        <v>49833</v>
      </c>
      <c r="L10" s="4"/>
      <c r="M10" s="5"/>
      <c r="N10" s="6">
        <f t="shared" si="0"/>
        <v>49833</v>
      </c>
    </row>
    <row r="11" spans="1:14" x14ac:dyDescent="0.25">
      <c r="A11" s="1"/>
      <c r="B11" s="8" t="s">
        <v>216</v>
      </c>
      <c r="C11" s="8" t="s">
        <v>34</v>
      </c>
      <c r="D11" s="3"/>
      <c r="E11" s="3"/>
      <c r="F11" s="1">
        <v>48278</v>
      </c>
      <c r="G11" s="4"/>
      <c r="H11" s="4" t="s">
        <v>48</v>
      </c>
      <c r="I11" s="7">
        <v>10800</v>
      </c>
      <c r="J11" s="4">
        <v>10800</v>
      </c>
      <c r="K11" s="4"/>
      <c r="L11" s="4"/>
      <c r="M11" s="4"/>
      <c r="N11" s="6">
        <f t="shared" si="0"/>
        <v>10800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192849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182049</v>
      </c>
      <c r="H32" s="19"/>
      <c r="I32" s="20">
        <f>SUM(I6:I31)</f>
        <v>10800</v>
      </c>
      <c r="J32" s="20">
        <f>SUM(J6:J31)</f>
        <v>43350</v>
      </c>
      <c r="K32" s="20">
        <f>SUM(K6:K31)</f>
        <v>149499</v>
      </c>
      <c r="L32" s="20">
        <f>SUM(L6:L31)</f>
        <v>0</v>
      </c>
      <c r="M32" s="20">
        <f>SUM(M6:M31)</f>
        <v>0</v>
      </c>
      <c r="N32" s="6">
        <f t="shared" ref="N32" si="1">G32+I32</f>
        <v>192849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1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1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1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43350</v>
      </c>
      <c r="D38" s="2"/>
      <c r="E38" s="2"/>
      <c r="F38" s="11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43350</v>
      </c>
      <c r="D39" s="2"/>
      <c r="E39" s="2"/>
      <c r="F39" s="11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10" sqref="B10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41685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211</v>
      </c>
      <c r="C6" s="2" t="s">
        <v>212</v>
      </c>
      <c r="D6" s="3">
        <v>41685</v>
      </c>
      <c r="E6" s="3">
        <v>41686</v>
      </c>
      <c r="F6" s="1">
        <v>48272</v>
      </c>
      <c r="G6" s="4">
        <v>17850</v>
      </c>
      <c r="H6" s="1"/>
      <c r="I6" s="5"/>
      <c r="J6" s="5"/>
      <c r="K6" s="4">
        <v>17850</v>
      </c>
      <c r="L6" s="4"/>
      <c r="M6" s="4"/>
      <c r="N6" s="6">
        <f>G6+I6</f>
        <v>17850</v>
      </c>
    </row>
    <row r="7" spans="1:14" x14ac:dyDescent="0.25">
      <c r="A7" s="1"/>
      <c r="B7" s="8"/>
      <c r="C7" s="8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17850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17850</v>
      </c>
      <c r="H32" s="19"/>
      <c r="I32" s="20">
        <f>SUM(I6:I31)</f>
        <v>0</v>
      </c>
      <c r="J32" s="20">
        <f>SUM(J6:J31)</f>
        <v>0</v>
      </c>
      <c r="K32" s="20">
        <f>SUM(K6:K31)</f>
        <v>17850</v>
      </c>
      <c r="L32" s="20">
        <f>SUM(L6:L31)</f>
        <v>0</v>
      </c>
      <c r="M32" s="20">
        <f>SUM(M6:M31)</f>
        <v>0</v>
      </c>
      <c r="N32" s="6">
        <f t="shared" ref="N32" si="1">G32+I32</f>
        <v>17850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13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1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1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1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1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41685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204</v>
      </c>
      <c r="C6" s="2" t="s">
        <v>31</v>
      </c>
      <c r="D6" s="3"/>
      <c r="E6" s="3"/>
      <c r="F6" s="1">
        <v>48267</v>
      </c>
      <c r="G6" s="4"/>
      <c r="H6" s="1" t="s">
        <v>205</v>
      </c>
      <c r="I6" s="5">
        <v>26250</v>
      </c>
      <c r="J6" s="5">
        <v>26250</v>
      </c>
      <c r="K6" s="4"/>
      <c r="L6" s="4"/>
      <c r="M6" s="4"/>
      <c r="N6" s="6">
        <f>G6+I6</f>
        <v>26250</v>
      </c>
    </row>
    <row r="7" spans="1:14" x14ac:dyDescent="0.25">
      <c r="A7" s="1"/>
      <c r="B7" s="8" t="s">
        <v>206</v>
      </c>
      <c r="C7" s="8" t="s">
        <v>31</v>
      </c>
      <c r="D7" s="3">
        <v>41685</v>
      </c>
      <c r="E7" s="3">
        <v>41686</v>
      </c>
      <c r="F7" s="1">
        <v>48268</v>
      </c>
      <c r="G7" s="4">
        <v>42000</v>
      </c>
      <c r="H7" s="1"/>
      <c r="I7" s="5"/>
      <c r="J7" s="5">
        <v>42000</v>
      </c>
      <c r="K7" s="4"/>
      <c r="L7" s="4"/>
      <c r="M7" s="4"/>
      <c r="N7" s="6">
        <f t="shared" ref="N7:N30" si="0">G7+I7</f>
        <v>42000</v>
      </c>
    </row>
    <row r="8" spans="1:14" x14ac:dyDescent="0.25">
      <c r="A8" s="1"/>
      <c r="B8" s="2" t="s">
        <v>207</v>
      </c>
      <c r="C8" s="2" t="s">
        <v>34</v>
      </c>
      <c r="D8" s="3">
        <v>41685</v>
      </c>
      <c r="E8" s="3">
        <v>41686</v>
      </c>
      <c r="F8" s="1">
        <v>48269</v>
      </c>
      <c r="G8" s="4">
        <v>304500</v>
      </c>
      <c r="H8" s="1"/>
      <c r="I8" s="7"/>
      <c r="J8" s="4"/>
      <c r="K8" s="4"/>
      <c r="L8" s="4"/>
      <c r="M8" s="4">
        <v>304500</v>
      </c>
      <c r="N8" s="6">
        <f t="shared" si="0"/>
        <v>304500</v>
      </c>
    </row>
    <row r="9" spans="1:14" x14ac:dyDescent="0.25">
      <c r="A9" s="1"/>
      <c r="B9" s="2" t="s">
        <v>208</v>
      </c>
      <c r="C9" s="2" t="s">
        <v>34</v>
      </c>
      <c r="D9" s="3">
        <v>41685</v>
      </c>
      <c r="E9" s="3">
        <v>41686</v>
      </c>
      <c r="F9" s="1">
        <v>48270</v>
      </c>
      <c r="G9" s="4">
        <v>36000</v>
      </c>
      <c r="H9" s="1"/>
      <c r="I9" s="7"/>
      <c r="J9" s="4">
        <v>36000</v>
      </c>
      <c r="K9" s="4"/>
      <c r="L9" s="4"/>
      <c r="M9" s="4"/>
      <c r="N9" s="6">
        <f t="shared" si="0"/>
        <v>36000</v>
      </c>
    </row>
    <row r="10" spans="1:14" x14ac:dyDescent="0.25">
      <c r="A10" s="1"/>
      <c r="B10" s="2" t="s">
        <v>209</v>
      </c>
      <c r="C10" s="2" t="s">
        <v>210</v>
      </c>
      <c r="D10" s="3">
        <v>41685</v>
      </c>
      <c r="E10" s="3">
        <v>41687</v>
      </c>
      <c r="F10" s="1">
        <v>48271</v>
      </c>
      <c r="G10" s="4">
        <v>65100</v>
      </c>
      <c r="H10" s="1"/>
      <c r="I10" s="5"/>
      <c r="J10" s="5"/>
      <c r="K10" s="5"/>
      <c r="L10" s="4"/>
      <c r="M10" s="5">
        <v>65100</v>
      </c>
      <c r="N10" s="6">
        <f t="shared" si="0"/>
        <v>65100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473850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447600</v>
      </c>
      <c r="H32" s="19"/>
      <c r="I32" s="20">
        <f>SUM(I6:I31)</f>
        <v>26250</v>
      </c>
      <c r="J32" s="20">
        <f>SUM(J6:J31)</f>
        <v>104250</v>
      </c>
      <c r="K32" s="20">
        <f>SUM(K6:K31)</f>
        <v>0</v>
      </c>
      <c r="L32" s="20">
        <f>SUM(L6:L31)</f>
        <v>0</v>
      </c>
      <c r="M32" s="20">
        <f>SUM(M6:M31)</f>
        <v>369600</v>
      </c>
      <c r="N32" s="6">
        <f t="shared" ref="N32" si="1">G32+I32</f>
        <v>473850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11"/>
      <c r="G34" s="45" t="s">
        <v>198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80</v>
      </c>
      <c r="D36" s="2"/>
      <c r="E36" s="2"/>
      <c r="F36" s="11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42000</v>
      </c>
      <c r="D37" s="2"/>
      <c r="E37" s="2"/>
      <c r="F37" s="11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62250</v>
      </c>
      <c r="D38" s="2"/>
      <c r="E38" s="2"/>
      <c r="F38" s="11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104250</v>
      </c>
      <c r="D39" s="2"/>
      <c r="E39" s="2"/>
      <c r="F39" s="11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H18" sqref="H18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41684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199</v>
      </c>
      <c r="C6" s="2" t="s">
        <v>31</v>
      </c>
      <c r="D6" s="3"/>
      <c r="E6" s="3"/>
      <c r="F6" s="1">
        <v>48262</v>
      </c>
      <c r="G6" s="4"/>
      <c r="H6" s="1" t="s">
        <v>200</v>
      </c>
      <c r="I6" s="5">
        <v>66950</v>
      </c>
      <c r="J6" s="5"/>
      <c r="K6" s="4">
        <v>66950</v>
      </c>
      <c r="L6" s="4"/>
      <c r="M6" s="4"/>
      <c r="N6" s="6">
        <f>G6+I6</f>
        <v>66950</v>
      </c>
    </row>
    <row r="7" spans="1:14" x14ac:dyDescent="0.25">
      <c r="A7" s="1"/>
      <c r="B7" s="8" t="s">
        <v>201</v>
      </c>
      <c r="C7" s="8" t="s">
        <v>202</v>
      </c>
      <c r="D7" s="3">
        <v>41684</v>
      </c>
      <c r="E7" s="3">
        <v>41685</v>
      </c>
      <c r="F7" s="1">
        <v>48263</v>
      </c>
      <c r="G7" s="4">
        <v>34000</v>
      </c>
      <c r="H7" s="1"/>
      <c r="I7" s="5"/>
      <c r="J7" s="5">
        <v>34000</v>
      </c>
      <c r="K7" s="4"/>
      <c r="L7" s="4"/>
      <c r="M7" s="4"/>
      <c r="N7" s="6">
        <f t="shared" ref="N7:N30" si="0">G7+I7</f>
        <v>34000</v>
      </c>
    </row>
    <row r="8" spans="1:14" x14ac:dyDescent="0.25">
      <c r="A8" s="1"/>
      <c r="B8" s="2" t="s">
        <v>203</v>
      </c>
      <c r="C8" s="2" t="s">
        <v>31</v>
      </c>
      <c r="D8" s="3">
        <v>41684</v>
      </c>
      <c r="E8" s="3">
        <v>41685</v>
      </c>
      <c r="F8" s="1">
        <v>48264</v>
      </c>
      <c r="G8" s="4">
        <v>45320</v>
      </c>
      <c r="H8" s="1"/>
      <c r="I8" s="7"/>
      <c r="J8" s="4">
        <v>45320</v>
      </c>
      <c r="K8" s="4"/>
      <c r="L8" s="4"/>
      <c r="M8" s="4"/>
      <c r="N8" s="6">
        <f t="shared" si="0"/>
        <v>45320</v>
      </c>
    </row>
    <row r="9" spans="1:14" x14ac:dyDescent="0.25">
      <c r="A9" s="1"/>
      <c r="B9" s="2" t="s">
        <v>81</v>
      </c>
      <c r="C9" s="2" t="s">
        <v>41</v>
      </c>
      <c r="D9" s="3">
        <v>41684</v>
      </c>
      <c r="E9" s="3">
        <v>41685</v>
      </c>
      <c r="F9" s="1">
        <v>48265</v>
      </c>
      <c r="G9" s="4">
        <v>25750</v>
      </c>
      <c r="H9" s="1"/>
      <c r="I9" s="7"/>
      <c r="J9" s="4">
        <v>25750</v>
      </c>
      <c r="K9" s="4"/>
      <c r="L9" s="4"/>
      <c r="M9" s="4"/>
      <c r="N9" s="6">
        <f t="shared" si="0"/>
        <v>25750</v>
      </c>
    </row>
    <row r="10" spans="1:14" x14ac:dyDescent="0.25">
      <c r="A10" s="1"/>
      <c r="B10" s="2" t="s">
        <v>60</v>
      </c>
      <c r="C10" s="2" t="s">
        <v>34</v>
      </c>
      <c r="D10" s="3"/>
      <c r="E10" s="3"/>
      <c r="F10" s="1">
        <v>48266</v>
      </c>
      <c r="G10" s="4"/>
      <c r="H10" s="1" t="s">
        <v>48</v>
      </c>
      <c r="I10" s="5">
        <v>7000</v>
      </c>
      <c r="J10" s="5">
        <v>7000</v>
      </c>
      <c r="K10" s="5"/>
      <c r="L10" s="4"/>
      <c r="M10" s="5"/>
      <c r="N10" s="6">
        <f t="shared" si="0"/>
        <v>7000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179020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105070</v>
      </c>
      <c r="H32" s="19"/>
      <c r="I32" s="20">
        <f>SUM(I6:I31)</f>
        <v>73950</v>
      </c>
      <c r="J32" s="20">
        <f>SUM(J6:J31)</f>
        <v>112070</v>
      </c>
      <c r="K32" s="20">
        <f>SUM(K6:K31)</f>
        <v>66950</v>
      </c>
      <c r="L32" s="20">
        <f>SUM(L6:L31)</f>
        <v>0</v>
      </c>
      <c r="M32" s="20">
        <f>SUM(M6:M31)</f>
        <v>0</v>
      </c>
      <c r="N32" s="6">
        <f t="shared" ref="N32" si="1">G32+I32</f>
        <v>179020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09"/>
      <c r="G34" s="45" t="s">
        <v>198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138</v>
      </c>
      <c r="D36" s="2"/>
      <c r="E36" s="2"/>
      <c r="F36" s="11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71070</v>
      </c>
      <c r="D37" s="2"/>
      <c r="E37" s="2"/>
      <c r="F37" s="11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41000</v>
      </c>
      <c r="D38" s="2"/>
      <c r="E38" s="2"/>
      <c r="F38" s="11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112070</v>
      </c>
      <c r="D39" s="2"/>
      <c r="E39" s="2"/>
      <c r="F39" s="11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41684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192</v>
      </c>
      <c r="C6" s="2" t="s">
        <v>193</v>
      </c>
      <c r="D6" s="3">
        <v>41682</v>
      </c>
      <c r="E6" s="3">
        <v>41684</v>
      </c>
      <c r="F6" s="1">
        <v>48257</v>
      </c>
      <c r="G6" s="4">
        <v>32000</v>
      </c>
      <c r="H6" s="1"/>
      <c r="I6" s="5"/>
      <c r="J6" s="5">
        <v>32000</v>
      </c>
      <c r="K6" s="4"/>
      <c r="L6" s="4"/>
      <c r="M6" s="4"/>
      <c r="N6" s="6">
        <f>G6+I6</f>
        <v>32000</v>
      </c>
    </row>
    <row r="7" spans="1:14" x14ac:dyDescent="0.25">
      <c r="A7" s="1"/>
      <c r="B7" s="8" t="s">
        <v>194</v>
      </c>
      <c r="C7" s="8"/>
      <c r="D7" s="3"/>
      <c r="E7" s="3"/>
      <c r="F7" s="1">
        <v>48258</v>
      </c>
      <c r="G7" s="4"/>
      <c r="H7" s="1" t="s">
        <v>195</v>
      </c>
      <c r="I7" s="5">
        <v>92700</v>
      </c>
      <c r="J7" s="5"/>
      <c r="K7" s="4">
        <v>92700</v>
      </c>
      <c r="L7" s="4"/>
      <c r="M7" s="4"/>
      <c r="N7" s="6">
        <f t="shared" ref="N7:N30" si="0">G7+I7</f>
        <v>92700</v>
      </c>
    </row>
    <row r="8" spans="1:14" x14ac:dyDescent="0.25">
      <c r="A8" s="1"/>
      <c r="B8" s="2" t="s">
        <v>196</v>
      </c>
      <c r="C8" s="2" t="s">
        <v>41</v>
      </c>
      <c r="D8" s="3">
        <v>41684</v>
      </c>
      <c r="E8" s="3">
        <v>41685</v>
      </c>
      <c r="F8" s="1">
        <v>48259</v>
      </c>
      <c r="G8" s="4">
        <v>36050</v>
      </c>
      <c r="H8" s="1"/>
      <c r="I8" s="7"/>
      <c r="J8" s="4"/>
      <c r="K8" s="4">
        <v>36050</v>
      </c>
      <c r="L8" s="4"/>
      <c r="M8" s="4"/>
      <c r="N8" s="6">
        <f t="shared" si="0"/>
        <v>36050</v>
      </c>
    </row>
    <row r="9" spans="1:14" x14ac:dyDescent="0.25">
      <c r="A9" s="1"/>
      <c r="B9" s="2" t="s">
        <v>197</v>
      </c>
      <c r="C9" s="2" t="s">
        <v>41</v>
      </c>
      <c r="D9" s="3">
        <v>41684</v>
      </c>
      <c r="E9" s="3">
        <v>41686</v>
      </c>
      <c r="F9" s="1">
        <v>48260</v>
      </c>
      <c r="G9" s="4">
        <v>90640</v>
      </c>
      <c r="H9" s="1"/>
      <c r="I9" s="7"/>
      <c r="J9" s="4">
        <v>90640</v>
      </c>
      <c r="K9" s="4"/>
      <c r="L9" s="4"/>
      <c r="M9" s="4"/>
      <c r="N9" s="6">
        <f t="shared" si="0"/>
        <v>90640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251390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158690</v>
      </c>
      <c r="H32" s="19"/>
      <c r="I32" s="20">
        <f>SUM(I6:I31)</f>
        <v>92700</v>
      </c>
      <c r="J32" s="20">
        <f>SUM(J6:J31)</f>
        <v>122640</v>
      </c>
      <c r="K32" s="20">
        <f>SUM(K6:K31)</f>
        <v>128750</v>
      </c>
      <c r="L32" s="20">
        <f>SUM(L6:L31)</f>
        <v>0</v>
      </c>
      <c r="M32" s="20">
        <f>SUM(M6:M31)</f>
        <v>0</v>
      </c>
      <c r="N32" s="6">
        <f t="shared" ref="N32" si="1">G32+I32</f>
        <v>251390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0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0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0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122650</v>
      </c>
      <c r="D38" s="2"/>
      <c r="E38" s="2"/>
      <c r="F38" s="10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122650</v>
      </c>
      <c r="D39" s="2"/>
      <c r="E39" s="2"/>
      <c r="F39" s="10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workbookViewId="0">
      <selection activeCell="F19" sqref="F19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41697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341</v>
      </c>
      <c r="C6" s="2" t="s">
        <v>41</v>
      </c>
      <c r="D6" s="3">
        <v>41697</v>
      </c>
      <c r="E6" s="3">
        <v>41698</v>
      </c>
      <c r="F6" s="1">
        <v>48394</v>
      </c>
      <c r="G6" s="4">
        <v>97650</v>
      </c>
      <c r="H6" s="1"/>
      <c r="I6" s="5"/>
      <c r="J6" s="5">
        <v>97650</v>
      </c>
      <c r="K6" s="4"/>
      <c r="L6" s="4"/>
      <c r="M6" s="4"/>
      <c r="N6" s="6">
        <f>G6+I6</f>
        <v>97650</v>
      </c>
    </row>
    <row r="7" spans="1:14" x14ac:dyDescent="0.25">
      <c r="A7" s="1"/>
      <c r="B7" s="2" t="s">
        <v>342</v>
      </c>
      <c r="C7" s="2" t="s">
        <v>41</v>
      </c>
      <c r="D7" s="3">
        <v>41697</v>
      </c>
      <c r="E7" s="3">
        <v>41698</v>
      </c>
      <c r="F7" s="1">
        <v>48395</v>
      </c>
      <c r="G7" s="4">
        <v>106050</v>
      </c>
      <c r="H7" s="1"/>
      <c r="I7" s="5"/>
      <c r="J7" s="5"/>
      <c r="K7" s="4">
        <v>106050</v>
      </c>
      <c r="L7" s="4"/>
      <c r="M7" s="4"/>
      <c r="N7" s="6">
        <f t="shared" ref="N7:N30" si="0">G7+I7</f>
        <v>106050</v>
      </c>
    </row>
    <row r="8" spans="1:14" x14ac:dyDescent="0.25">
      <c r="A8" s="1"/>
      <c r="B8" s="2" t="s">
        <v>343</v>
      </c>
      <c r="C8" s="2" t="s">
        <v>344</v>
      </c>
      <c r="D8" s="3">
        <v>41697</v>
      </c>
      <c r="E8" s="3">
        <v>41698</v>
      </c>
      <c r="F8" s="1">
        <v>48396</v>
      </c>
      <c r="G8" s="4">
        <v>20500</v>
      </c>
      <c r="H8" s="1"/>
      <c r="I8" s="5"/>
      <c r="J8" s="5"/>
      <c r="K8" s="4">
        <v>20500</v>
      </c>
      <c r="L8" s="4"/>
      <c r="M8" s="4"/>
      <c r="N8" s="6">
        <f t="shared" si="0"/>
        <v>20500</v>
      </c>
    </row>
    <row r="9" spans="1:14" x14ac:dyDescent="0.25">
      <c r="A9" s="1"/>
      <c r="B9" s="2" t="s">
        <v>345</v>
      </c>
      <c r="C9" s="2" t="s">
        <v>41</v>
      </c>
      <c r="D9" s="3">
        <v>41697</v>
      </c>
      <c r="E9" s="3">
        <v>41671</v>
      </c>
      <c r="F9" s="1">
        <v>48397</v>
      </c>
      <c r="G9" s="4">
        <v>92400</v>
      </c>
      <c r="H9" s="1"/>
      <c r="I9" s="7"/>
      <c r="J9" s="4"/>
      <c r="K9" s="4">
        <v>92400</v>
      </c>
      <c r="L9" s="4"/>
      <c r="M9" s="4"/>
      <c r="N9" s="6">
        <f t="shared" si="0"/>
        <v>92400</v>
      </c>
    </row>
    <row r="10" spans="1:14" x14ac:dyDescent="0.25">
      <c r="A10" s="1"/>
      <c r="B10" s="8" t="s">
        <v>346</v>
      </c>
      <c r="C10" s="8" t="s">
        <v>54</v>
      </c>
      <c r="D10" s="3">
        <v>41696</v>
      </c>
      <c r="E10" s="3">
        <v>41698</v>
      </c>
      <c r="F10" s="1">
        <v>48399</v>
      </c>
      <c r="G10" s="4">
        <v>43050</v>
      </c>
      <c r="H10" s="4"/>
      <c r="I10" s="7"/>
      <c r="J10" s="4"/>
      <c r="K10" s="4">
        <v>43050</v>
      </c>
      <c r="L10" s="4"/>
      <c r="M10" s="4"/>
      <c r="N10" s="6">
        <f t="shared" si="0"/>
        <v>43050</v>
      </c>
    </row>
    <row r="11" spans="1:14" x14ac:dyDescent="0.25">
      <c r="A11" s="1"/>
      <c r="B11" s="10" t="s">
        <v>347</v>
      </c>
      <c r="C11" s="10" t="s">
        <v>348</v>
      </c>
      <c r="D11" s="3">
        <v>41697</v>
      </c>
      <c r="E11" s="3">
        <v>41698</v>
      </c>
      <c r="F11" s="1">
        <v>48400</v>
      </c>
      <c r="G11" s="5">
        <v>20500</v>
      </c>
      <c r="H11" s="5"/>
      <c r="I11" s="5"/>
      <c r="J11" s="5"/>
      <c r="K11" s="5">
        <v>20500</v>
      </c>
      <c r="L11" s="4"/>
      <c r="M11" s="9"/>
      <c r="N11" s="6">
        <f t="shared" si="0"/>
        <v>20500</v>
      </c>
    </row>
    <row r="12" spans="1:14" x14ac:dyDescent="0.25">
      <c r="A12" s="1"/>
      <c r="B12" s="10" t="s">
        <v>349</v>
      </c>
      <c r="C12" s="10" t="s">
        <v>348</v>
      </c>
      <c r="D12" s="3">
        <v>41697</v>
      </c>
      <c r="E12" s="3">
        <v>41698</v>
      </c>
      <c r="F12" s="1">
        <v>48401</v>
      </c>
      <c r="G12" s="5">
        <v>20500</v>
      </c>
      <c r="H12" s="5"/>
      <c r="I12" s="5"/>
      <c r="J12" s="5"/>
      <c r="K12" s="5">
        <v>20500</v>
      </c>
      <c r="L12" s="4"/>
      <c r="M12" s="4"/>
      <c r="N12" s="6">
        <f t="shared" si="0"/>
        <v>20500</v>
      </c>
    </row>
    <row r="13" spans="1:14" x14ac:dyDescent="0.25">
      <c r="A13" s="1"/>
      <c r="B13" s="10" t="s">
        <v>350</v>
      </c>
      <c r="C13" s="10" t="s">
        <v>348</v>
      </c>
      <c r="D13" s="3">
        <v>41697</v>
      </c>
      <c r="E13" s="3">
        <v>41698</v>
      </c>
      <c r="F13" s="1">
        <v>48402</v>
      </c>
      <c r="G13" s="5">
        <v>20500</v>
      </c>
      <c r="H13" s="5"/>
      <c r="I13" s="5"/>
      <c r="J13" s="5"/>
      <c r="K13" s="5">
        <v>20500</v>
      </c>
      <c r="L13" s="4"/>
      <c r="M13" s="4"/>
      <c r="N13" s="6">
        <f t="shared" si="0"/>
        <v>20500</v>
      </c>
    </row>
    <row r="14" spans="1:14" x14ac:dyDescent="0.25">
      <c r="A14" s="1"/>
      <c r="B14" s="10" t="s">
        <v>351</v>
      </c>
      <c r="C14" s="10" t="s">
        <v>348</v>
      </c>
      <c r="D14" s="3">
        <v>41697</v>
      </c>
      <c r="E14" s="3">
        <v>41698</v>
      </c>
      <c r="F14" s="1">
        <v>48403</v>
      </c>
      <c r="G14" s="5">
        <v>20500</v>
      </c>
      <c r="H14" s="5"/>
      <c r="I14" s="5"/>
      <c r="J14" s="5"/>
      <c r="K14" s="5">
        <v>20500</v>
      </c>
      <c r="L14" s="4"/>
      <c r="M14" s="4"/>
      <c r="N14" s="6">
        <f t="shared" si="0"/>
        <v>20500</v>
      </c>
    </row>
    <row r="15" spans="1:14" x14ac:dyDescent="0.25">
      <c r="A15" s="1"/>
      <c r="B15" s="2" t="s">
        <v>352</v>
      </c>
      <c r="C15" s="10" t="s">
        <v>34</v>
      </c>
      <c r="D15" s="3">
        <v>41697</v>
      </c>
      <c r="E15" s="3">
        <v>41698</v>
      </c>
      <c r="F15" s="11">
        <v>48404</v>
      </c>
      <c r="G15" s="4">
        <v>53025</v>
      </c>
      <c r="H15" s="12"/>
      <c r="I15" s="13"/>
      <c r="J15" s="4"/>
      <c r="K15" s="12">
        <v>53025</v>
      </c>
      <c r="L15" s="4"/>
      <c r="M15" s="9"/>
      <c r="N15" s="6">
        <f t="shared" si="0"/>
        <v>53025</v>
      </c>
    </row>
    <row r="16" spans="1:14" x14ac:dyDescent="0.25">
      <c r="A16" s="1"/>
      <c r="B16" s="2" t="s">
        <v>353</v>
      </c>
      <c r="C16" s="8" t="s">
        <v>354</v>
      </c>
      <c r="D16" s="3">
        <v>41697</v>
      </c>
      <c r="E16" s="3">
        <v>41698</v>
      </c>
      <c r="F16" s="11">
        <v>48405</v>
      </c>
      <c r="G16" s="4">
        <v>17000</v>
      </c>
      <c r="H16" s="12"/>
      <c r="I16" s="13"/>
      <c r="J16" s="4">
        <v>17000</v>
      </c>
      <c r="K16" s="12"/>
      <c r="L16" s="4"/>
      <c r="M16" s="9"/>
      <c r="N16" s="6">
        <f t="shared" si="0"/>
        <v>17000</v>
      </c>
    </row>
    <row r="17" spans="1:14" x14ac:dyDescent="0.25">
      <c r="A17" s="1"/>
      <c r="B17" s="2" t="s">
        <v>353</v>
      </c>
      <c r="C17" s="2" t="s">
        <v>354</v>
      </c>
      <c r="D17" s="3">
        <v>41697</v>
      </c>
      <c r="E17" s="3">
        <v>41698</v>
      </c>
      <c r="F17" s="11">
        <v>48406</v>
      </c>
      <c r="G17" s="4">
        <v>17000</v>
      </c>
      <c r="H17" s="12"/>
      <c r="I17" s="13"/>
      <c r="J17" s="4">
        <v>17000</v>
      </c>
      <c r="K17" s="12"/>
      <c r="L17" s="4"/>
      <c r="M17" s="9"/>
      <c r="N17" s="6">
        <f t="shared" si="0"/>
        <v>17000</v>
      </c>
    </row>
    <row r="18" spans="1:14" x14ac:dyDescent="0.25">
      <c r="A18" s="1"/>
      <c r="B18" s="2" t="s">
        <v>43</v>
      </c>
      <c r="C18" s="2"/>
      <c r="D18" s="3"/>
      <c r="E18" s="3"/>
      <c r="F18" s="11">
        <v>48407</v>
      </c>
      <c r="G18" s="4">
        <v>8400</v>
      </c>
      <c r="H18" s="12"/>
      <c r="I18" s="13"/>
      <c r="J18" s="4">
        <v>8400</v>
      </c>
      <c r="K18" s="12"/>
      <c r="L18" s="4"/>
      <c r="M18" s="9"/>
      <c r="N18" s="6">
        <f t="shared" si="0"/>
        <v>8400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537075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537075</v>
      </c>
      <c r="H32" s="19"/>
      <c r="I32" s="20">
        <f>SUM(I6:I31)</f>
        <v>0</v>
      </c>
      <c r="J32" s="20">
        <f>SUM(J6:J31)</f>
        <v>140050</v>
      </c>
      <c r="K32" s="20">
        <f>SUM(K6:K31)</f>
        <v>397025</v>
      </c>
      <c r="L32" s="20">
        <f>SUM(L6:L31)</f>
        <v>0</v>
      </c>
      <c r="M32" s="20">
        <f>SUM(M6:M31)</f>
        <v>0</v>
      </c>
      <c r="N32" s="6">
        <f t="shared" ref="N32" si="1">G32+I32</f>
        <v>537075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57"/>
      <c r="G34" s="45" t="s">
        <v>355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182</v>
      </c>
      <c r="D36" s="2"/>
      <c r="E36" s="2"/>
      <c r="F36" s="15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C36*E35</f>
        <v>95550</v>
      </c>
      <c r="D37" s="2"/>
      <c r="E37" s="2"/>
      <c r="F37" s="15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44500</v>
      </c>
      <c r="D38" s="2"/>
      <c r="E38" s="2"/>
      <c r="F38" s="15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140050</v>
      </c>
      <c r="D39" s="2"/>
      <c r="E39" s="2"/>
      <c r="F39" s="15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0" workbookViewId="0">
      <selection activeCell="A14" sqref="A14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41683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61</v>
      </c>
      <c r="C6" s="2" t="s">
        <v>62</v>
      </c>
      <c r="D6" s="3">
        <v>41680</v>
      </c>
      <c r="E6" s="3">
        <v>41682</v>
      </c>
      <c r="F6" s="1">
        <v>48244</v>
      </c>
      <c r="G6" s="4">
        <v>34000</v>
      </c>
      <c r="H6" s="1"/>
      <c r="I6" s="5"/>
      <c r="J6" s="5"/>
      <c r="K6" s="4"/>
      <c r="L6" s="4">
        <v>34000</v>
      </c>
      <c r="M6" s="4"/>
      <c r="N6" s="6">
        <f>G6+I6</f>
        <v>34000</v>
      </c>
    </row>
    <row r="7" spans="1:14" x14ac:dyDescent="0.25">
      <c r="A7" s="1"/>
      <c r="B7" s="8" t="s">
        <v>178</v>
      </c>
      <c r="C7" s="8" t="s">
        <v>92</v>
      </c>
      <c r="D7" s="3">
        <v>41679</v>
      </c>
      <c r="E7" s="3">
        <v>41681</v>
      </c>
      <c r="F7" s="1">
        <v>48245</v>
      </c>
      <c r="G7" s="4">
        <v>63860</v>
      </c>
      <c r="H7" s="1"/>
      <c r="I7" s="5"/>
      <c r="J7" s="5"/>
      <c r="K7" s="4"/>
      <c r="L7" s="4">
        <v>63860</v>
      </c>
      <c r="M7" s="4"/>
      <c r="N7" s="6">
        <f t="shared" ref="N7:N30" si="0">G7+I7</f>
        <v>63860</v>
      </c>
    </row>
    <row r="8" spans="1:14" x14ac:dyDescent="0.25">
      <c r="A8" s="1"/>
      <c r="B8" s="2" t="s">
        <v>179</v>
      </c>
      <c r="C8" s="2" t="s">
        <v>92</v>
      </c>
      <c r="D8" s="3">
        <v>41680</v>
      </c>
      <c r="E8" s="3">
        <v>41682</v>
      </c>
      <c r="F8" s="1">
        <v>48246</v>
      </c>
      <c r="G8" s="4">
        <v>80164.899999999994</v>
      </c>
      <c r="H8" s="1"/>
      <c r="I8" s="7"/>
      <c r="J8" s="4"/>
      <c r="K8" s="4"/>
      <c r="L8" s="4">
        <v>80164.899999999994</v>
      </c>
      <c r="M8" s="4"/>
      <c r="N8" s="6">
        <f t="shared" si="0"/>
        <v>80164.899999999994</v>
      </c>
    </row>
    <row r="9" spans="1:14" x14ac:dyDescent="0.25">
      <c r="A9" s="1"/>
      <c r="B9" s="2" t="s">
        <v>180</v>
      </c>
      <c r="C9" s="2" t="s">
        <v>92</v>
      </c>
      <c r="D9" s="3">
        <v>41681</v>
      </c>
      <c r="E9" s="3">
        <v>41683</v>
      </c>
      <c r="F9" s="1">
        <v>48247</v>
      </c>
      <c r="G9" s="4">
        <v>63860</v>
      </c>
      <c r="H9" s="1"/>
      <c r="I9" s="7"/>
      <c r="J9" s="4"/>
      <c r="K9" s="4"/>
      <c r="L9" s="4">
        <v>63860</v>
      </c>
      <c r="M9" s="4"/>
      <c r="N9" s="6">
        <f t="shared" si="0"/>
        <v>63860</v>
      </c>
    </row>
    <row r="10" spans="1:14" x14ac:dyDescent="0.25">
      <c r="A10" s="1"/>
      <c r="B10" s="2" t="s">
        <v>181</v>
      </c>
      <c r="C10" s="2" t="s">
        <v>105</v>
      </c>
      <c r="D10" s="3">
        <v>41679</v>
      </c>
      <c r="E10" s="3">
        <v>41681</v>
      </c>
      <c r="F10" s="1">
        <v>48248</v>
      </c>
      <c r="G10" s="4">
        <v>529420</v>
      </c>
      <c r="H10" s="1"/>
      <c r="I10" s="5"/>
      <c r="J10" s="5"/>
      <c r="K10" s="5"/>
      <c r="L10" s="4">
        <v>529420</v>
      </c>
      <c r="M10" s="5"/>
      <c r="N10" s="6">
        <f t="shared" si="0"/>
        <v>529420</v>
      </c>
    </row>
    <row r="11" spans="1:14" x14ac:dyDescent="0.25">
      <c r="A11" s="1"/>
      <c r="B11" s="8" t="s">
        <v>182</v>
      </c>
      <c r="C11" s="8" t="s">
        <v>183</v>
      </c>
      <c r="D11" s="3">
        <v>41678</v>
      </c>
      <c r="E11" s="3">
        <v>41680</v>
      </c>
      <c r="F11" s="1">
        <v>48249</v>
      </c>
      <c r="G11" s="4">
        <v>61800</v>
      </c>
      <c r="H11" s="4"/>
      <c r="I11" s="7"/>
      <c r="J11" s="4"/>
      <c r="K11" s="4"/>
      <c r="L11" s="4">
        <v>61800</v>
      </c>
      <c r="M11" s="4"/>
      <c r="N11" s="6">
        <f t="shared" si="0"/>
        <v>61800</v>
      </c>
    </row>
    <row r="12" spans="1:14" x14ac:dyDescent="0.25">
      <c r="A12" s="1"/>
      <c r="B12" s="10" t="s">
        <v>184</v>
      </c>
      <c r="C12" s="10" t="s">
        <v>183</v>
      </c>
      <c r="D12" s="3">
        <v>41680</v>
      </c>
      <c r="E12" s="3">
        <v>41682</v>
      </c>
      <c r="F12" s="1">
        <v>48250</v>
      </c>
      <c r="G12" s="5">
        <v>70040</v>
      </c>
      <c r="H12" s="5"/>
      <c r="I12" s="5"/>
      <c r="J12" s="5"/>
      <c r="K12" s="5"/>
      <c r="L12" s="4">
        <v>70040</v>
      </c>
      <c r="M12" s="9"/>
      <c r="N12" s="6">
        <f t="shared" si="0"/>
        <v>70040</v>
      </c>
    </row>
    <row r="13" spans="1:14" x14ac:dyDescent="0.25">
      <c r="A13" s="1"/>
      <c r="B13" s="10" t="s">
        <v>191</v>
      </c>
      <c r="C13" s="10" t="s">
        <v>185</v>
      </c>
      <c r="D13" s="3">
        <v>41683</v>
      </c>
      <c r="E13" s="3">
        <v>41686</v>
      </c>
      <c r="F13" s="1">
        <v>48251</v>
      </c>
      <c r="G13" s="5">
        <v>123600</v>
      </c>
      <c r="H13" s="5"/>
      <c r="I13" s="5"/>
      <c r="J13" s="5"/>
      <c r="K13" s="5">
        <v>123600</v>
      </c>
      <c r="L13" s="4"/>
      <c r="M13" s="4"/>
      <c r="N13" s="6">
        <f t="shared" si="0"/>
        <v>123600</v>
      </c>
    </row>
    <row r="14" spans="1:14" x14ac:dyDescent="0.25">
      <c r="A14" s="1"/>
      <c r="B14" s="10" t="s">
        <v>186</v>
      </c>
      <c r="C14" s="10" t="s">
        <v>41</v>
      </c>
      <c r="D14" s="3">
        <v>41683</v>
      </c>
      <c r="E14" s="3">
        <v>41685</v>
      </c>
      <c r="F14" s="1">
        <v>48252</v>
      </c>
      <c r="G14" s="5">
        <v>90640</v>
      </c>
      <c r="H14" s="5"/>
      <c r="I14" s="5"/>
      <c r="J14" s="5"/>
      <c r="K14" s="5">
        <v>90640</v>
      </c>
      <c r="L14" s="4"/>
      <c r="M14" s="4"/>
      <c r="N14" s="6">
        <f t="shared" si="0"/>
        <v>90640</v>
      </c>
    </row>
    <row r="15" spans="1:14" x14ac:dyDescent="0.25">
      <c r="A15" s="1"/>
      <c r="B15" s="10" t="s">
        <v>53</v>
      </c>
      <c r="C15" s="10" t="s">
        <v>120</v>
      </c>
      <c r="D15" s="3">
        <v>41683</v>
      </c>
      <c r="E15" s="3">
        <v>41684</v>
      </c>
      <c r="F15" s="1">
        <v>48253</v>
      </c>
      <c r="G15" s="5">
        <v>20500</v>
      </c>
      <c r="H15" s="5"/>
      <c r="I15" s="5"/>
      <c r="J15" s="5"/>
      <c r="K15" s="5">
        <v>20500</v>
      </c>
      <c r="L15" s="4"/>
      <c r="M15" s="4"/>
      <c r="N15" s="6">
        <f t="shared" si="0"/>
        <v>20500</v>
      </c>
    </row>
    <row r="16" spans="1:14" x14ac:dyDescent="0.25">
      <c r="A16" s="1"/>
      <c r="B16" s="2" t="s">
        <v>187</v>
      </c>
      <c r="C16" s="10"/>
      <c r="D16" s="3"/>
      <c r="E16" s="3"/>
      <c r="F16" s="11">
        <v>48254</v>
      </c>
      <c r="G16" s="4"/>
      <c r="H16" s="12" t="s">
        <v>188</v>
      </c>
      <c r="I16" s="13">
        <v>71070</v>
      </c>
      <c r="J16" s="4"/>
      <c r="K16" s="12">
        <v>71070</v>
      </c>
      <c r="L16" s="4"/>
      <c r="M16" s="9"/>
      <c r="N16" s="6">
        <f t="shared" si="0"/>
        <v>71070</v>
      </c>
    </row>
    <row r="17" spans="1:14" x14ac:dyDescent="0.25">
      <c r="A17" s="1"/>
      <c r="B17" s="2" t="s">
        <v>189</v>
      </c>
      <c r="C17" s="8"/>
      <c r="D17" s="3"/>
      <c r="E17" s="3"/>
      <c r="F17" s="11">
        <v>48255</v>
      </c>
      <c r="G17" s="4"/>
      <c r="H17" s="12" t="s">
        <v>190</v>
      </c>
      <c r="I17" s="13">
        <v>172010</v>
      </c>
      <c r="J17" s="4"/>
      <c r="K17" s="12">
        <v>172010</v>
      </c>
      <c r="L17" s="4"/>
      <c r="M17" s="9"/>
      <c r="N17" s="6">
        <f t="shared" si="0"/>
        <v>172010</v>
      </c>
    </row>
    <row r="18" spans="1:14" x14ac:dyDescent="0.25">
      <c r="A18" s="1"/>
      <c r="B18" s="2" t="s">
        <v>60</v>
      </c>
      <c r="C18" s="2"/>
      <c r="D18" s="3"/>
      <c r="E18" s="3"/>
      <c r="F18" s="11">
        <v>48256</v>
      </c>
      <c r="G18" s="4"/>
      <c r="H18" s="12" t="s">
        <v>48</v>
      </c>
      <c r="I18" s="13">
        <v>4000</v>
      </c>
      <c r="J18" s="4">
        <v>4000</v>
      </c>
      <c r="K18" s="12"/>
      <c r="L18" s="4"/>
      <c r="M18" s="9"/>
      <c r="N18" s="6">
        <f t="shared" si="0"/>
        <v>4000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1384964.9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1137884.8999999999</v>
      </c>
      <c r="H32" s="19"/>
      <c r="I32" s="20">
        <f>SUM(I6:I31)</f>
        <v>247080</v>
      </c>
      <c r="J32" s="20">
        <f>SUM(J6:J31)</f>
        <v>4000</v>
      </c>
      <c r="K32" s="20">
        <f>SUM(K6:K31)</f>
        <v>477820</v>
      </c>
      <c r="L32" s="20">
        <f>SUM(L6:L31)</f>
        <v>903144.9</v>
      </c>
      <c r="M32" s="20">
        <f>SUM(M6:M31)</f>
        <v>0</v>
      </c>
      <c r="N32" s="6">
        <f t="shared" ref="N32" si="1">G32+I32</f>
        <v>1384964.9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0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0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0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4000</v>
      </c>
      <c r="D38" s="2"/>
      <c r="E38" s="2"/>
      <c r="F38" s="10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4000</v>
      </c>
      <c r="D39" s="2"/>
      <c r="E39" s="2"/>
      <c r="F39" s="10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17" sqref="C17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41683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174</v>
      </c>
      <c r="C6" s="2" t="s">
        <v>175</v>
      </c>
      <c r="D6" s="3">
        <v>41680</v>
      </c>
      <c r="E6" s="3">
        <v>41683</v>
      </c>
      <c r="F6" s="1">
        <v>48240</v>
      </c>
      <c r="G6" s="4">
        <v>95790</v>
      </c>
      <c r="H6" s="1"/>
      <c r="I6" s="5"/>
      <c r="J6" s="5"/>
      <c r="K6" s="4"/>
      <c r="L6" s="4"/>
      <c r="M6" s="4">
        <v>95790</v>
      </c>
      <c r="N6" s="6">
        <f>G6+I6</f>
        <v>95790</v>
      </c>
    </row>
    <row r="7" spans="1:14" x14ac:dyDescent="0.25">
      <c r="A7" s="1"/>
      <c r="B7" s="8" t="s">
        <v>176</v>
      </c>
      <c r="C7" s="8" t="s">
        <v>177</v>
      </c>
      <c r="D7" s="3">
        <v>41682</v>
      </c>
      <c r="E7" s="3">
        <v>41683</v>
      </c>
      <c r="F7" s="1">
        <v>48241</v>
      </c>
      <c r="G7" s="4">
        <v>42930</v>
      </c>
      <c r="H7" s="1"/>
      <c r="I7" s="5"/>
      <c r="J7" s="5"/>
      <c r="K7" s="4"/>
      <c r="L7" s="4"/>
      <c r="M7" s="4">
        <v>42930</v>
      </c>
      <c r="N7" s="6">
        <f t="shared" ref="N7:N30" si="0">G7+I7</f>
        <v>42930</v>
      </c>
    </row>
    <row r="8" spans="1:14" x14ac:dyDescent="0.25">
      <c r="A8" s="1"/>
      <c r="B8" s="2" t="s">
        <v>28</v>
      </c>
      <c r="C8" s="2" t="s">
        <v>29</v>
      </c>
      <c r="D8" s="3">
        <v>41682</v>
      </c>
      <c r="E8" s="3">
        <v>41683</v>
      </c>
      <c r="F8" s="1">
        <v>48242</v>
      </c>
      <c r="G8" s="4">
        <v>17000</v>
      </c>
      <c r="H8" s="1"/>
      <c r="I8" s="7"/>
      <c r="J8" s="4"/>
      <c r="K8" s="4">
        <v>17000</v>
      </c>
      <c r="L8" s="4"/>
      <c r="M8" s="4"/>
      <c r="N8" s="6">
        <f t="shared" si="0"/>
        <v>17000</v>
      </c>
    </row>
    <row r="9" spans="1:14" x14ac:dyDescent="0.25">
      <c r="A9" s="1"/>
      <c r="B9" s="2" t="s">
        <v>108</v>
      </c>
      <c r="C9" s="2" t="s">
        <v>109</v>
      </c>
      <c r="D9" s="3">
        <v>41681</v>
      </c>
      <c r="E9" s="3">
        <v>41683</v>
      </c>
      <c r="F9" s="1">
        <v>48243</v>
      </c>
      <c r="G9" s="4">
        <v>499550</v>
      </c>
      <c r="H9" s="1"/>
      <c r="I9" s="7"/>
      <c r="J9" s="4"/>
      <c r="K9" s="4"/>
      <c r="L9" s="4">
        <v>499550</v>
      </c>
      <c r="M9" s="4"/>
      <c r="N9" s="6">
        <f t="shared" si="0"/>
        <v>499550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655270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655270</v>
      </c>
      <c r="H32" s="19"/>
      <c r="I32" s="20">
        <f>SUM(I6:I31)</f>
        <v>0</v>
      </c>
      <c r="J32" s="20">
        <f>SUM(J6:J31)</f>
        <v>0</v>
      </c>
      <c r="K32" s="20">
        <f>SUM(K6:K31)</f>
        <v>17000</v>
      </c>
      <c r="L32" s="20">
        <f>SUM(L6:L31)</f>
        <v>499550</v>
      </c>
      <c r="M32" s="20">
        <f>SUM(M6:M31)</f>
        <v>138720</v>
      </c>
      <c r="N32" s="6">
        <f t="shared" ref="N32" si="1">G32+I32</f>
        <v>655270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03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0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0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0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0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0" workbookViewId="0">
      <selection activeCell="C8" sqref="C8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41682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170</v>
      </c>
      <c r="C6" s="2" t="s">
        <v>171</v>
      </c>
      <c r="D6" s="3">
        <v>41675</v>
      </c>
      <c r="E6" s="3">
        <v>41677</v>
      </c>
      <c r="F6" s="1">
        <v>48234</v>
      </c>
      <c r="G6" s="4">
        <v>63860</v>
      </c>
      <c r="H6" s="1"/>
      <c r="I6" s="5"/>
      <c r="J6" s="5"/>
      <c r="K6" s="4"/>
      <c r="L6" s="4"/>
      <c r="M6" s="4">
        <v>63860</v>
      </c>
      <c r="N6" s="6">
        <f>G6+I6</f>
        <v>63860</v>
      </c>
    </row>
    <row r="7" spans="1:14" x14ac:dyDescent="0.25">
      <c r="A7" s="1"/>
      <c r="B7" s="8" t="s">
        <v>63</v>
      </c>
      <c r="C7" s="8" t="s">
        <v>68</v>
      </c>
      <c r="D7" s="3">
        <v>41681</v>
      </c>
      <c r="E7" s="3">
        <v>41683</v>
      </c>
      <c r="F7" s="1">
        <v>48235</v>
      </c>
      <c r="G7" s="4">
        <v>40000</v>
      </c>
      <c r="H7" s="1"/>
      <c r="I7" s="5"/>
      <c r="J7" s="5"/>
      <c r="K7" s="4">
        <v>40000</v>
      </c>
      <c r="L7" s="4"/>
      <c r="M7" s="4"/>
      <c r="N7" s="6">
        <f t="shared" ref="N7:N30" si="0">G7+I7</f>
        <v>40000</v>
      </c>
    </row>
    <row r="8" spans="1:14" x14ac:dyDescent="0.25">
      <c r="A8" s="1"/>
      <c r="B8" s="2" t="s">
        <v>53</v>
      </c>
      <c r="C8" s="2" t="s">
        <v>54</v>
      </c>
      <c r="D8" s="3">
        <v>41682</v>
      </c>
      <c r="E8" s="3">
        <v>41683</v>
      </c>
      <c r="F8" s="1">
        <v>48263</v>
      </c>
      <c r="G8" s="4">
        <v>20500</v>
      </c>
      <c r="H8" s="1"/>
      <c r="I8" s="7"/>
      <c r="J8" s="4"/>
      <c r="K8" s="4">
        <v>20500</v>
      </c>
      <c r="L8" s="4"/>
      <c r="M8" s="4"/>
      <c r="N8" s="6">
        <f t="shared" si="0"/>
        <v>20500</v>
      </c>
    </row>
    <row r="9" spans="1:14" x14ac:dyDescent="0.25">
      <c r="A9" s="1"/>
      <c r="B9" s="2" t="s">
        <v>172</v>
      </c>
      <c r="C9" s="2" t="s">
        <v>127</v>
      </c>
      <c r="D9" s="3">
        <v>41680</v>
      </c>
      <c r="E9" s="3">
        <v>41682</v>
      </c>
      <c r="F9" s="1">
        <v>48237</v>
      </c>
      <c r="G9" s="4">
        <v>59956.3</v>
      </c>
      <c r="H9" s="1"/>
      <c r="I9" s="7"/>
      <c r="J9" s="4"/>
      <c r="K9" s="4">
        <v>59956.3</v>
      </c>
      <c r="L9" s="4"/>
      <c r="M9" s="4"/>
      <c r="N9" s="6">
        <f t="shared" si="0"/>
        <v>59956.3</v>
      </c>
    </row>
    <row r="10" spans="1:14" x14ac:dyDescent="0.25">
      <c r="A10" s="1"/>
      <c r="B10" s="2"/>
      <c r="C10" s="2" t="s">
        <v>173</v>
      </c>
      <c r="D10" s="3">
        <v>41680</v>
      </c>
      <c r="E10" s="3">
        <v>41682</v>
      </c>
      <c r="F10" s="1">
        <v>48238</v>
      </c>
      <c r="G10" s="4">
        <v>306940</v>
      </c>
      <c r="H10" s="1"/>
      <c r="I10" s="5"/>
      <c r="J10" s="5"/>
      <c r="K10" s="5"/>
      <c r="L10" s="4"/>
      <c r="M10" s="5">
        <v>306940</v>
      </c>
      <c r="N10" s="6">
        <f t="shared" si="0"/>
        <v>306940</v>
      </c>
    </row>
    <row r="11" spans="1:14" x14ac:dyDescent="0.25">
      <c r="A11" s="1"/>
      <c r="B11" s="8" t="s">
        <v>43</v>
      </c>
      <c r="C11" s="8"/>
      <c r="D11" s="3"/>
      <c r="E11" s="3"/>
      <c r="F11" s="1">
        <v>48239</v>
      </c>
      <c r="G11" s="4"/>
      <c r="H11" s="4" t="s">
        <v>48</v>
      </c>
      <c r="I11" s="7">
        <v>1600</v>
      </c>
      <c r="J11" s="4">
        <v>1600</v>
      </c>
      <c r="K11" s="4"/>
      <c r="L11" s="4"/>
      <c r="M11" s="4"/>
      <c r="N11" s="6">
        <f t="shared" si="0"/>
        <v>1600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492856.3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491256.3</v>
      </c>
      <c r="H32" s="19"/>
      <c r="I32" s="20">
        <f>SUM(I6:I31)</f>
        <v>1600</v>
      </c>
      <c r="J32" s="20">
        <f>SUM(J6:J31)</f>
        <v>1600</v>
      </c>
      <c r="K32" s="20">
        <f>SUM(K6:K31)</f>
        <v>120456.3</v>
      </c>
      <c r="L32" s="20">
        <f>SUM(L6:L31)</f>
        <v>0</v>
      </c>
      <c r="M32" s="20">
        <f>SUM(M6:M31)</f>
        <v>370800</v>
      </c>
      <c r="N32" s="6">
        <f t="shared" ref="N32" si="1">G32+I32</f>
        <v>492856.3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01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0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0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1600</v>
      </c>
      <c r="D38" s="2"/>
      <c r="E38" s="2"/>
      <c r="F38" s="10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1600</v>
      </c>
      <c r="D39" s="2"/>
      <c r="E39" s="2"/>
      <c r="F39" s="10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24" sqref="B24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41682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168</v>
      </c>
      <c r="C6" s="2" t="s">
        <v>169</v>
      </c>
      <c r="D6" s="3">
        <v>41680</v>
      </c>
      <c r="E6" s="3">
        <v>41682</v>
      </c>
      <c r="F6" s="1">
        <v>48233</v>
      </c>
      <c r="G6" s="4">
        <v>68000</v>
      </c>
      <c r="H6" s="1"/>
      <c r="I6" s="5"/>
      <c r="J6" s="5"/>
      <c r="K6" s="4"/>
      <c r="L6" s="4">
        <v>68000</v>
      </c>
      <c r="M6" s="4"/>
      <c r="N6" s="6">
        <f>G6+I6</f>
        <v>68000</v>
      </c>
    </row>
    <row r="7" spans="1:14" x14ac:dyDescent="0.25">
      <c r="A7" s="1"/>
      <c r="B7" s="8"/>
      <c r="C7" s="8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68000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68000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68000</v>
      </c>
      <c r="M32" s="20">
        <f>SUM(M6:M31)</f>
        <v>0</v>
      </c>
      <c r="N32" s="6">
        <f t="shared" ref="N32" si="1">G32+I32</f>
        <v>68000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99"/>
      <c r="G34" s="45" t="s">
        <v>167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0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10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0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0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41681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165</v>
      </c>
      <c r="C6" s="2" t="s">
        <v>29</v>
      </c>
      <c r="D6" s="3">
        <v>41680</v>
      </c>
      <c r="E6" s="3">
        <v>41682</v>
      </c>
      <c r="F6" s="1">
        <v>48229</v>
      </c>
      <c r="G6" s="4">
        <v>41200</v>
      </c>
      <c r="H6" s="1"/>
      <c r="I6" s="5"/>
      <c r="J6" s="5">
        <v>41200</v>
      </c>
      <c r="K6" s="4"/>
      <c r="L6" s="4"/>
      <c r="M6" s="4"/>
      <c r="N6" s="6">
        <f>G6+I6</f>
        <v>41200</v>
      </c>
    </row>
    <row r="7" spans="1:14" x14ac:dyDescent="0.25">
      <c r="A7" s="1"/>
      <c r="B7" s="8" t="s">
        <v>81</v>
      </c>
      <c r="C7" s="8" t="s">
        <v>120</v>
      </c>
      <c r="D7" s="3">
        <v>41681</v>
      </c>
      <c r="E7" s="3">
        <v>41682</v>
      </c>
      <c r="F7" s="1">
        <v>42230</v>
      </c>
      <c r="G7" s="4">
        <v>20500</v>
      </c>
      <c r="H7" s="1"/>
      <c r="I7" s="5"/>
      <c r="J7" s="5"/>
      <c r="K7" s="4">
        <v>20500</v>
      </c>
      <c r="L7" s="4"/>
      <c r="M7" s="4"/>
      <c r="N7" s="6">
        <f t="shared" ref="N7:N30" si="0">G7+I7</f>
        <v>20500</v>
      </c>
    </row>
    <row r="8" spans="1:14" x14ac:dyDescent="0.25">
      <c r="A8" s="1"/>
      <c r="B8" s="2" t="s">
        <v>166</v>
      </c>
      <c r="C8" s="2" t="s">
        <v>31</v>
      </c>
      <c r="D8" s="3">
        <v>41681</v>
      </c>
      <c r="E8" s="3">
        <v>41682</v>
      </c>
      <c r="F8" s="1">
        <v>42231</v>
      </c>
      <c r="G8" s="4">
        <v>33990</v>
      </c>
      <c r="H8" s="1"/>
      <c r="I8" s="7"/>
      <c r="J8" s="4"/>
      <c r="K8" s="4">
        <v>33990</v>
      </c>
      <c r="L8" s="4"/>
      <c r="M8" s="4"/>
      <c r="N8" s="6">
        <f t="shared" si="0"/>
        <v>33990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95690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95690</v>
      </c>
      <c r="H32" s="19"/>
      <c r="I32" s="20">
        <f>SUM(I6:I31)</f>
        <v>0</v>
      </c>
      <c r="J32" s="20">
        <f>SUM(J6:J31)</f>
        <v>41200</v>
      </c>
      <c r="K32" s="20">
        <f>SUM(K6:K31)</f>
        <v>54490</v>
      </c>
      <c r="L32" s="20">
        <f>SUM(L6:L31)</f>
        <v>0</v>
      </c>
      <c r="M32" s="20">
        <f>SUM(M6:M31)</f>
        <v>0</v>
      </c>
      <c r="N32" s="6">
        <f t="shared" ref="N32" si="1">G32+I32</f>
        <v>95690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9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9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9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41200</v>
      </c>
      <c r="D38" s="2"/>
      <c r="E38" s="2"/>
      <c r="F38" s="9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41200</v>
      </c>
      <c r="D39" s="2"/>
      <c r="E39" s="2"/>
      <c r="F39" s="9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B1" workbookViewId="0">
      <selection sqref="A1:N3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85546875" bestFit="1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41681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152</v>
      </c>
      <c r="C6" s="2" t="s">
        <v>153</v>
      </c>
      <c r="D6" s="3">
        <v>41677</v>
      </c>
      <c r="E6" s="3">
        <v>41679</v>
      </c>
      <c r="F6" s="1">
        <v>48216</v>
      </c>
      <c r="G6" s="4">
        <v>570620</v>
      </c>
      <c r="H6" s="1"/>
      <c r="I6" s="5"/>
      <c r="J6" s="5"/>
      <c r="K6" s="4"/>
      <c r="L6" s="4"/>
      <c r="M6" s="4">
        <v>570620</v>
      </c>
      <c r="N6" s="6">
        <f>G6+I6</f>
        <v>570620</v>
      </c>
    </row>
    <row r="7" spans="1:14" x14ac:dyDescent="0.25">
      <c r="A7" s="1"/>
      <c r="B7" s="8" t="s">
        <v>154</v>
      </c>
      <c r="C7" s="8" t="s">
        <v>155</v>
      </c>
      <c r="D7" s="3">
        <v>41679</v>
      </c>
      <c r="E7" s="3">
        <v>41681</v>
      </c>
      <c r="F7" s="1">
        <v>48217</v>
      </c>
      <c r="G7" s="4">
        <v>67980</v>
      </c>
      <c r="H7" s="1"/>
      <c r="I7" s="5"/>
      <c r="J7" s="5"/>
      <c r="K7" s="4"/>
      <c r="L7" s="4"/>
      <c r="M7" s="4">
        <v>67980</v>
      </c>
      <c r="N7" s="6">
        <f t="shared" ref="N7:N30" si="0">G7+I7</f>
        <v>67980</v>
      </c>
    </row>
    <row r="8" spans="1:14" x14ac:dyDescent="0.25">
      <c r="A8" s="1"/>
      <c r="B8" s="2" t="s">
        <v>100</v>
      </c>
      <c r="C8" s="2" t="s">
        <v>101</v>
      </c>
      <c r="D8" s="3">
        <v>41676</v>
      </c>
      <c r="E8" s="3">
        <v>41678</v>
      </c>
      <c r="F8" s="1">
        <v>48218</v>
      </c>
      <c r="G8" s="4">
        <v>357925</v>
      </c>
      <c r="H8" s="1"/>
      <c r="I8" s="7"/>
      <c r="J8" s="4"/>
      <c r="K8" s="4"/>
      <c r="L8" s="4">
        <v>357925</v>
      </c>
      <c r="M8" s="4"/>
      <c r="N8" s="6">
        <f t="shared" si="0"/>
        <v>357925</v>
      </c>
    </row>
    <row r="9" spans="1:14" x14ac:dyDescent="0.25">
      <c r="A9" s="1"/>
      <c r="B9" s="2" t="s">
        <v>156</v>
      </c>
      <c r="C9" s="2" t="s">
        <v>92</v>
      </c>
      <c r="D9" s="3">
        <v>41677</v>
      </c>
      <c r="E9" s="3">
        <v>41678</v>
      </c>
      <c r="F9" s="1">
        <v>48219</v>
      </c>
      <c r="G9" s="4">
        <v>31930</v>
      </c>
      <c r="H9" s="1"/>
      <c r="I9" s="7"/>
      <c r="J9" s="4"/>
      <c r="K9" s="4"/>
      <c r="L9" s="4">
        <v>31930</v>
      </c>
      <c r="M9" s="4"/>
      <c r="N9" s="6">
        <f t="shared" si="0"/>
        <v>31930</v>
      </c>
    </row>
    <row r="10" spans="1:14" x14ac:dyDescent="0.25">
      <c r="A10" s="1"/>
      <c r="B10" s="2" t="s">
        <v>157</v>
      </c>
      <c r="C10" s="2" t="s">
        <v>92</v>
      </c>
      <c r="D10" s="3">
        <v>41677</v>
      </c>
      <c r="E10" s="3">
        <v>41679</v>
      </c>
      <c r="F10" s="1">
        <v>48220</v>
      </c>
      <c r="G10" s="4">
        <v>63860</v>
      </c>
      <c r="H10" s="1"/>
      <c r="I10" s="5"/>
      <c r="J10" s="5"/>
      <c r="K10" s="5"/>
      <c r="L10" s="4">
        <v>63860</v>
      </c>
      <c r="M10" s="5"/>
      <c r="N10" s="6">
        <f t="shared" si="0"/>
        <v>63860</v>
      </c>
    </row>
    <row r="11" spans="1:14" x14ac:dyDescent="0.25">
      <c r="A11" s="1"/>
      <c r="B11" s="8" t="s">
        <v>158</v>
      </c>
      <c r="C11" s="8" t="s">
        <v>92</v>
      </c>
      <c r="D11" s="3">
        <v>41677</v>
      </c>
      <c r="E11" s="3">
        <v>41680</v>
      </c>
      <c r="F11" s="1">
        <v>48221</v>
      </c>
      <c r="G11" s="4">
        <v>95790</v>
      </c>
      <c r="H11" s="4"/>
      <c r="I11" s="7"/>
      <c r="J11" s="4"/>
      <c r="K11" s="4"/>
      <c r="L11" s="4">
        <v>95790</v>
      </c>
      <c r="M11" s="4"/>
      <c r="N11" s="6">
        <f t="shared" si="0"/>
        <v>95790</v>
      </c>
    </row>
    <row r="12" spans="1:14" x14ac:dyDescent="0.25">
      <c r="A12" s="1"/>
      <c r="B12" s="10" t="s">
        <v>159</v>
      </c>
      <c r="C12" s="10" t="s">
        <v>92</v>
      </c>
      <c r="D12" s="3">
        <v>41678</v>
      </c>
      <c r="E12" s="3">
        <v>41680</v>
      </c>
      <c r="F12" s="1">
        <v>48222</v>
      </c>
      <c r="G12" s="5">
        <v>63860</v>
      </c>
      <c r="H12" s="5"/>
      <c r="I12" s="5"/>
      <c r="J12" s="5"/>
      <c r="K12" s="5"/>
      <c r="L12" s="4">
        <v>63860</v>
      </c>
      <c r="M12" s="9"/>
      <c r="N12" s="6">
        <f t="shared" si="0"/>
        <v>63860</v>
      </c>
    </row>
    <row r="13" spans="1:14" x14ac:dyDescent="0.25">
      <c r="A13" s="1"/>
      <c r="B13" s="10" t="s">
        <v>160</v>
      </c>
      <c r="C13" s="10" t="s">
        <v>92</v>
      </c>
      <c r="D13" s="3">
        <v>41678</v>
      </c>
      <c r="E13" s="3">
        <v>41680</v>
      </c>
      <c r="F13" s="1">
        <v>48223</v>
      </c>
      <c r="G13" s="5">
        <v>63860</v>
      </c>
      <c r="H13" s="5"/>
      <c r="I13" s="5"/>
      <c r="J13" s="5"/>
      <c r="K13" s="5"/>
      <c r="L13" s="4">
        <v>63860</v>
      </c>
      <c r="M13" s="4"/>
      <c r="N13" s="6">
        <f t="shared" si="0"/>
        <v>63860</v>
      </c>
    </row>
    <row r="14" spans="1:14" x14ac:dyDescent="0.25">
      <c r="A14" s="1"/>
      <c r="B14" s="10" t="s">
        <v>161</v>
      </c>
      <c r="C14" s="10" t="s">
        <v>31</v>
      </c>
      <c r="D14" s="3">
        <v>41680</v>
      </c>
      <c r="E14" s="3">
        <v>41681</v>
      </c>
      <c r="F14" s="1">
        <v>48224</v>
      </c>
      <c r="G14" s="5">
        <v>36050</v>
      </c>
      <c r="H14" s="5"/>
      <c r="I14" s="5"/>
      <c r="J14" s="5"/>
      <c r="K14" s="5">
        <v>36050</v>
      </c>
      <c r="L14" s="4"/>
      <c r="M14" s="4"/>
      <c r="N14" s="6">
        <f t="shared" si="0"/>
        <v>36050</v>
      </c>
    </row>
    <row r="15" spans="1:14" x14ac:dyDescent="0.25">
      <c r="A15" s="1"/>
      <c r="B15" s="10" t="s">
        <v>161</v>
      </c>
      <c r="C15" s="10" t="s">
        <v>127</v>
      </c>
      <c r="D15" s="3">
        <v>41678</v>
      </c>
      <c r="E15" s="3">
        <v>41680</v>
      </c>
      <c r="F15" s="1">
        <v>48225</v>
      </c>
      <c r="G15" s="5">
        <v>63860</v>
      </c>
      <c r="H15" s="5"/>
      <c r="I15" s="5"/>
      <c r="J15" s="5"/>
      <c r="K15" s="5">
        <v>63860</v>
      </c>
      <c r="L15" s="4"/>
      <c r="M15" s="4"/>
      <c r="N15" s="6">
        <f t="shared" si="0"/>
        <v>63860</v>
      </c>
    </row>
    <row r="16" spans="1:14" x14ac:dyDescent="0.25">
      <c r="A16" s="1"/>
      <c r="B16" s="2" t="s">
        <v>162</v>
      </c>
      <c r="C16" s="10" t="s">
        <v>163</v>
      </c>
      <c r="D16" s="3">
        <v>41681</v>
      </c>
      <c r="E16" s="3">
        <v>41682</v>
      </c>
      <c r="F16" s="11">
        <v>48226</v>
      </c>
      <c r="G16" s="4">
        <v>45320</v>
      </c>
      <c r="H16" s="12"/>
      <c r="I16" s="13"/>
      <c r="J16" s="4"/>
      <c r="K16" s="12">
        <v>45320</v>
      </c>
      <c r="L16" s="4"/>
      <c r="M16" s="9"/>
      <c r="N16" s="6">
        <f t="shared" si="0"/>
        <v>45320</v>
      </c>
    </row>
    <row r="17" spans="1:14" x14ac:dyDescent="0.25">
      <c r="A17" s="1"/>
      <c r="B17" s="2" t="s">
        <v>164</v>
      </c>
      <c r="C17" s="8" t="s">
        <v>34</v>
      </c>
      <c r="D17" s="3">
        <v>41681</v>
      </c>
      <c r="E17" s="3">
        <v>41682</v>
      </c>
      <c r="F17" s="11">
        <v>48227</v>
      </c>
      <c r="G17" s="4">
        <v>31930</v>
      </c>
      <c r="H17" s="12"/>
      <c r="I17" s="13"/>
      <c r="J17" s="4">
        <v>31930</v>
      </c>
      <c r="K17" s="12"/>
      <c r="L17" s="4"/>
      <c r="M17" s="9"/>
      <c r="N17" s="6">
        <f t="shared" si="0"/>
        <v>31930</v>
      </c>
    </row>
    <row r="18" spans="1:14" x14ac:dyDescent="0.25">
      <c r="A18" s="1"/>
      <c r="B18" s="2" t="s">
        <v>43</v>
      </c>
      <c r="C18" s="2"/>
      <c r="D18" s="3"/>
      <c r="E18" s="3"/>
      <c r="F18" s="11">
        <v>48228</v>
      </c>
      <c r="G18" s="4"/>
      <c r="H18" s="12" t="s">
        <v>48</v>
      </c>
      <c r="I18" s="13">
        <v>1000</v>
      </c>
      <c r="J18" s="4">
        <v>1000</v>
      </c>
      <c r="K18" s="12"/>
      <c r="L18" s="4"/>
      <c r="M18" s="9"/>
      <c r="N18" s="6">
        <f t="shared" si="0"/>
        <v>1000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1493985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1492985</v>
      </c>
      <c r="H32" s="19"/>
      <c r="I32" s="20">
        <f>SUM(I6:I31)</f>
        <v>1000</v>
      </c>
      <c r="J32" s="20">
        <f>SUM(J6:J31)</f>
        <v>32930</v>
      </c>
      <c r="K32" s="20">
        <f>SUM(K6:K31)</f>
        <v>145230</v>
      </c>
      <c r="L32" s="20">
        <f>SUM(L6:L31)</f>
        <v>677225</v>
      </c>
      <c r="M32" s="20">
        <f>SUM(M6:M31)</f>
        <v>638600</v>
      </c>
      <c r="N32" s="6">
        <f t="shared" ref="N32" si="1">G32+I32</f>
        <v>1493985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9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2</v>
      </c>
      <c r="D36" s="2"/>
      <c r="E36" s="2"/>
      <c r="F36" s="9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1030</v>
      </c>
      <c r="D37" s="2"/>
      <c r="E37" s="2"/>
      <c r="F37" s="9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31900</v>
      </c>
      <c r="D38" s="2"/>
      <c r="E38" s="2"/>
      <c r="F38" s="9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32930</v>
      </c>
      <c r="D39" s="2"/>
      <c r="E39" s="2"/>
      <c r="F39" s="9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B4" workbookViewId="0">
      <selection sqref="A1:N3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140625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41680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146</v>
      </c>
      <c r="C6" s="2" t="s">
        <v>34</v>
      </c>
      <c r="D6" s="3">
        <v>41680</v>
      </c>
      <c r="E6" s="3">
        <v>41681</v>
      </c>
      <c r="F6" s="1">
        <v>48208</v>
      </c>
      <c r="G6" s="4">
        <v>31930</v>
      </c>
      <c r="H6" s="1"/>
      <c r="I6" s="5"/>
      <c r="J6" s="5">
        <v>31930</v>
      </c>
      <c r="K6" s="4"/>
      <c r="L6" s="4"/>
      <c r="M6" s="4"/>
      <c r="N6" s="6">
        <f>G6+I6</f>
        <v>31930</v>
      </c>
    </row>
    <row r="7" spans="1:14" x14ac:dyDescent="0.25">
      <c r="A7" s="1"/>
      <c r="B7" s="8" t="s">
        <v>147</v>
      </c>
      <c r="C7" s="8" t="s">
        <v>31</v>
      </c>
      <c r="D7" s="3">
        <v>41680</v>
      </c>
      <c r="E7" s="3">
        <v>41681</v>
      </c>
      <c r="F7" s="1">
        <v>48209</v>
      </c>
      <c r="G7" s="4">
        <v>45320</v>
      </c>
      <c r="H7" s="1"/>
      <c r="I7" s="5"/>
      <c r="J7" s="5">
        <v>45320</v>
      </c>
      <c r="K7" s="4"/>
      <c r="L7" s="4"/>
      <c r="M7" s="4"/>
      <c r="N7" s="6">
        <f t="shared" ref="N7:N30" si="0">G7+I7</f>
        <v>45320</v>
      </c>
    </row>
    <row r="8" spans="1:14" x14ac:dyDescent="0.25">
      <c r="A8" s="1"/>
      <c r="B8" s="2" t="s">
        <v>148</v>
      </c>
      <c r="C8" s="2" t="s">
        <v>31</v>
      </c>
      <c r="D8" s="3">
        <v>41680</v>
      </c>
      <c r="E8" s="3">
        <v>41681</v>
      </c>
      <c r="F8" s="1">
        <v>48210</v>
      </c>
      <c r="G8" s="4">
        <v>25750</v>
      </c>
      <c r="H8" s="1"/>
      <c r="I8" s="7"/>
      <c r="J8" s="4">
        <v>25750</v>
      </c>
      <c r="K8" s="4"/>
      <c r="L8" s="4"/>
      <c r="M8" s="4"/>
      <c r="N8" s="6">
        <f t="shared" si="0"/>
        <v>25750</v>
      </c>
    </row>
    <row r="9" spans="1:14" x14ac:dyDescent="0.25">
      <c r="A9" s="1"/>
      <c r="B9" s="2" t="s">
        <v>149</v>
      </c>
      <c r="C9" s="2" t="s">
        <v>150</v>
      </c>
      <c r="D9" s="3">
        <v>41680</v>
      </c>
      <c r="E9" s="3">
        <v>41681</v>
      </c>
      <c r="F9" s="1">
        <v>48211</v>
      </c>
      <c r="G9" s="4">
        <v>20500</v>
      </c>
      <c r="H9" s="1"/>
      <c r="I9" s="7"/>
      <c r="J9" s="4"/>
      <c r="K9" s="4">
        <v>20500</v>
      </c>
      <c r="L9" s="4"/>
      <c r="M9" s="4"/>
      <c r="N9" s="6">
        <f t="shared" si="0"/>
        <v>20500</v>
      </c>
    </row>
    <row r="10" spans="1:14" x14ac:dyDescent="0.25">
      <c r="A10" s="1"/>
      <c r="B10" s="2" t="s">
        <v>42</v>
      </c>
      <c r="C10" s="2" t="s">
        <v>150</v>
      </c>
      <c r="D10" s="3">
        <v>41680</v>
      </c>
      <c r="E10" s="3">
        <v>41681</v>
      </c>
      <c r="F10" s="1">
        <v>48212</v>
      </c>
      <c r="G10" s="4">
        <v>20500</v>
      </c>
      <c r="H10" s="1"/>
      <c r="I10" s="5"/>
      <c r="J10" s="5"/>
      <c r="K10" s="5">
        <v>20500</v>
      </c>
      <c r="L10" s="4"/>
      <c r="M10" s="5"/>
      <c r="N10" s="6">
        <f t="shared" si="0"/>
        <v>20500</v>
      </c>
    </row>
    <row r="11" spans="1:14" x14ac:dyDescent="0.25">
      <c r="A11" s="1"/>
      <c r="B11" s="8" t="s">
        <v>151</v>
      </c>
      <c r="C11" s="8" t="s">
        <v>127</v>
      </c>
      <c r="D11" s="3">
        <v>41677</v>
      </c>
      <c r="E11" s="3">
        <v>41679</v>
      </c>
      <c r="F11" s="1">
        <v>48213</v>
      </c>
      <c r="G11" s="4">
        <v>63860</v>
      </c>
      <c r="H11" s="4"/>
      <c r="I11" s="7"/>
      <c r="J11" s="4"/>
      <c r="K11" s="4">
        <v>63860</v>
      </c>
      <c r="L11" s="4"/>
      <c r="M11" s="4"/>
      <c r="N11" s="6">
        <f t="shared" si="0"/>
        <v>63860</v>
      </c>
    </row>
    <row r="12" spans="1:14" x14ac:dyDescent="0.25">
      <c r="A12" s="1"/>
      <c r="B12" s="10" t="s">
        <v>53</v>
      </c>
      <c r="C12" s="10" t="s">
        <v>54</v>
      </c>
      <c r="D12" s="3">
        <v>41680</v>
      </c>
      <c r="E12" s="3">
        <v>41681</v>
      </c>
      <c r="F12" s="1">
        <v>48214</v>
      </c>
      <c r="G12" s="5">
        <v>20500</v>
      </c>
      <c r="H12" s="5"/>
      <c r="I12" s="5"/>
      <c r="J12" s="5"/>
      <c r="K12" s="5">
        <v>20500</v>
      </c>
      <c r="L12" s="4"/>
      <c r="M12" s="9"/>
      <c r="N12" s="6">
        <f t="shared" si="0"/>
        <v>20500</v>
      </c>
    </row>
    <row r="13" spans="1:14" x14ac:dyDescent="0.25">
      <c r="A13" s="1"/>
      <c r="B13" s="10" t="s">
        <v>43</v>
      </c>
      <c r="C13" s="10"/>
      <c r="D13" s="3"/>
      <c r="E13" s="3"/>
      <c r="F13" s="1">
        <v>48215</v>
      </c>
      <c r="G13" s="5"/>
      <c r="H13" s="5" t="s">
        <v>48</v>
      </c>
      <c r="I13" s="5">
        <v>6400</v>
      </c>
      <c r="J13" s="5">
        <v>6400</v>
      </c>
      <c r="K13" s="5"/>
      <c r="L13" s="4"/>
      <c r="M13" s="4"/>
      <c r="N13" s="6">
        <f t="shared" si="0"/>
        <v>6400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234760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228360</v>
      </c>
      <c r="H32" s="19"/>
      <c r="I32" s="20">
        <f>SUM(I6:I31)</f>
        <v>6400</v>
      </c>
      <c r="J32" s="20">
        <f>SUM(J6:J31)</f>
        <v>109400</v>
      </c>
      <c r="K32" s="20">
        <f>SUM(K6:K31)</f>
        <v>125360</v>
      </c>
      <c r="L32" s="20">
        <f>SUM(L6:L31)</f>
        <v>0</v>
      </c>
      <c r="M32" s="20">
        <f>SUM(M6:M31)</f>
        <v>0</v>
      </c>
      <c r="N32" s="6">
        <f t="shared" ref="N32" si="1">G32+I32</f>
        <v>234760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93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142</v>
      </c>
      <c r="D36" s="2"/>
      <c r="E36" s="2"/>
      <c r="F36" s="9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73130</v>
      </c>
      <c r="D37" s="2"/>
      <c r="E37" s="2"/>
      <c r="F37" s="9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36300</v>
      </c>
      <c r="D38" s="2"/>
      <c r="E38" s="2"/>
      <c r="F38" s="9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109430</v>
      </c>
      <c r="D39" s="2"/>
      <c r="E39" s="2"/>
      <c r="F39" s="9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F6" sqref="F6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140625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41680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145</v>
      </c>
      <c r="C6" s="2" t="s">
        <v>34</v>
      </c>
      <c r="D6" s="3">
        <v>41676</v>
      </c>
      <c r="E6" s="3">
        <v>41680</v>
      </c>
      <c r="F6" s="1">
        <v>48207</v>
      </c>
      <c r="G6" s="4">
        <v>127720</v>
      </c>
      <c r="H6" s="1"/>
      <c r="I6" s="5"/>
      <c r="J6" s="5"/>
      <c r="K6" s="4">
        <v>127720</v>
      </c>
      <c r="L6" s="4"/>
      <c r="M6" s="4"/>
      <c r="N6" s="6">
        <f>G6+I6</f>
        <v>127720</v>
      </c>
    </row>
    <row r="7" spans="1:14" x14ac:dyDescent="0.25">
      <c r="A7" s="1"/>
      <c r="B7" s="8"/>
      <c r="C7" s="8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127720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127720</v>
      </c>
      <c r="H32" s="19"/>
      <c r="I32" s="20">
        <f>SUM(I6:I31)</f>
        <v>0</v>
      </c>
      <c r="J32" s="20">
        <f>SUM(J6:J31)</f>
        <v>0</v>
      </c>
      <c r="K32" s="20">
        <f>SUM(K6:K31)</f>
        <v>127720</v>
      </c>
      <c r="L32" s="20">
        <f>SUM(L6:L31)</f>
        <v>0</v>
      </c>
      <c r="M32" s="20">
        <f>SUM(M6:M31)</f>
        <v>0</v>
      </c>
      <c r="N32" s="6">
        <f t="shared" ref="N32" si="1">G32+I32</f>
        <v>127720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91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9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9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9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9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34" sqref="C34:F39"/>
    </sheetView>
  </sheetViews>
  <sheetFormatPr baseColWidth="10" defaultRowHeight="15" x14ac:dyDescent="0.25"/>
  <cols>
    <col min="2" max="2" width="28.85546875" customWidth="1"/>
    <col min="3" max="3" width="30" customWidth="1"/>
    <col min="7" max="7" width="10.140625" customWidth="1"/>
    <col min="8" max="8" width="12.5703125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41679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143</v>
      </c>
      <c r="C6" s="2" t="s">
        <v>31</v>
      </c>
      <c r="D6" s="3">
        <v>41679</v>
      </c>
      <c r="E6" s="3">
        <v>41681</v>
      </c>
      <c r="F6" s="1">
        <v>48205</v>
      </c>
      <c r="G6" s="4"/>
      <c r="H6" s="1" t="s">
        <v>144</v>
      </c>
      <c r="I6" s="5">
        <v>15450</v>
      </c>
      <c r="J6" s="5">
        <v>15450</v>
      </c>
      <c r="K6" s="4"/>
      <c r="L6" s="4"/>
      <c r="M6" s="4"/>
      <c r="N6" s="6">
        <f>G6+I6</f>
        <v>15450</v>
      </c>
    </row>
    <row r="7" spans="1:14" x14ac:dyDescent="0.25">
      <c r="A7" s="1"/>
      <c r="B7" s="8" t="s">
        <v>60</v>
      </c>
      <c r="C7" s="8" t="s">
        <v>34</v>
      </c>
      <c r="D7" s="3"/>
      <c r="E7" s="3"/>
      <c r="F7" s="1">
        <v>48206</v>
      </c>
      <c r="G7" s="4"/>
      <c r="H7" s="1" t="s">
        <v>48</v>
      </c>
      <c r="I7" s="5">
        <v>9800</v>
      </c>
      <c r="J7" s="5">
        <v>9800</v>
      </c>
      <c r="K7" s="4"/>
      <c r="L7" s="4"/>
      <c r="M7" s="4"/>
      <c r="N7" s="6">
        <f t="shared" ref="N7:N30" si="0">G7+I7</f>
        <v>9800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25250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0</v>
      </c>
      <c r="H32" s="19"/>
      <c r="I32" s="20">
        <f>SUM(I6:I31)</f>
        <v>25250</v>
      </c>
      <c r="J32" s="20">
        <f>SUM(J6:J31)</f>
        <v>25250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25250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89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49</v>
      </c>
      <c r="D36" s="2"/>
      <c r="E36" s="2"/>
      <c r="F36" s="9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25235</v>
      </c>
      <c r="D37" s="2"/>
      <c r="E37" s="2"/>
      <c r="F37" s="9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15</v>
      </c>
      <c r="D38" s="2"/>
      <c r="E38" s="2"/>
      <c r="F38" s="9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25250</v>
      </c>
      <c r="D39" s="2"/>
      <c r="E39" s="2"/>
      <c r="F39" s="9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26" sqref="B26"/>
    </sheetView>
  </sheetViews>
  <sheetFormatPr baseColWidth="10" defaultRowHeight="15" x14ac:dyDescent="0.25"/>
  <cols>
    <col min="2" max="2" width="28.85546875" customWidth="1"/>
    <col min="3" max="3" width="30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41679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141</v>
      </c>
      <c r="C6" s="2" t="s">
        <v>34</v>
      </c>
      <c r="D6" s="3">
        <v>41679</v>
      </c>
      <c r="E6" s="3">
        <v>41680</v>
      </c>
      <c r="F6" s="1">
        <v>48203</v>
      </c>
      <c r="G6" s="4">
        <v>58710</v>
      </c>
      <c r="H6" s="1"/>
      <c r="I6" s="5"/>
      <c r="J6" s="5"/>
      <c r="K6" s="4">
        <v>58710</v>
      </c>
      <c r="L6" s="4"/>
      <c r="M6" s="4"/>
      <c r="N6" s="6">
        <f>G6+I6</f>
        <v>58710</v>
      </c>
    </row>
    <row r="7" spans="1:14" x14ac:dyDescent="0.25">
      <c r="A7" s="1"/>
      <c r="B7" s="8" t="s">
        <v>142</v>
      </c>
      <c r="C7" s="8" t="s">
        <v>31</v>
      </c>
      <c r="D7" s="3">
        <v>41678</v>
      </c>
      <c r="E7" s="3">
        <v>41679</v>
      </c>
      <c r="F7" s="1">
        <v>48204</v>
      </c>
      <c r="G7" s="4">
        <v>36050</v>
      </c>
      <c r="H7" s="1"/>
      <c r="I7" s="5"/>
      <c r="J7" s="5"/>
      <c r="K7" s="4">
        <v>36050</v>
      </c>
      <c r="L7" s="4"/>
      <c r="M7" s="4"/>
      <c r="N7" s="6">
        <f t="shared" ref="N7:N30" si="0">G7+I7</f>
        <v>36050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94760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94760</v>
      </c>
      <c r="H32" s="19"/>
      <c r="I32" s="20">
        <f>SUM(I6:I31)</f>
        <v>0</v>
      </c>
      <c r="J32" s="20">
        <f>SUM(J6:J31)</f>
        <v>0</v>
      </c>
      <c r="K32" s="20">
        <f>SUM(K6:K31)</f>
        <v>94760</v>
      </c>
      <c r="L32" s="20">
        <f>SUM(L6:L31)</f>
        <v>0</v>
      </c>
      <c r="M32" s="20">
        <f>SUM(M6:M31)</f>
        <v>0</v>
      </c>
      <c r="N32" s="6">
        <f t="shared" ref="N32" si="1">G32+I32</f>
        <v>94760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8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8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8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8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8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3" workbookViewId="0">
      <selection activeCell="L24" sqref="L24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41697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322</v>
      </c>
      <c r="C6" s="2" t="s">
        <v>92</v>
      </c>
      <c r="D6" s="3">
        <v>41689</v>
      </c>
      <c r="E6" s="3">
        <v>41692</v>
      </c>
      <c r="F6" s="1">
        <v>48374</v>
      </c>
      <c r="G6" s="4">
        <v>119007</v>
      </c>
      <c r="H6" s="1"/>
      <c r="I6" s="5"/>
      <c r="J6" s="5"/>
      <c r="K6" s="4"/>
      <c r="L6" s="4">
        <v>119007</v>
      </c>
      <c r="M6" s="4"/>
      <c r="N6" s="6">
        <f>G6+I6</f>
        <v>119007</v>
      </c>
    </row>
    <row r="7" spans="1:14" x14ac:dyDescent="0.25">
      <c r="A7" s="1"/>
      <c r="B7" s="2" t="s">
        <v>287</v>
      </c>
      <c r="C7" s="2" t="s">
        <v>92</v>
      </c>
      <c r="D7" s="3">
        <v>41690</v>
      </c>
      <c r="E7" s="3">
        <v>41692</v>
      </c>
      <c r="F7" s="1">
        <v>48376</v>
      </c>
      <c r="G7" s="4">
        <v>65100</v>
      </c>
      <c r="H7" s="1"/>
      <c r="I7" s="5"/>
      <c r="J7" s="5"/>
      <c r="K7" s="4"/>
      <c r="L7" s="4">
        <v>65100</v>
      </c>
      <c r="M7" s="4"/>
      <c r="N7" s="6">
        <f t="shared" ref="N7:N30" si="0">G7+I7</f>
        <v>65100</v>
      </c>
    </row>
    <row r="8" spans="1:14" x14ac:dyDescent="0.25">
      <c r="A8" s="1"/>
      <c r="B8" s="2" t="s">
        <v>323</v>
      </c>
      <c r="C8" s="2" t="s">
        <v>92</v>
      </c>
      <c r="D8" s="3">
        <v>41690</v>
      </c>
      <c r="E8" s="3">
        <v>41692</v>
      </c>
      <c r="F8" s="1">
        <v>48377</v>
      </c>
      <c r="G8" s="4">
        <v>65100</v>
      </c>
      <c r="H8" s="1"/>
      <c r="I8" s="5"/>
      <c r="J8" s="5"/>
      <c r="K8" s="4"/>
      <c r="L8" s="4">
        <v>65100</v>
      </c>
      <c r="M8" s="4"/>
      <c r="N8" s="6">
        <f t="shared" si="0"/>
        <v>65100</v>
      </c>
    </row>
    <row r="9" spans="1:14" x14ac:dyDescent="0.25">
      <c r="A9" s="1"/>
      <c r="B9" s="2" t="s">
        <v>324</v>
      </c>
      <c r="C9" s="2" t="s">
        <v>92</v>
      </c>
      <c r="D9" s="3">
        <v>41691</v>
      </c>
      <c r="E9" s="3">
        <v>41694</v>
      </c>
      <c r="F9" s="1">
        <v>48378</v>
      </c>
      <c r="G9" s="4">
        <v>97650</v>
      </c>
      <c r="H9" s="1"/>
      <c r="I9" s="7"/>
      <c r="J9" s="4"/>
      <c r="K9" s="4"/>
      <c r="L9" s="4">
        <v>97650</v>
      </c>
      <c r="M9" s="4"/>
      <c r="N9" s="6">
        <f t="shared" si="0"/>
        <v>97650</v>
      </c>
    </row>
    <row r="10" spans="1:14" x14ac:dyDescent="0.25">
      <c r="A10" s="1"/>
      <c r="B10" s="8" t="s">
        <v>325</v>
      </c>
      <c r="C10" s="8" t="s">
        <v>92</v>
      </c>
      <c r="D10" s="3">
        <v>41692</v>
      </c>
      <c r="E10" s="3">
        <v>41695</v>
      </c>
      <c r="F10" s="1">
        <v>48379</v>
      </c>
      <c r="G10" s="4">
        <v>97650</v>
      </c>
      <c r="H10" s="4"/>
      <c r="I10" s="7"/>
      <c r="J10" s="4"/>
      <c r="K10" s="4"/>
      <c r="L10" s="4">
        <v>97650</v>
      </c>
      <c r="M10" s="4"/>
      <c r="N10" s="6">
        <f t="shared" si="0"/>
        <v>97650</v>
      </c>
    </row>
    <row r="11" spans="1:14" x14ac:dyDescent="0.25">
      <c r="A11" s="1"/>
      <c r="B11" s="10" t="s">
        <v>326</v>
      </c>
      <c r="C11" s="10" t="s">
        <v>92</v>
      </c>
      <c r="D11" s="3">
        <v>41693</v>
      </c>
      <c r="E11" s="3">
        <v>41695</v>
      </c>
      <c r="F11" s="1">
        <v>48380</v>
      </c>
      <c r="G11" s="5">
        <v>65100</v>
      </c>
      <c r="H11" s="5"/>
      <c r="I11" s="5"/>
      <c r="J11" s="5"/>
      <c r="K11" s="5"/>
      <c r="L11" s="4">
        <v>65100</v>
      </c>
      <c r="M11" s="9"/>
      <c r="N11" s="6">
        <f t="shared" si="0"/>
        <v>65100</v>
      </c>
    </row>
    <row r="12" spans="1:14" x14ac:dyDescent="0.25">
      <c r="A12" s="1"/>
      <c r="B12" s="10" t="s">
        <v>327</v>
      </c>
      <c r="C12" s="10" t="s">
        <v>92</v>
      </c>
      <c r="D12" s="3">
        <v>41693</v>
      </c>
      <c r="E12" s="3">
        <v>41696</v>
      </c>
      <c r="F12" s="1">
        <v>48381</v>
      </c>
      <c r="G12" s="5">
        <v>97650</v>
      </c>
      <c r="H12" s="5"/>
      <c r="I12" s="5"/>
      <c r="J12" s="5"/>
      <c r="K12" s="5"/>
      <c r="L12" s="4">
        <v>97650</v>
      </c>
      <c r="M12" s="4"/>
      <c r="N12" s="6">
        <f t="shared" si="0"/>
        <v>97650</v>
      </c>
    </row>
    <row r="13" spans="1:14" x14ac:dyDescent="0.25">
      <c r="A13" s="1"/>
      <c r="B13" s="10"/>
      <c r="C13" s="10" t="s">
        <v>328</v>
      </c>
      <c r="D13" s="3">
        <v>41694</v>
      </c>
      <c r="E13" s="3">
        <v>41696</v>
      </c>
      <c r="F13" s="1">
        <v>48382</v>
      </c>
      <c r="G13" s="5">
        <v>130200</v>
      </c>
      <c r="H13" s="5"/>
      <c r="I13" s="5"/>
      <c r="J13" s="5"/>
      <c r="K13" s="5"/>
      <c r="L13" s="4"/>
      <c r="M13" s="4">
        <v>130200</v>
      </c>
      <c r="N13" s="6">
        <f t="shared" si="0"/>
        <v>130200</v>
      </c>
    </row>
    <row r="14" spans="1:14" x14ac:dyDescent="0.25">
      <c r="A14" s="1"/>
      <c r="B14" s="10" t="s">
        <v>329</v>
      </c>
      <c r="C14" s="10" t="s">
        <v>31</v>
      </c>
      <c r="D14" s="3">
        <v>41697</v>
      </c>
      <c r="E14" s="3">
        <v>41698</v>
      </c>
      <c r="F14" s="1">
        <v>48383</v>
      </c>
      <c r="G14" s="5">
        <v>34650</v>
      </c>
      <c r="H14" s="5"/>
      <c r="I14" s="5"/>
      <c r="J14" s="5"/>
      <c r="K14" s="5">
        <v>34650</v>
      </c>
      <c r="L14" s="4"/>
      <c r="M14" s="4"/>
      <c r="N14" s="6">
        <f t="shared" si="0"/>
        <v>34650</v>
      </c>
    </row>
    <row r="15" spans="1:14" x14ac:dyDescent="0.25">
      <c r="A15" s="1"/>
      <c r="B15" s="2" t="s">
        <v>340</v>
      </c>
      <c r="C15" s="10" t="s">
        <v>236</v>
      </c>
      <c r="D15" s="3">
        <v>41694</v>
      </c>
      <c r="E15" s="3">
        <v>41696</v>
      </c>
      <c r="F15" s="11">
        <v>48384</v>
      </c>
      <c r="G15" s="4">
        <v>64680</v>
      </c>
      <c r="H15" s="12"/>
      <c r="I15" s="13"/>
      <c r="J15" s="4"/>
      <c r="K15" s="12"/>
      <c r="L15" s="4"/>
      <c r="M15" s="9">
        <v>64680</v>
      </c>
      <c r="N15" s="6">
        <f t="shared" si="0"/>
        <v>64680</v>
      </c>
    </row>
    <row r="16" spans="1:14" x14ac:dyDescent="0.25">
      <c r="A16" s="1"/>
      <c r="B16" s="2" t="s">
        <v>331</v>
      </c>
      <c r="C16" s="8" t="s">
        <v>332</v>
      </c>
      <c r="D16" s="3">
        <v>41688</v>
      </c>
      <c r="E16" s="3">
        <v>41690</v>
      </c>
      <c r="F16" s="11">
        <v>48385</v>
      </c>
      <c r="G16" s="4">
        <v>54812.6</v>
      </c>
      <c r="H16" s="12"/>
      <c r="I16" s="13"/>
      <c r="J16" s="4"/>
      <c r="K16" s="12"/>
      <c r="L16" s="4"/>
      <c r="M16" s="9">
        <v>54812.6</v>
      </c>
      <c r="N16" s="6">
        <f t="shared" si="0"/>
        <v>54812.6</v>
      </c>
    </row>
    <row r="17" spans="1:14" x14ac:dyDescent="0.25">
      <c r="A17" s="1"/>
      <c r="B17" s="2" t="s">
        <v>333</v>
      </c>
      <c r="C17" s="2" t="s">
        <v>107</v>
      </c>
      <c r="D17" s="3">
        <v>41691</v>
      </c>
      <c r="E17" s="3">
        <v>41693</v>
      </c>
      <c r="F17" s="11">
        <v>48386</v>
      </c>
      <c r="G17" s="4">
        <v>63000</v>
      </c>
      <c r="H17" s="12"/>
      <c r="I17" s="13"/>
      <c r="J17" s="4"/>
      <c r="K17" s="12"/>
      <c r="L17" s="4">
        <v>63000</v>
      </c>
      <c r="M17" s="9"/>
      <c r="N17" s="6">
        <f t="shared" si="0"/>
        <v>63000</v>
      </c>
    </row>
    <row r="18" spans="1:14" x14ac:dyDescent="0.25">
      <c r="A18" s="1"/>
      <c r="B18" s="2" t="s">
        <v>334</v>
      </c>
      <c r="C18" s="2" t="s">
        <v>111</v>
      </c>
      <c r="D18" s="3">
        <v>41690</v>
      </c>
      <c r="E18" s="3">
        <v>41692</v>
      </c>
      <c r="F18" s="11">
        <v>48387</v>
      </c>
      <c r="G18" s="4">
        <v>516600</v>
      </c>
      <c r="H18" s="12"/>
      <c r="I18" s="13"/>
      <c r="J18" s="4"/>
      <c r="K18" s="12"/>
      <c r="L18" s="4">
        <v>516600</v>
      </c>
      <c r="M18" s="9"/>
      <c r="N18" s="6">
        <f t="shared" si="0"/>
        <v>516600</v>
      </c>
    </row>
    <row r="19" spans="1:14" x14ac:dyDescent="0.25">
      <c r="A19" s="1"/>
      <c r="B19" s="2" t="s">
        <v>276</v>
      </c>
      <c r="C19" s="2" t="s">
        <v>274</v>
      </c>
      <c r="D19" s="3">
        <v>41695</v>
      </c>
      <c r="E19" s="3">
        <v>41697</v>
      </c>
      <c r="F19" s="11">
        <v>48388</v>
      </c>
      <c r="G19" s="4">
        <v>562800</v>
      </c>
      <c r="H19" s="12"/>
      <c r="I19" s="13"/>
      <c r="J19" s="4"/>
      <c r="K19" s="12"/>
      <c r="L19" s="4">
        <v>562800</v>
      </c>
      <c r="M19" s="9"/>
      <c r="N19" s="6">
        <f t="shared" si="0"/>
        <v>562800</v>
      </c>
    </row>
    <row r="20" spans="1:14" x14ac:dyDescent="0.25">
      <c r="A20" s="1"/>
      <c r="B20" s="2" t="s">
        <v>335</v>
      </c>
      <c r="C20" s="2" t="s">
        <v>101</v>
      </c>
      <c r="D20" s="3">
        <v>41689</v>
      </c>
      <c r="E20" s="3">
        <v>41691</v>
      </c>
      <c r="F20" s="11">
        <v>48389</v>
      </c>
      <c r="G20" s="4">
        <v>325500</v>
      </c>
      <c r="H20" s="12"/>
      <c r="I20" s="13"/>
      <c r="J20" s="4"/>
      <c r="K20" s="12"/>
      <c r="L20" s="4">
        <v>325500</v>
      </c>
      <c r="M20" s="9"/>
      <c r="N20" s="6">
        <f t="shared" si="0"/>
        <v>325500</v>
      </c>
    </row>
    <row r="21" spans="1:14" x14ac:dyDescent="0.25">
      <c r="A21" s="1"/>
      <c r="B21" s="2" t="s">
        <v>335</v>
      </c>
      <c r="C21" s="2" t="s">
        <v>101</v>
      </c>
      <c r="D21" s="3">
        <v>41692</v>
      </c>
      <c r="E21" s="3">
        <v>41694</v>
      </c>
      <c r="F21" s="11">
        <v>48390</v>
      </c>
      <c r="G21" s="4">
        <v>517125</v>
      </c>
      <c r="H21" s="12"/>
      <c r="I21" s="13"/>
      <c r="J21" s="4"/>
      <c r="K21" s="12"/>
      <c r="L21" s="4">
        <v>517125</v>
      </c>
      <c r="M21" s="9"/>
      <c r="N21" s="6">
        <f t="shared" si="0"/>
        <v>517125</v>
      </c>
    </row>
    <row r="22" spans="1:14" x14ac:dyDescent="0.25">
      <c r="A22" s="1"/>
      <c r="B22" s="2" t="s">
        <v>336</v>
      </c>
      <c r="C22" s="2" t="s">
        <v>101</v>
      </c>
      <c r="D22" s="3">
        <v>41694</v>
      </c>
      <c r="E22" s="3">
        <v>41696</v>
      </c>
      <c r="F22" s="11">
        <v>48391</v>
      </c>
      <c r="G22" s="4">
        <v>556500</v>
      </c>
      <c r="H22" s="12"/>
      <c r="I22" s="13"/>
      <c r="J22" s="4"/>
      <c r="K22" s="12"/>
      <c r="L22" s="4">
        <v>556500</v>
      </c>
      <c r="M22" s="9"/>
      <c r="N22" s="6">
        <f t="shared" si="0"/>
        <v>556500</v>
      </c>
    </row>
    <row r="23" spans="1:14" x14ac:dyDescent="0.25">
      <c r="A23" s="1"/>
      <c r="B23" s="2" t="s">
        <v>337</v>
      </c>
      <c r="C23" s="2" t="s">
        <v>338</v>
      </c>
      <c r="D23" s="3">
        <v>41693</v>
      </c>
      <c r="E23" s="3">
        <v>41696</v>
      </c>
      <c r="F23" s="11">
        <v>48392</v>
      </c>
      <c r="G23" s="4">
        <v>97650</v>
      </c>
      <c r="H23" s="12"/>
      <c r="I23" s="13"/>
      <c r="J23" s="4"/>
      <c r="K23" s="12"/>
      <c r="L23" s="4">
        <v>97650</v>
      </c>
      <c r="M23" s="9"/>
      <c r="N23" s="6">
        <f t="shared" si="0"/>
        <v>97650</v>
      </c>
    </row>
    <row r="24" spans="1:14" x14ac:dyDescent="0.25">
      <c r="A24" s="1"/>
      <c r="B24" s="2" t="s">
        <v>339</v>
      </c>
      <c r="C24" s="2" t="s">
        <v>281</v>
      </c>
      <c r="D24" s="3">
        <v>41693</v>
      </c>
      <c r="E24" s="3">
        <v>41695</v>
      </c>
      <c r="F24" s="11">
        <v>48393</v>
      </c>
      <c r="G24" s="4">
        <v>65100</v>
      </c>
      <c r="H24" s="12"/>
      <c r="I24" s="13"/>
      <c r="J24" s="4"/>
      <c r="K24" s="12"/>
      <c r="L24" s="4">
        <v>65100</v>
      </c>
      <c r="M24" s="9"/>
      <c r="N24" s="6">
        <f t="shared" si="0"/>
        <v>65100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3595874.6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3595874.6</v>
      </c>
      <c r="H32" s="19"/>
      <c r="I32" s="20">
        <f>SUM(I6:I31)</f>
        <v>0</v>
      </c>
      <c r="J32" s="20">
        <f>SUM(J6:J31)</f>
        <v>0</v>
      </c>
      <c r="K32" s="20">
        <f>SUM(K6:K31)</f>
        <v>34650</v>
      </c>
      <c r="L32" s="20">
        <f>SUM(L6:L31)</f>
        <v>3311532</v>
      </c>
      <c r="M32" s="20">
        <f>SUM(M6:M31)</f>
        <v>249692.6</v>
      </c>
      <c r="N32" s="6">
        <f t="shared" ref="N32" si="1">G32+I32</f>
        <v>3595874.6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55"/>
      <c r="G34" s="45" t="s">
        <v>330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5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15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5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5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6" sqref="B6"/>
    </sheetView>
  </sheetViews>
  <sheetFormatPr baseColWidth="10" defaultRowHeight="15" x14ac:dyDescent="0.25"/>
  <cols>
    <col min="2" max="2" width="28.85546875" customWidth="1"/>
    <col min="3" max="3" width="30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41678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139</v>
      </c>
      <c r="C6" s="2" t="s">
        <v>31</v>
      </c>
      <c r="D6" s="3"/>
      <c r="E6" s="3"/>
      <c r="F6" s="1">
        <v>48202</v>
      </c>
      <c r="G6" s="4"/>
      <c r="H6" s="1" t="s">
        <v>140</v>
      </c>
      <c r="I6" s="5">
        <v>175100</v>
      </c>
      <c r="J6" s="5"/>
      <c r="K6" s="4">
        <v>175100</v>
      </c>
      <c r="L6" s="4"/>
      <c r="M6" s="4"/>
      <c r="N6" s="6">
        <f>G6+I6</f>
        <v>175100</v>
      </c>
    </row>
    <row r="7" spans="1:14" x14ac:dyDescent="0.25">
      <c r="A7" s="1"/>
      <c r="B7" s="8"/>
      <c r="C7" s="8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175100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0</v>
      </c>
      <c r="H32" s="19"/>
      <c r="I32" s="20">
        <f>SUM(I6:I31)</f>
        <v>175100</v>
      </c>
      <c r="J32" s="20">
        <f>SUM(J6:J31)</f>
        <v>0</v>
      </c>
      <c r="K32" s="20">
        <f>SUM(K6:K31)</f>
        <v>175100</v>
      </c>
      <c r="L32" s="20">
        <f>SUM(L6:L31)</f>
        <v>0</v>
      </c>
      <c r="M32" s="20">
        <f>SUM(M6:M31)</f>
        <v>0</v>
      </c>
      <c r="N32" s="6">
        <f t="shared" ref="N32" si="1">G32+I32</f>
        <v>175100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8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8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8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8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8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B1" workbookViewId="0">
      <selection activeCell="B8" sqref="B8"/>
    </sheetView>
  </sheetViews>
  <sheetFormatPr baseColWidth="10" defaultRowHeight="15" x14ac:dyDescent="0.25"/>
  <cols>
    <col min="2" max="2" width="28.85546875" customWidth="1"/>
    <col min="3" max="3" width="30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32</v>
      </c>
      <c r="F3" s="31"/>
      <c r="G3" s="33"/>
      <c r="H3" s="25"/>
      <c r="I3" s="2"/>
      <c r="J3" s="34"/>
      <c r="K3" s="35" t="s">
        <v>4</v>
      </c>
      <c r="L3" s="36">
        <v>41678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133</v>
      </c>
      <c r="C6" s="2" t="s">
        <v>134</v>
      </c>
      <c r="D6" s="3">
        <v>41675</v>
      </c>
      <c r="E6" s="3">
        <v>41678</v>
      </c>
      <c r="F6" s="1">
        <v>48197</v>
      </c>
      <c r="G6" s="4">
        <v>72615</v>
      </c>
      <c r="H6" s="1"/>
      <c r="I6" s="5"/>
      <c r="J6" s="5"/>
      <c r="K6" s="4"/>
      <c r="L6" s="4"/>
      <c r="M6" s="4">
        <v>72615</v>
      </c>
      <c r="N6" s="6">
        <f>G6+I6</f>
        <v>72615</v>
      </c>
    </row>
    <row r="7" spans="1:14" x14ac:dyDescent="0.25">
      <c r="A7" s="1"/>
      <c r="B7" s="8" t="s">
        <v>136</v>
      </c>
      <c r="C7" s="8" t="s">
        <v>41</v>
      </c>
      <c r="D7" s="3">
        <v>41678</v>
      </c>
      <c r="E7" s="3">
        <v>41679</v>
      </c>
      <c r="F7" s="1">
        <v>48199</v>
      </c>
      <c r="G7" s="4">
        <v>83945</v>
      </c>
      <c r="H7" s="1"/>
      <c r="I7" s="5"/>
      <c r="J7" s="5"/>
      <c r="K7" s="4">
        <v>41945</v>
      </c>
      <c r="L7" s="4"/>
      <c r="M7" s="4">
        <v>42000</v>
      </c>
      <c r="N7" s="6">
        <f t="shared" ref="N7:N30" si="0">G7+I7</f>
        <v>83945</v>
      </c>
    </row>
    <row r="8" spans="1:14" x14ac:dyDescent="0.25">
      <c r="A8" s="1"/>
      <c r="B8" s="2" t="s">
        <v>137</v>
      </c>
      <c r="C8" s="2" t="s">
        <v>41</v>
      </c>
      <c r="D8" s="3">
        <v>41678</v>
      </c>
      <c r="E8" s="3">
        <v>41679</v>
      </c>
      <c r="F8" s="1">
        <v>48200</v>
      </c>
      <c r="G8" s="4">
        <v>86520</v>
      </c>
      <c r="H8" s="1"/>
      <c r="I8" s="7"/>
      <c r="J8" s="4">
        <v>2520</v>
      </c>
      <c r="K8" s="4"/>
      <c r="L8" s="4"/>
      <c r="M8" s="4">
        <v>84000</v>
      </c>
      <c r="N8" s="6">
        <f t="shared" si="0"/>
        <v>86520</v>
      </c>
    </row>
    <row r="9" spans="1:14" x14ac:dyDescent="0.25">
      <c r="A9" s="1"/>
      <c r="B9" s="2" t="s">
        <v>138</v>
      </c>
      <c r="C9" s="2" t="s">
        <v>41</v>
      </c>
      <c r="D9" s="3">
        <v>41678</v>
      </c>
      <c r="E9" s="3">
        <v>41679</v>
      </c>
      <c r="F9" s="1">
        <v>48201</v>
      </c>
      <c r="G9" s="4">
        <v>107120</v>
      </c>
      <c r="H9" s="1"/>
      <c r="I9" s="7"/>
      <c r="J9" s="4"/>
      <c r="K9" s="4">
        <v>53560</v>
      </c>
      <c r="L9" s="4"/>
      <c r="M9" s="4">
        <v>53560</v>
      </c>
      <c r="N9" s="6">
        <f t="shared" si="0"/>
        <v>107120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350200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350200</v>
      </c>
      <c r="H32" s="19"/>
      <c r="I32" s="20">
        <f>SUM(I6:I31)</f>
        <v>0</v>
      </c>
      <c r="J32" s="20">
        <f>SUM(J6:J31)</f>
        <v>2520</v>
      </c>
      <c r="K32" s="20">
        <f>SUM(K6:K31)</f>
        <v>95505</v>
      </c>
      <c r="L32" s="20">
        <f>SUM(L6:L31)</f>
        <v>0</v>
      </c>
      <c r="M32" s="20">
        <f>SUM(M6:M31)</f>
        <v>252175</v>
      </c>
      <c r="N32" s="6">
        <f t="shared" ref="N32" si="1">G32+I32</f>
        <v>350200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83"/>
      <c r="G34" s="45" t="s">
        <v>135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8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8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2525</v>
      </c>
      <c r="D38" s="2"/>
      <c r="E38" s="2"/>
      <c r="F38" s="8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2525</v>
      </c>
      <c r="D39" s="2"/>
      <c r="E39" s="2"/>
      <c r="F39" s="8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G7" sqref="G7"/>
    </sheetView>
  </sheetViews>
  <sheetFormatPr baseColWidth="10" defaultRowHeight="15" x14ac:dyDescent="0.25"/>
  <cols>
    <col min="2" max="2" width="28.85546875" customWidth="1"/>
    <col min="3" max="3" width="30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41677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132</v>
      </c>
      <c r="C6" s="2" t="s">
        <v>41</v>
      </c>
      <c r="D6" s="3">
        <v>41677</v>
      </c>
      <c r="E6" s="3">
        <v>41679</v>
      </c>
      <c r="F6" s="1">
        <v>48194</v>
      </c>
      <c r="G6" s="4">
        <v>90640</v>
      </c>
      <c r="H6" s="1"/>
      <c r="I6" s="5"/>
      <c r="J6" s="5"/>
      <c r="K6" s="4">
        <v>90640</v>
      </c>
      <c r="L6" s="4"/>
      <c r="M6" s="4"/>
      <c r="N6" s="6">
        <f>G6+I6</f>
        <v>90640</v>
      </c>
    </row>
    <row r="7" spans="1:14" x14ac:dyDescent="0.25">
      <c r="A7" s="1"/>
      <c r="B7" s="8" t="s">
        <v>132</v>
      </c>
      <c r="C7" s="8" t="s">
        <v>31</v>
      </c>
      <c r="D7" s="3">
        <v>41679</v>
      </c>
      <c r="E7" s="3">
        <v>41680</v>
      </c>
      <c r="F7" s="1">
        <v>48195</v>
      </c>
      <c r="G7" s="4">
        <v>36050</v>
      </c>
      <c r="H7" s="1"/>
      <c r="I7" s="5"/>
      <c r="J7" s="5"/>
      <c r="K7" s="4">
        <v>36050</v>
      </c>
      <c r="L7" s="4"/>
      <c r="M7" s="4"/>
      <c r="N7" s="6">
        <f t="shared" ref="N7:N30" si="0">G7+I7</f>
        <v>36050</v>
      </c>
    </row>
    <row r="8" spans="1:14" x14ac:dyDescent="0.25">
      <c r="A8" s="1"/>
      <c r="B8" s="2" t="s">
        <v>60</v>
      </c>
      <c r="C8" s="2" t="s">
        <v>34</v>
      </c>
      <c r="D8" s="3"/>
      <c r="E8" s="3"/>
      <c r="F8" s="1">
        <v>48196</v>
      </c>
      <c r="G8" s="4"/>
      <c r="H8" s="1" t="s">
        <v>48</v>
      </c>
      <c r="I8" s="7">
        <v>1800</v>
      </c>
      <c r="J8" s="4">
        <v>1800</v>
      </c>
      <c r="K8" s="4"/>
      <c r="L8" s="4"/>
      <c r="M8" s="4"/>
      <c r="N8" s="6">
        <f t="shared" si="0"/>
        <v>1800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128490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126690</v>
      </c>
      <c r="H32" s="19"/>
      <c r="I32" s="20">
        <f>SUM(I6:I31)</f>
        <v>1800</v>
      </c>
      <c r="J32" s="20">
        <f>SUM(J6:J31)</f>
        <v>1800</v>
      </c>
      <c r="K32" s="20">
        <f>SUM(K6:K31)</f>
        <v>126690</v>
      </c>
      <c r="L32" s="20">
        <f>SUM(L6:L31)</f>
        <v>0</v>
      </c>
      <c r="M32" s="20">
        <f>SUM(M6:M31)</f>
        <v>0</v>
      </c>
      <c r="N32" s="6">
        <f t="shared" ref="N32" si="1">G32+I32</f>
        <v>128490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81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8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8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1800</v>
      </c>
      <c r="D38" s="2"/>
      <c r="E38" s="2"/>
      <c r="F38" s="8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1800</v>
      </c>
      <c r="D39" s="2"/>
      <c r="E39" s="2"/>
      <c r="F39" s="8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36" sqref="C36:C37"/>
    </sheetView>
  </sheetViews>
  <sheetFormatPr baseColWidth="10" defaultRowHeight="15" x14ac:dyDescent="0.25"/>
  <cols>
    <col min="2" max="2" width="28.85546875" customWidth="1"/>
    <col min="3" max="3" width="30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41677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130</v>
      </c>
      <c r="C6" s="2" t="s">
        <v>34</v>
      </c>
      <c r="D6" s="3">
        <v>41675</v>
      </c>
      <c r="E6" s="3">
        <v>41677</v>
      </c>
      <c r="F6" s="1">
        <v>48191</v>
      </c>
      <c r="G6" s="4">
        <v>79310</v>
      </c>
      <c r="H6" s="1"/>
      <c r="I6" s="5"/>
      <c r="J6" s="5"/>
      <c r="K6" s="4"/>
      <c r="L6" s="4"/>
      <c r="M6" s="4">
        <v>79310</v>
      </c>
      <c r="N6" s="6">
        <f>G6+I6</f>
        <v>79310</v>
      </c>
    </row>
    <row r="7" spans="1:14" x14ac:dyDescent="0.25">
      <c r="A7" s="1"/>
      <c r="B7" s="8" t="s">
        <v>131</v>
      </c>
      <c r="C7" s="8" t="s">
        <v>31</v>
      </c>
      <c r="D7" s="3">
        <v>41678</v>
      </c>
      <c r="E7" s="3">
        <v>41679</v>
      </c>
      <c r="F7" s="1">
        <v>48192</v>
      </c>
      <c r="G7" s="4">
        <v>25750</v>
      </c>
      <c r="H7" s="1"/>
      <c r="I7" s="5"/>
      <c r="J7" s="5"/>
      <c r="K7" s="4">
        <v>25750</v>
      </c>
      <c r="L7" s="4"/>
      <c r="M7" s="4"/>
      <c r="N7" s="6">
        <f t="shared" ref="N7:N30" si="0">G7+I7</f>
        <v>25750</v>
      </c>
    </row>
    <row r="8" spans="1:14" x14ac:dyDescent="0.25">
      <c r="A8" s="1"/>
      <c r="B8" s="2" t="s">
        <v>43</v>
      </c>
      <c r="C8" s="2"/>
      <c r="D8" s="3"/>
      <c r="E8" s="3"/>
      <c r="F8" s="1">
        <v>48193</v>
      </c>
      <c r="G8" s="4"/>
      <c r="H8" s="1" t="s">
        <v>48</v>
      </c>
      <c r="I8" s="7">
        <v>2400</v>
      </c>
      <c r="J8" s="4">
        <v>2400</v>
      </c>
      <c r="K8" s="4"/>
      <c r="L8" s="4"/>
      <c r="M8" s="4"/>
      <c r="N8" s="6">
        <f t="shared" si="0"/>
        <v>2400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107460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105060</v>
      </c>
      <c r="H32" s="19"/>
      <c r="I32" s="20">
        <f>SUM(I6:I31)</f>
        <v>2400</v>
      </c>
      <c r="J32" s="20">
        <f>SUM(J6:J31)</f>
        <v>2400</v>
      </c>
      <c r="K32" s="20">
        <f>SUM(K6:K31)</f>
        <v>25750</v>
      </c>
      <c r="L32" s="20">
        <f>SUM(L6:L31)</f>
        <v>0</v>
      </c>
      <c r="M32" s="20">
        <f>SUM(M6:M31)</f>
        <v>79310</v>
      </c>
      <c r="N32" s="6">
        <f t="shared" ref="N32" si="1">G32+I32</f>
        <v>107460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79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8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8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2400</v>
      </c>
      <c r="D38" s="2"/>
      <c r="E38" s="2"/>
      <c r="F38" s="8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2400</v>
      </c>
      <c r="D39" s="2"/>
      <c r="E39" s="2"/>
      <c r="F39" s="8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F21" sqref="F21"/>
    </sheetView>
  </sheetViews>
  <sheetFormatPr baseColWidth="10" defaultRowHeight="15" x14ac:dyDescent="0.25"/>
  <cols>
    <col min="2" max="2" width="28.85546875" customWidth="1"/>
    <col min="3" max="3" width="30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41676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117</v>
      </c>
      <c r="C6" s="2" t="s">
        <v>118</v>
      </c>
      <c r="D6" s="3">
        <v>41676</v>
      </c>
      <c r="E6" s="3">
        <v>41677</v>
      </c>
      <c r="F6" s="1">
        <v>48181</v>
      </c>
      <c r="G6" s="4">
        <v>17000</v>
      </c>
      <c r="H6" s="1"/>
      <c r="I6" s="5"/>
      <c r="J6" s="5"/>
      <c r="K6" s="4">
        <v>17000</v>
      </c>
      <c r="L6" s="4"/>
      <c r="M6" s="4"/>
      <c r="N6" s="6">
        <f>G6+I6</f>
        <v>17000</v>
      </c>
    </row>
    <row r="7" spans="1:14" x14ac:dyDescent="0.25">
      <c r="A7" s="1"/>
      <c r="B7" s="8" t="s">
        <v>119</v>
      </c>
      <c r="C7" s="8" t="s">
        <v>31</v>
      </c>
      <c r="D7" s="3">
        <v>41676</v>
      </c>
      <c r="E7" s="3">
        <v>41677</v>
      </c>
      <c r="F7" s="1">
        <v>48182</v>
      </c>
      <c r="G7" s="4">
        <v>25750</v>
      </c>
      <c r="H7" s="1"/>
      <c r="I7" s="5"/>
      <c r="J7" s="5">
        <v>25750</v>
      </c>
      <c r="K7" s="4"/>
      <c r="L7" s="4"/>
      <c r="M7" s="4"/>
      <c r="N7" s="6">
        <f t="shared" ref="N7:N30" si="0">G7+I7</f>
        <v>25750</v>
      </c>
    </row>
    <row r="8" spans="1:14" x14ac:dyDescent="0.25">
      <c r="A8" s="1"/>
      <c r="B8" s="2" t="s">
        <v>81</v>
      </c>
      <c r="C8" s="2" t="s">
        <v>120</v>
      </c>
      <c r="D8" s="3">
        <v>41676</v>
      </c>
      <c r="E8" s="3">
        <v>41677</v>
      </c>
      <c r="F8" s="1">
        <v>48183</v>
      </c>
      <c r="G8" s="4">
        <v>20500</v>
      </c>
      <c r="H8" s="1"/>
      <c r="I8" s="7"/>
      <c r="J8" s="4"/>
      <c r="K8" s="4">
        <v>20500</v>
      </c>
      <c r="L8" s="4"/>
      <c r="M8" s="4"/>
      <c r="N8" s="6">
        <f t="shared" si="0"/>
        <v>20500</v>
      </c>
    </row>
    <row r="9" spans="1:14" x14ac:dyDescent="0.25">
      <c r="A9" s="1"/>
      <c r="B9" s="2" t="s">
        <v>122</v>
      </c>
      <c r="C9" s="2" t="s">
        <v>120</v>
      </c>
      <c r="D9" s="3">
        <v>41676</v>
      </c>
      <c r="E9" s="3">
        <v>41677</v>
      </c>
      <c r="F9" s="1">
        <v>48184</v>
      </c>
      <c r="G9" s="4">
        <v>20500</v>
      </c>
      <c r="H9" s="1"/>
      <c r="I9" s="7"/>
      <c r="J9" s="4"/>
      <c r="K9" s="4">
        <v>20500</v>
      </c>
      <c r="L9" s="4"/>
      <c r="M9" s="4"/>
      <c r="N9" s="6">
        <f t="shared" si="0"/>
        <v>20500</v>
      </c>
    </row>
    <row r="10" spans="1:14" x14ac:dyDescent="0.25">
      <c r="A10" s="1"/>
      <c r="B10" s="2" t="s">
        <v>121</v>
      </c>
      <c r="C10" s="2" t="s">
        <v>120</v>
      </c>
      <c r="D10" s="3">
        <v>41676</v>
      </c>
      <c r="E10" s="3">
        <v>41677</v>
      </c>
      <c r="F10" s="1">
        <v>48185</v>
      </c>
      <c r="G10" s="4">
        <v>20500</v>
      </c>
      <c r="H10" s="1"/>
      <c r="I10" s="5"/>
      <c r="J10" s="5"/>
      <c r="K10" s="5">
        <v>20500</v>
      </c>
      <c r="L10" s="4"/>
      <c r="M10" s="5"/>
      <c r="N10" s="6">
        <f t="shared" si="0"/>
        <v>20500</v>
      </c>
    </row>
    <row r="11" spans="1:14" x14ac:dyDescent="0.25">
      <c r="A11" s="1"/>
      <c r="B11" s="8" t="s">
        <v>123</v>
      </c>
      <c r="C11" s="8" t="s">
        <v>120</v>
      </c>
      <c r="D11" s="3">
        <v>41676</v>
      </c>
      <c r="E11" s="3">
        <v>41677</v>
      </c>
      <c r="F11" s="1">
        <v>48186</v>
      </c>
      <c r="G11" s="4">
        <v>20500</v>
      </c>
      <c r="H11" s="4"/>
      <c r="I11" s="7"/>
      <c r="J11" s="4"/>
      <c r="K11" s="4">
        <v>20500</v>
      </c>
      <c r="L11" s="4"/>
      <c r="M11" s="4"/>
      <c r="N11" s="6">
        <f t="shared" si="0"/>
        <v>20500</v>
      </c>
    </row>
    <row r="12" spans="1:14" x14ac:dyDescent="0.25">
      <c r="A12" s="1"/>
      <c r="B12" s="10" t="s">
        <v>124</v>
      </c>
      <c r="C12" s="10" t="s">
        <v>120</v>
      </c>
      <c r="D12" s="3">
        <v>41676</v>
      </c>
      <c r="E12" s="3">
        <v>41677</v>
      </c>
      <c r="F12" s="1">
        <v>48187</v>
      </c>
      <c r="G12" s="5">
        <v>20500</v>
      </c>
      <c r="H12" s="5"/>
      <c r="I12" s="5"/>
      <c r="J12" s="5"/>
      <c r="K12" s="5">
        <v>20500</v>
      </c>
      <c r="L12" s="4"/>
      <c r="M12" s="9"/>
      <c r="N12" s="6">
        <f t="shared" si="0"/>
        <v>20500</v>
      </c>
    </row>
    <row r="13" spans="1:14" x14ac:dyDescent="0.25">
      <c r="A13" s="1"/>
      <c r="B13" s="10" t="s">
        <v>125</v>
      </c>
      <c r="C13" s="10" t="s">
        <v>129</v>
      </c>
      <c r="D13" s="3">
        <v>41676</v>
      </c>
      <c r="E13" s="3">
        <v>41678</v>
      </c>
      <c r="F13" s="1">
        <v>48188</v>
      </c>
      <c r="G13" s="5">
        <v>34000</v>
      </c>
      <c r="H13" s="5"/>
      <c r="I13" s="5"/>
      <c r="J13" s="5"/>
      <c r="K13" s="5">
        <v>34000</v>
      </c>
      <c r="L13" s="4"/>
      <c r="M13" s="4"/>
      <c r="N13" s="6">
        <f t="shared" si="0"/>
        <v>34000</v>
      </c>
    </row>
    <row r="14" spans="1:14" x14ac:dyDescent="0.25">
      <c r="A14" s="1"/>
      <c r="B14" s="10" t="s">
        <v>126</v>
      </c>
      <c r="C14" s="10" t="s">
        <v>127</v>
      </c>
      <c r="D14" s="3">
        <v>41674</v>
      </c>
      <c r="E14" s="3">
        <v>41676</v>
      </c>
      <c r="F14" s="1">
        <v>48189</v>
      </c>
      <c r="G14" s="5">
        <v>63860</v>
      </c>
      <c r="H14" s="5"/>
      <c r="I14" s="5"/>
      <c r="J14" s="5"/>
      <c r="K14" s="5">
        <v>63860</v>
      </c>
      <c r="L14" s="4"/>
      <c r="M14" s="4"/>
      <c r="N14" s="6">
        <f t="shared" si="0"/>
        <v>63860</v>
      </c>
    </row>
    <row r="15" spans="1:14" x14ac:dyDescent="0.25">
      <c r="A15" s="1"/>
      <c r="B15" s="10" t="s">
        <v>60</v>
      </c>
      <c r="C15" s="10" t="s">
        <v>34</v>
      </c>
      <c r="D15" s="3"/>
      <c r="E15" s="3"/>
      <c r="F15" s="1">
        <v>48190</v>
      </c>
      <c r="G15" s="5"/>
      <c r="H15" s="5" t="s">
        <v>48</v>
      </c>
      <c r="I15" s="5">
        <v>2000</v>
      </c>
      <c r="J15" s="5">
        <v>2000</v>
      </c>
      <c r="K15" s="5"/>
      <c r="L15" s="4"/>
      <c r="M15" s="4"/>
      <c r="N15" s="6">
        <f t="shared" si="0"/>
        <v>2000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245110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243110</v>
      </c>
      <c r="H32" s="19"/>
      <c r="I32" s="20">
        <f>SUM(I6:I31)</f>
        <v>2000</v>
      </c>
      <c r="J32" s="20">
        <f>SUM(J6:J31)</f>
        <v>27750</v>
      </c>
      <c r="K32" s="20">
        <f>SUM(K6:K31)</f>
        <v>217360</v>
      </c>
      <c r="L32" s="20">
        <f>SUM(L6:L31)</f>
        <v>0</v>
      </c>
      <c r="M32" s="20">
        <f>SUM(M6:M31)</f>
        <v>0</v>
      </c>
      <c r="N32" s="6">
        <f t="shared" ref="N32" si="1">G32+I32</f>
        <v>245110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7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50</v>
      </c>
      <c r="D36" s="2"/>
      <c r="E36" s="2"/>
      <c r="F36" s="7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25750</v>
      </c>
      <c r="D37" s="2"/>
      <c r="E37" s="2"/>
      <c r="F37" s="7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2000</v>
      </c>
      <c r="D38" s="2"/>
      <c r="E38" s="2"/>
      <c r="F38" s="7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27750</v>
      </c>
      <c r="D39" s="2"/>
      <c r="E39" s="2"/>
      <c r="F39" s="7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A4" workbookViewId="0">
      <selection activeCell="G19" sqref="G19"/>
    </sheetView>
  </sheetViews>
  <sheetFormatPr baseColWidth="10" defaultRowHeight="15" x14ac:dyDescent="0.25"/>
  <cols>
    <col min="2" max="2" width="28.85546875" customWidth="1"/>
    <col min="3" max="3" width="30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41676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91</v>
      </c>
      <c r="C6" s="2" t="s">
        <v>92</v>
      </c>
      <c r="D6" s="3">
        <v>41670</v>
      </c>
      <c r="E6" s="3">
        <v>41673</v>
      </c>
      <c r="F6" s="1">
        <v>48164</v>
      </c>
      <c r="G6" s="4">
        <v>95867.25</v>
      </c>
      <c r="H6" s="1"/>
      <c r="I6" s="5"/>
      <c r="J6" s="5"/>
      <c r="K6" s="4"/>
      <c r="L6" s="4">
        <v>95867.25</v>
      </c>
      <c r="M6" s="4"/>
      <c r="N6" s="6">
        <f>G6+I6</f>
        <v>95867.25</v>
      </c>
    </row>
    <row r="7" spans="1:14" x14ac:dyDescent="0.25">
      <c r="A7" s="1"/>
      <c r="B7" s="8" t="s">
        <v>93</v>
      </c>
      <c r="C7" s="8" t="s">
        <v>92</v>
      </c>
      <c r="D7" s="3">
        <v>41671</v>
      </c>
      <c r="E7" s="3">
        <v>41673</v>
      </c>
      <c r="F7" s="1">
        <v>48165</v>
      </c>
      <c r="G7" s="4">
        <v>63937.24</v>
      </c>
      <c r="H7" s="1"/>
      <c r="I7" s="5"/>
      <c r="J7" s="5"/>
      <c r="K7" s="4"/>
      <c r="L7" s="4">
        <v>63937.24</v>
      </c>
      <c r="M7" s="4"/>
      <c r="N7" s="6">
        <f t="shared" ref="N7:N30" si="0">G7+I7</f>
        <v>63937.24</v>
      </c>
    </row>
    <row r="8" spans="1:14" x14ac:dyDescent="0.25">
      <c r="A8" s="1"/>
      <c r="B8" s="2" t="s">
        <v>94</v>
      </c>
      <c r="C8" s="2" t="s">
        <v>92</v>
      </c>
      <c r="D8" s="3">
        <v>41671</v>
      </c>
      <c r="E8" s="3">
        <v>41673</v>
      </c>
      <c r="F8" s="1">
        <v>48166</v>
      </c>
      <c r="G8" s="4">
        <v>63937.24</v>
      </c>
      <c r="H8" s="1"/>
      <c r="I8" s="7"/>
      <c r="J8" s="4"/>
      <c r="K8" s="4"/>
      <c r="L8" s="4">
        <v>63937.24</v>
      </c>
      <c r="M8" s="4"/>
      <c r="N8" s="6">
        <f t="shared" si="0"/>
        <v>63937.24</v>
      </c>
    </row>
    <row r="9" spans="1:14" x14ac:dyDescent="0.25">
      <c r="A9" s="1"/>
      <c r="B9" s="2" t="s">
        <v>95</v>
      </c>
      <c r="C9" s="2" t="s">
        <v>96</v>
      </c>
      <c r="D9" s="3"/>
      <c r="E9" s="3"/>
      <c r="F9" s="1">
        <v>48167</v>
      </c>
      <c r="G9" s="4"/>
      <c r="H9" s="1" t="s">
        <v>97</v>
      </c>
      <c r="I9" s="7">
        <v>2500</v>
      </c>
      <c r="J9" s="4"/>
      <c r="K9" s="4">
        <v>2500</v>
      </c>
      <c r="L9" s="4"/>
      <c r="M9" s="4"/>
      <c r="N9" s="6">
        <f t="shared" si="0"/>
        <v>2500</v>
      </c>
    </row>
    <row r="10" spans="1:14" x14ac:dyDescent="0.25">
      <c r="A10" s="1"/>
      <c r="B10" s="2" t="s">
        <v>98</v>
      </c>
      <c r="C10" s="2" t="s">
        <v>92</v>
      </c>
      <c r="D10" s="3">
        <v>41673</v>
      </c>
      <c r="E10" s="3">
        <v>41676</v>
      </c>
      <c r="F10" s="1">
        <v>48168</v>
      </c>
      <c r="G10" s="4">
        <v>95790</v>
      </c>
      <c r="H10" s="1"/>
      <c r="I10" s="5"/>
      <c r="J10" s="5"/>
      <c r="K10" s="5"/>
      <c r="L10" s="4">
        <v>95790</v>
      </c>
      <c r="M10" s="5"/>
      <c r="N10" s="6">
        <f t="shared" si="0"/>
        <v>95790</v>
      </c>
    </row>
    <row r="11" spans="1:14" x14ac:dyDescent="0.25">
      <c r="A11" s="1"/>
      <c r="B11" s="8" t="s">
        <v>99</v>
      </c>
      <c r="C11" s="8" t="s">
        <v>92</v>
      </c>
      <c r="D11" s="3">
        <v>41673</v>
      </c>
      <c r="E11" s="3">
        <v>41674</v>
      </c>
      <c r="F11" s="1">
        <v>48169</v>
      </c>
      <c r="G11" s="4">
        <v>31930</v>
      </c>
      <c r="H11" s="4"/>
      <c r="I11" s="7"/>
      <c r="J11" s="4"/>
      <c r="K11" s="4"/>
      <c r="L11" s="4">
        <v>31930</v>
      </c>
      <c r="M11" s="4"/>
      <c r="N11" s="6">
        <f t="shared" si="0"/>
        <v>31930</v>
      </c>
    </row>
    <row r="12" spans="1:14" x14ac:dyDescent="0.25">
      <c r="A12" s="1"/>
      <c r="B12" s="10" t="s">
        <v>99</v>
      </c>
      <c r="C12" s="10" t="s">
        <v>92</v>
      </c>
      <c r="D12" s="3">
        <v>41673</v>
      </c>
      <c r="E12" s="3">
        <v>41674</v>
      </c>
      <c r="F12" s="1">
        <v>48170</v>
      </c>
      <c r="G12" s="5">
        <v>31930</v>
      </c>
      <c r="H12" s="5"/>
      <c r="I12" s="5"/>
      <c r="J12" s="5"/>
      <c r="K12" s="5"/>
      <c r="L12" s="4">
        <v>31930</v>
      </c>
      <c r="M12" s="9"/>
      <c r="N12" s="6">
        <f t="shared" si="0"/>
        <v>31930</v>
      </c>
    </row>
    <row r="13" spans="1:14" x14ac:dyDescent="0.25">
      <c r="A13" s="1"/>
      <c r="B13" s="10" t="s">
        <v>100</v>
      </c>
      <c r="C13" s="10" t="s">
        <v>101</v>
      </c>
      <c r="D13" s="3">
        <v>41669</v>
      </c>
      <c r="E13" s="3">
        <v>41671</v>
      </c>
      <c r="F13" s="1">
        <v>48171</v>
      </c>
      <c r="G13" s="5">
        <v>314150</v>
      </c>
      <c r="H13" s="5"/>
      <c r="I13" s="5"/>
      <c r="J13" s="5"/>
      <c r="K13" s="5"/>
      <c r="L13" s="4">
        <v>314150</v>
      </c>
      <c r="M13" s="4"/>
      <c r="N13" s="6">
        <f t="shared" si="0"/>
        <v>314150</v>
      </c>
    </row>
    <row r="14" spans="1:14" x14ac:dyDescent="0.25">
      <c r="A14" s="1"/>
      <c r="B14" s="10" t="s">
        <v>102</v>
      </c>
      <c r="C14" s="10" t="s">
        <v>103</v>
      </c>
      <c r="D14" s="3">
        <v>41670</v>
      </c>
      <c r="E14" s="3">
        <v>41672</v>
      </c>
      <c r="F14" s="1">
        <v>48172</v>
      </c>
      <c r="G14" s="5">
        <v>49440</v>
      </c>
      <c r="H14" s="5"/>
      <c r="I14" s="5"/>
      <c r="J14" s="5"/>
      <c r="K14" s="5"/>
      <c r="L14" s="4">
        <v>49440</v>
      </c>
      <c r="M14" s="4"/>
      <c r="N14" s="6">
        <f t="shared" si="0"/>
        <v>49440</v>
      </c>
    </row>
    <row r="15" spans="1:14" x14ac:dyDescent="0.25">
      <c r="A15" s="1"/>
      <c r="B15" s="10" t="s">
        <v>104</v>
      </c>
      <c r="C15" s="10" t="s">
        <v>105</v>
      </c>
      <c r="D15" s="3">
        <v>41671</v>
      </c>
      <c r="E15" s="3">
        <v>41673</v>
      </c>
      <c r="F15" s="1">
        <v>48173</v>
      </c>
      <c r="G15" s="5">
        <v>36050</v>
      </c>
      <c r="H15" s="5"/>
      <c r="I15" s="5"/>
      <c r="J15" s="5"/>
      <c r="K15" s="5"/>
      <c r="L15" s="4">
        <v>36050</v>
      </c>
      <c r="M15" s="4"/>
      <c r="N15" s="6">
        <f t="shared" si="0"/>
        <v>36050</v>
      </c>
    </row>
    <row r="16" spans="1:14" x14ac:dyDescent="0.25">
      <c r="A16" s="1"/>
      <c r="B16" s="2" t="s">
        <v>106</v>
      </c>
      <c r="C16" s="10" t="s">
        <v>107</v>
      </c>
      <c r="D16" s="3">
        <v>41672</v>
      </c>
      <c r="E16" s="3">
        <v>41673</v>
      </c>
      <c r="F16" s="11">
        <v>48174</v>
      </c>
      <c r="G16" s="4">
        <v>35020</v>
      </c>
      <c r="H16" s="12"/>
      <c r="I16" s="13"/>
      <c r="J16" s="4"/>
      <c r="K16" s="12"/>
      <c r="L16" s="4">
        <v>35020</v>
      </c>
      <c r="M16" s="9"/>
      <c r="N16" s="6">
        <f t="shared" si="0"/>
        <v>35020</v>
      </c>
    </row>
    <row r="17" spans="1:14" x14ac:dyDescent="0.25">
      <c r="A17" s="1"/>
      <c r="B17" s="2" t="s">
        <v>108</v>
      </c>
      <c r="C17" s="8" t="s">
        <v>109</v>
      </c>
      <c r="D17" s="3">
        <v>41672</v>
      </c>
      <c r="E17" s="3">
        <v>41674</v>
      </c>
      <c r="F17" s="11">
        <v>48175</v>
      </c>
      <c r="G17" s="4">
        <v>552080</v>
      </c>
      <c r="H17" s="12"/>
      <c r="I17" s="13"/>
      <c r="J17" s="4"/>
      <c r="K17" s="12"/>
      <c r="L17" s="4">
        <v>552080</v>
      </c>
      <c r="M17" s="9"/>
      <c r="N17" s="6">
        <f t="shared" si="0"/>
        <v>552080</v>
      </c>
    </row>
    <row r="18" spans="1:14" x14ac:dyDescent="0.25">
      <c r="A18" s="1"/>
      <c r="B18" s="2" t="s">
        <v>110</v>
      </c>
      <c r="C18" s="2" t="s">
        <v>111</v>
      </c>
      <c r="D18" s="3">
        <v>41673</v>
      </c>
      <c r="E18" s="3">
        <v>41674</v>
      </c>
      <c r="F18" s="11">
        <v>48176</v>
      </c>
      <c r="G18" s="4">
        <v>31930</v>
      </c>
      <c r="H18" s="12"/>
      <c r="I18" s="13"/>
      <c r="J18" s="4"/>
      <c r="K18" s="12"/>
      <c r="L18" s="4">
        <v>31930</v>
      </c>
      <c r="M18" s="9"/>
      <c r="N18" s="6">
        <f t="shared" si="0"/>
        <v>31930</v>
      </c>
    </row>
    <row r="19" spans="1:14" x14ac:dyDescent="0.25">
      <c r="A19" s="1"/>
      <c r="B19" s="161" t="s">
        <v>112</v>
      </c>
      <c r="C19" s="161" t="s">
        <v>113</v>
      </c>
      <c r="D19" s="162">
        <v>41676</v>
      </c>
      <c r="E19" s="162">
        <v>41677</v>
      </c>
      <c r="F19" s="163">
        <v>48177</v>
      </c>
      <c r="G19" s="164">
        <v>20500</v>
      </c>
      <c r="H19" s="165"/>
      <c r="I19" s="166"/>
      <c r="J19" s="164">
        <v>20500</v>
      </c>
      <c r="K19" s="165"/>
      <c r="L19" s="164"/>
      <c r="M19" s="167"/>
      <c r="N19" s="168">
        <f t="shared" si="0"/>
        <v>20500</v>
      </c>
    </row>
    <row r="20" spans="1:14" x14ac:dyDescent="0.25">
      <c r="A20" s="1"/>
      <c r="B20" s="161" t="s">
        <v>114</v>
      </c>
      <c r="C20" s="161" t="s">
        <v>113</v>
      </c>
      <c r="D20" s="162">
        <v>41676</v>
      </c>
      <c r="E20" s="162">
        <v>41677</v>
      </c>
      <c r="F20" s="163">
        <v>48178</v>
      </c>
      <c r="G20" s="164">
        <v>20500</v>
      </c>
      <c r="H20" s="165"/>
      <c r="I20" s="166"/>
      <c r="J20" s="164">
        <v>20500</v>
      </c>
      <c r="K20" s="165"/>
      <c r="L20" s="164"/>
      <c r="M20" s="167"/>
      <c r="N20" s="168">
        <f t="shared" si="0"/>
        <v>20500</v>
      </c>
    </row>
    <row r="21" spans="1:14" x14ac:dyDescent="0.25">
      <c r="A21" s="1"/>
      <c r="B21" s="2" t="s">
        <v>115</v>
      </c>
      <c r="C21" s="2" t="s">
        <v>116</v>
      </c>
      <c r="D21" s="3">
        <v>41676</v>
      </c>
      <c r="E21" s="3">
        <v>41678</v>
      </c>
      <c r="F21" s="11">
        <v>48179</v>
      </c>
      <c r="G21" s="4">
        <v>90640</v>
      </c>
      <c r="H21" s="12"/>
      <c r="I21" s="13"/>
      <c r="J21" s="4"/>
      <c r="K21" s="12">
        <v>90640</v>
      </c>
      <c r="L21" s="4"/>
      <c r="M21" s="9"/>
      <c r="N21" s="6">
        <f t="shared" si="0"/>
        <v>90640</v>
      </c>
    </row>
    <row r="22" spans="1:14" x14ac:dyDescent="0.25">
      <c r="A22" s="1"/>
      <c r="B22" s="2" t="s">
        <v>115</v>
      </c>
      <c r="C22" s="2"/>
      <c r="D22" s="3"/>
      <c r="E22" s="3"/>
      <c r="F22" s="11">
        <v>48180</v>
      </c>
      <c r="G22" s="4"/>
      <c r="H22" s="12" t="s">
        <v>128</v>
      </c>
      <c r="I22" s="13">
        <v>71070</v>
      </c>
      <c r="J22" s="4"/>
      <c r="K22" s="12">
        <v>71070</v>
      </c>
      <c r="L22" s="4"/>
      <c r="M22" s="9"/>
      <c r="N22" s="6">
        <f t="shared" si="0"/>
        <v>71070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1607271.73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1533701.73</v>
      </c>
      <c r="H32" s="19"/>
      <c r="I32" s="20">
        <f>SUM(I6:I31)</f>
        <v>73570</v>
      </c>
      <c r="J32" s="20">
        <f>SUM(J6:J31)</f>
        <v>41000</v>
      </c>
      <c r="K32" s="20">
        <f>SUM(K6:K31)</f>
        <v>164210</v>
      </c>
      <c r="L32" s="20">
        <f>SUM(L6:L31)</f>
        <v>1402061.73</v>
      </c>
      <c r="M32" s="20">
        <f>SUM(M6:M31)</f>
        <v>0</v>
      </c>
      <c r="N32" s="6">
        <f t="shared" ref="N32" si="1">G32+I32</f>
        <v>1607271.73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75"/>
      <c r="G34" s="45" t="s">
        <v>90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7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7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41000</v>
      </c>
      <c r="D38" s="2"/>
      <c r="E38" s="2"/>
      <c r="F38" s="7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41000</v>
      </c>
      <c r="D39" s="2"/>
      <c r="E39" s="2"/>
      <c r="F39" s="7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3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workbookViewId="0">
      <selection sqref="A1:N39"/>
    </sheetView>
  </sheetViews>
  <sheetFormatPr baseColWidth="10" defaultRowHeight="15" x14ac:dyDescent="0.25"/>
  <cols>
    <col min="2" max="2" width="28.85546875" customWidth="1"/>
    <col min="3" max="3" width="30" customWidth="1"/>
    <col min="12" max="12" width="8.7109375" bestFit="1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41675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75</v>
      </c>
      <c r="C6" s="2" t="s">
        <v>31</v>
      </c>
      <c r="D6" s="3">
        <v>41675</v>
      </c>
      <c r="E6" s="3">
        <v>41676</v>
      </c>
      <c r="F6" s="1">
        <v>48152</v>
      </c>
      <c r="G6" s="4">
        <v>45450</v>
      </c>
      <c r="H6" s="1"/>
      <c r="I6" s="5"/>
      <c r="J6" s="5">
        <v>45450</v>
      </c>
      <c r="K6" s="4"/>
      <c r="L6" s="4"/>
      <c r="M6" s="4"/>
      <c r="N6" s="6">
        <f>G6+I6</f>
        <v>45450</v>
      </c>
    </row>
    <row r="7" spans="1:14" x14ac:dyDescent="0.25">
      <c r="A7" s="1"/>
      <c r="B7" s="8" t="s">
        <v>85</v>
      </c>
      <c r="C7" s="8" t="s">
        <v>31</v>
      </c>
      <c r="D7" s="3"/>
      <c r="E7" s="3"/>
      <c r="F7" s="1">
        <v>48154</v>
      </c>
      <c r="G7" s="4"/>
      <c r="H7" s="1" t="s">
        <v>76</v>
      </c>
      <c r="I7" s="5">
        <v>87550</v>
      </c>
      <c r="J7" s="5"/>
      <c r="K7" s="4">
        <v>87550</v>
      </c>
      <c r="L7" s="4"/>
      <c r="M7" s="4"/>
      <c r="N7" s="6">
        <f t="shared" ref="N7:N30" si="0">G7+I7</f>
        <v>87550</v>
      </c>
    </row>
    <row r="8" spans="1:14" x14ac:dyDescent="0.25">
      <c r="A8" s="1"/>
      <c r="B8" s="2" t="s">
        <v>77</v>
      </c>
      <c r="C8" s="2" t="s">
        <v>31</v>
      </c>
      <c r="D8" s="3"/>
      <c r="E8" s="3"/>
      <c r="F8" s="1">
        <v>48155</v>
      </c>
      <c r="G8" s="4"/>
      <c r="H8" s="1" t="s">
        <v>78</v>
      </c>
      <c r="I8" s="7">
        <v>25750</v>
      </c>
      <c r="J8" s="4">
        <v>25750</v>
      </c>
      <c r="K8" s="4"/>
      <c r="L8" s="4"/>
      <c r="M8" s="4"/>
      <c r="N8" s="6">
        <f t="shared" si="0"/>
        <v>25750</v>
      </c>
    </row>
    <row r="9" spans="1:14" x14ac:dyDescent="0.25">
      <c r="A9" s="1"/>
      <c r="B9" s="2" t="s">
        <v>80</v>
      </c>
      <c r="C9" s="2" t="s">
        <v>79</v>
      </c>
      <c r="D9" s="3">
        <v>41675</v>
      </c>
      <c r="E9" s="3">
        <v>41676</v>
      </c>
      <c r="F9" s="1">
        <v>48156</v>
      </c>
      <c r="G9" s="4">
        <v>20500</v>
      </c>
      <c r="H9" s="1"/>
      <c r="I9" s="7"/>
      <c r="J9" s="4"/>
      <c r="K9" s="4">
        <v>20500</v>
      </c>
      <c r="L9" s="4"/>
      <c r="M9" s="4"/>
      <c r="N9" s="6">
        <f t="shared" si="0"/>
        <v>20500</v>
      </c>
    </row>
    <row r="10" spans="1:14" x14ac:dyDescent="0.25">
      <c r="A10" s="1"/>
      <c r="B10" s="2" t="s">
        <v>81</v>
      </c>
      <c r="C10" s="2" t="s">
        <v>79</v>
      </c>
      <c r="D10" s="3">
        <v>41675</v>
      </c>
      <c r="E10" s="3">
        <v>41676</v>
      </c>
      <c r="F10" s="1">
        <v>48157</v>
      </c>
      <c r="G10" s="4">
        <v>20500</v>
      </c>
      <c r="H10" s="1"/>
      <c r="I10" s="5"/>
      <c r="J10" s="5"/>
      <c r="K10" s="5">
        <v>20500</v>
      </c>
      <c r="L10" s="4"/>
      <c r="M10" s="5"/>
      <c r="N10" s="6">
        <f t="shared" si="0"/>
        <v>20500</v>
      </c>
    </row>
    <row r="11" spans="1:14" x14ac:dyDescent="0.25">
      <c r="A11" s="1"/>
      <c r="B11" s="8" t="s">
        <v>82</v>
      </c>
      <c r="C11" s="8" t="s">
        <v>83</v>
      </c>
      <c r="D11" s="3">
        <v>41675</v>
      </c>
      <c r="E11" s="3">
        <v>41676</v>
      </c>
      <c r="F11" s="1">
        <v>48158</v>
      </c>
      <c r="G11" s="4">
        <v>34000</v>
      </c>
      <c r="H11" s="4"/>
      <c r="I11" s="7"/>
      <c r="J11" s="4"/>
      <c r="K11" s="4">
        <v>34000</v>
      </c>
      <c r="L11" s="4"/>
      <c r="M11" s="4"/>
      <c r="N11" s="6">
        <f t="shared" si="0"/>
        <v>34000</v>
      </c>
    </row>
    <row r="12" spans="1:14" x14ac:dyDescent="0.25">
      <c r="A12" s="1"/>
      <c r="B12" s="10" t="s">
        <v>84</v>
      </c>
      <c r="C12" s="10" t="s">
        <v>79</v>
      </c>
      <c r="D12" s="3">
        <v>41675</v>
      </c>
      <c r="E12" s="3">
        <v>41676</v>
      </c>
      <c r="F12" s="1">
        <v>48159</v>
      </c>
      <c r="G12" s="5">
        <v>20500</v>
      </c>
      <c r="H12" s="5"/>
      <c r="I12" s="5"/>
      <c r="J12" s="5"/>
      <c r="K12" s="5">
        <v>20500</v>
      </c>
      <c r="L12" s="4"/>
      <c r="M12" s="9"/>
      <c r="N12" s="6">
        <f t="shared" si="0"/>
        <v>20500</v>
      </c>
    </row>
    <row r="13" spans="1:14" x14ac:dyDescent="0.25">
      <c r="A13" s="1"/>
      <c r="B13" s="10" t="s">
        <v>87</v>
      </c>
      <c r="C13" s="10" t="s">
        <v>88</v>
      </c>
      <c r="D13" s="3">
        <v>41675</v>
      </c>
      <c r="E13" s="3">
        <v>41676</v>
      </c>
      <c r="F13" s="1">
        <v>48161</v>
      </c>
      <c r="G13" s="5">
        <v>17000</v>
      </c>
      <c r="H13" s="5"/>
      <c r="I13" s="5"/>
      <c r="J13" s="5"/>
      <c r="K13" s="5">
        <v>17000</v>
      </c>
      <c r="L13" s="4"/>
      <c r="M13" s="4"/>
      <c r="N13" s="6">
        <f t="shared" si="0"/>
        <v>17000</v>
      </c>
    </row>
    <row r="14" spans="1:14" x14ac:dyDescent="0.25">
      <c r="A14" s="1"/>
      <c r="B14" s="10" t="s">
        <v>89</v>
      </c>
      <c r="C14" s="10" t="s">
        <v>79</v>
      </c>
      <c r="D14" s="3">
        <v>41675</v>
      </c>
      <c r="E14" s="3">
        <v>41676</v>
      </c>
      <c r="F14" s="1">
        <v>48162</v>
      </c>
      <c r="G14" s="5">
        <v>20500</v>
      </c>
      <c r="H14" s="5"/>
      <c r="I14" s="5"/>
      <c r="J14" s="5"/>
      <c r="K14" s="5">
        <v>20500</v>
      </c>
      <c r="L14" s="4"/>
      <c r="M14" s="4"/>
      <c r="N14" s="6">
        <f t="shared" si="0"/>
        <v>20500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291750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178450</v>
      </c>
      <c r="H32" s="19"/>
      <c r="I32" s="20">
        <f>SUM(I6:I31)</f>
        <v>113300</v>
      </c>
      <c r="J32" s="20">
        <f>SUM(J6:J31)</f>
        <v>71200</v>
      </c>
      <c r="K32" s="20">
        <f>SUM(K6:K31)</f>
        <v>220550</v>
      </c>
      <c r="L32" s="20">
        <f>SUM(L6:L31)</f>
        <v>0</v>
      </c>
      <c r="M32" s="20">
        <f>SUM(M6:M31)</f>
        <v>0</v>
      </c>
      <c r="N32" s="6">
        <f t="shared" ref="N32" si="1">G32+I32</f>
        <v>291750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73"/>
      <c r="G34" s="45" t="s">
        <v>86</v>
      </c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66</v>
      </c>
      <c r="D36" s="2"/>
      <c r="E36" s="2"/>
      <c r="F36" s="7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33990</v>
      </c>
      <c r="D37" s="2"/>
      <c r="E37" s="2"/>
      <c r="F37" s="7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37210</v>
      </c>
      <c r="D38" s="2"/>
      <c r="E38" s="2"/>
      <c r="F38" s="7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71200</v>
      </c>
      <c r="D39" s="2"/>
      <c r="E39" s="2"/>
      <c r="F39" s="7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4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28.85546875" customWidth="1"/>
    <col min="3" max="3" width="30" customWidth="1"/>
    <col min="12" max="12" width="8.7109375" bestFit="1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41675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51</v>
      </c>
      <c r="C6" s="2" t="s">
        <v>31</v>
      </c>
      <c r="D6" s="3">
        <v>41674</v>
      </c>
      <c r="E6" s="3">
        <v>41675</v>
      </c>
      <c r="F6" s="1">
        <v>48148</v>
      </c>
      <c r="G6" s="4">
        <v>31930</v>
      </c>
      <c r="H6" s="1"/>
      <c r="I6" s="5"/>
      <c r="J6" s="5"/>
      <c r="K6" s="4">
        <v>31930</v>
      </c>
      <c r="L6" s="4"/>
      <c r="M6" s="4"/>
      <c r="N6" s="6">
        <f>G6+I6</f>
        <v>31930</v>
      </c>
    </row>
    <row r="7" spans="1:14" x14ac:dyDescent="0.25">
      <c r="A7" s="1"/>
      <c r="B7" s="8" t="s">
        <v>71</v>
      </c>
      <c r="C7" s="8" t="s">
        <v>70</v>
      </c>
      <c r="D7" s="3">
        <v>41674</v>
      </c>
      <c r="E7" s="3">
        <v>41675</v>
      </c>
      <c r="F7" s="1">
        <v>48149</v>
      </c>
      <c r="G7" s="4">
        <v>17510</v>
      </c>
      <c r="H7" s="1"/>
      <c r="I7" s="5"/>
      <c r="J7" s="5">
        <v>17510</v>
      </c>
      <c r="K7" s="4"/>
      <c r="L7" s="4"/>
      <c r="M7" s="4"/>
      <c r="N7" s="6">
        <f t="shared" ref="N7:N30" si="0">G7+I7</f>
        <v>17510</v>
      </c>
    </row>
    <row r="8" spans="1:14" x14ac:dyDescent="0.25">
      <c r="A8" s="1"/>
      <c r="B8" s="2" t="s">
        <v>72</v>
      </c>
      <c r="C8" s="2" t="s">
        <v>31</v>
      </c>
      <c r="D8" s="3">
        <v>41675</v>
      </c>
      <c r="E8" s="3">
        <v>41678</v>
      </c>
      <c r="F8" s="1">
        <v>48150</v>
      </c>
      <c r="G8" s="4">
        <v>77250</v>
      </c>
      <c r="H8" s="1"/>
      <c r="I8" s="7"/>
      <c r="J8" s="4"/>
      <c r="K8" s="4">
        <v>77250</v>
      </c>
      <c r="L8" s="4"/>
      <c r="M8" s="4"/>
      <c r="N8" s="6">
        <f t="shared" si="0"/>
        <v>77250</v>
      </c>
    </row>
    <row r="9" spans="1:14" x14ac:dyDescent="0.25">
      <c r="A9" s="1"/>
      <c r="B9" s="2" t="s">
        <v>73</v>
      </c>
      <c r="C9" s="2" t="s">
        <v>74</v>
      </c>
      <c r="D9" s="3">
        <v>41675</v>
      </c>
      <c r="E9" s="3">
        <v>41677</v>
      </c>
      <c r="F9" s="1">
        <v>48151</v>
      </c>
      <c r="G9" s="4">
        <v>41000</v>
      </c>
      <c r="H9" s="1"/>
      <c r="I9" s="7"/>
      <c r="J9" s="4"/>
      <c r="K9" s="4">
        <v>41000</v>
      </c>
      <c r="L9" s="4"/>
      <c r="M9" s="4"/>
      <c r="N9" s="6">
        <f t="shared" si="0"/>
        <v>41000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167690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167690</v>
      </c>
      <c r="H32" s="19"/>
      <c r="I32" s="20">
        <f>SUM(I6:I31)</f>
        <v>0</v>
      </c>
      <c r="J32" s="20">
        <f>SUM(J6:J31)</f>
        <v>17510</v>
      </c>
      <c r="K32" s="20">
        <f>SUM(K6:K31)</f>
        <v>150180</v>
      </c>
      <c r="L32" s="20">
        <f>SUM(L6:L31)</f>
        <v>0</v>
      </c>
      <c r="M32" s="20">
        <f>SUM(M6:M31)</f>
        <v>0</v>
      </c>
      <c r="N32" s="6">
        <f t="shared" ref="N32" si="1">G32+I32</f>
        <v>167690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71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7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7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17510</v>
      </c>
      <c r="D38" s="2"/>
      <c r="E38" s="2"/>
      <c r="F38" s="7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17510</v>
      </c>
      <c r="D39" s="2"/>
      <c r="E39" s="2"/>
      <c r="F39" s="7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4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E35" sqref="E35:F35"/>
    </sheetView>
  </sheetViews>
  <sheetFormatPr baseColWidth="10" defaultRowHeight="15" x14ac:dyDescent="0.25"/>
  <cols>
    <col min="2" max="2" width="28.85546875" customWidth="1"/>
    <col min="3" max="3" width="27" customWidth="1"/>
    <col min="12" max="12" width="8.7109375" bestFit="1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41674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56</v>
      </c>
      <c r="C6" s="2" t="s">
        <v>54</v>
      </c>
      <c r="D6" s="3">
        <v>41674</v>
      </c>
      <c r="E6" s="3">
        <v>41675</v>
      </c>
      <c r="F6" s="1">
        <v>48140</v>
      </c>
      <c r="G6" s="4">
        <v>20500</v>
      </c>
      <c r="H6" s="1"/>
      <c r="I6" s="5"/>
      <c r="J6" s="5"/>
      <c r="K6" s="4">
        <v>20500</v>
      </c>
      <c r="L6" s="4"/>
      <c r="M6" s="4"/>
      <c r="N6" s="6">
        <f>G6+I6</f>
        <v>20500</v>
      </c>
    </row>
    <row r="7" spans="1:14" x14ac:dyDescent="0.25">
      <c r="A7" s="1"/>
      <c r="B7" s="8" t="s">
        <v>58</v>
      </c>
      <c r="C7" s="8" t="s">
        <v>54</v>
      </c>
      <c r="D7" s="3">
        <v>41674</v>
      </c>
      <c r="E7" s="3">
        <v>41675</v>
      </c>
      <c r="F7" s="1">
        <v>48141</v>
      </c>
      <c r="G7" s="4">
        <v>20500</v>
      </c>
      <c r="H7" s="1"/>
      <c r="I7" s="5"/>
      <c r="J7" s="5"/>
      <c r="K7" s="4">
        <v>20500</v>
      </c>
      <c r="L7" s="4"/>
      <c r="M7" s="4"/>
      <c r="N7" s="6">
        <f t="shared" ref="N7:N30" si="0">G7+I7</f>
        <v>20500</v>
      </c>
    </row>
    <row r="8" spans="1:14" x14ac:dyDescent="0.25">
      <c r="A8" s="1"/>
      <c r="B8" s="2" t="s">
        <v>66</v>
      </c>
      <c r="C8" s="2" t="s">
        <v>67</v>
      </c>
      <c r="D8" s="3">
        <v>41673</v>
      </c>
      <c r="E8" s="3">
        <v>41675</v>
      </c>
      <c r="F8" s="1">
        <v>48142</v>
      </c>
      <c r="G8" s="4">
        <v>68000</v>
      </c>
      <c r="H8" s="1"/>
      <c r="I8" s="7"/>
      <c r="J8" s="4"/>
      <c r="K8" s="4"/>
      <c r="L8" s="4">
        <v>68000</v>
      </c>
      <c r="M8" s="4"/>
      <c r="N8" s="6">
        <f t="shared" si="0"/>
        <v>68000</v>
      </c>
    </row>
    <row r="9" spans="1:14" x14ac:dyDescent="0.25">
      <c r="A9" s="1"/>
      <c r="B9" s="2" t="s">
        <v>63</v>
      </c>
      <c r="C9" s="2" t="s">
        <v>68</v>
      </c>
      <c r="D9" s="3">
        <v>41674</v>
      </c>
      <c r="E9" s="3">
        <v>41676</v>
      </c>
      <c r="F9" s="1">
        <v>48143</v>
      </c>
      <c r="G9" s="4">
        <v>40000</v>
      </c>
      <c r="H9" s="1"/>
      <c r="I9" s="7"/>
      <c r="J9" s="4"/>
      <c r="K9" s="4">
        <v>40000</v>
      </c>
      <c r="L9" s="4"/>
      <c r="M9" s="4"/>
      <c r="N9" s="6">
        <f t="shared" si="0"/>
        <v>40000</v>
      </c>
    </row>
    <row r="10" spans="1:14" x14ac:dyDescent="0.25">
      <c r="A10" s="1"/>
      <c r="B10" s="2" t="s">
        <v>57</v>
      </c>
      <c r="C10" s="2" t="s">
        <v>54</v>
      </c>
      <c r="D10" s="3">
        <v>41674</v>
      </c>
      <c r="E10" s="3">
        <v>41675</v>
      </c>
      <c r="F10" s="1">
        <v>48144</v>
      </c>
      <c r="G10" s="4">
        <v>20500</v>
      </c>
      <c r="H10" s="1"/>
      <c r="I10" s="5"/>
      <c r="J10" s="5"/>
      <c r="K10" s="5">
        <v>20500</v>
      </c>
      <c r="L10" s="4"/>
      <c r="M10" s="5"/>
      <c r="N10" s="6">
        <f t="shared" si="0"/>
        <v>20500</v>
      </c>
    </row>
    <row r="11" spans="1:14" x14ac:dyDescent="0.25">
      <c r="A11" s="1"/>
      <c r="B11" s="8" t="s">
        <v>53</v>
      </c>
      <c r="C11" s="8" t="s">
        <v>54</v>
      </c>
      <c r="D11" s="3">
        <v>41674</v>
      </c>
      <c r="E11" s="3">
        <v>41675</v>
      </c>
      <c r="F11" s="1">
        <v>48145</v>
      </c>
      <c r="G11" s="4">
        <v>20500</v>
      </c>
      <c r="H11" s="4"/>
      <c r="I11" s="7"/>
      <c r="J11" s="4"/>
      <c r="K11" s="4">
        <v>20500</v>
      </c>
      <c r="L11" s="4"/>
      <c r="M11" s="4"/>
      <c r="N11" s="6">
        <f t="shared" si="0"/>
        <v>20500</v>
      </c>
    </row>
    <row r="12" spans="1:14" x14ac:dyDescent="0.25">
      <c r="A12" s="1"/>
      <c r="B12" s="10" t="s">
        <v>69</v>
      </c>
      <c r="C12" s="10" t="s">
        <v>34</v>
      </c>
      <c r="D12" s="3">
        <v>41674</v>
      </c>
      <c r="E12" s="3">
        <v>41675</v>
      </c>
      <c r="F12" s="1">
        <v>48146</v>
      </c>
      <c r="G12" s="5">
        <v>65145</v>
      </c>
      <c r="H12" s="5"/>
      <c r="I12" s="5"/>
      <c r="J12" s="5"/>
      <c r="K12" s="5">
        <v>65145</v>
      </c>
      <c r="L12" s="4"/>
      <c r="M12" s="9"/>
      <c r="N12" s="6">
        <f t="shared" si="0"/>
        <v>65145</v>
      </c>
    </row>
    <row r="13" spans="1:14" x14ac:dyDescent="0.25">
      <c r="A13" s="1"/>
      <c r="B13" s="10" t="s">
        <v>43</v>
      </c>
      <c r="C13" s="10"/>
      <c r="D13" s="3"/>
      <c r="E13" s="3"/>
      <c r="F13" s="1">
        <v>48147</v>
      </c>
      <c r="G13" s="5"/>
      <c r="H13" s="5" t="s">
        <v>48</v>
      </c>
      <c r="I13" s="5">
        <v>1800</v>
      </c>
      <c r="J13" s="5">
        <v>1800</v>
      </c>
      <c r="K13" s="5"/>
      <c r="L13" s="4"/>
      <c r="M13" s="4"/>
      <c r="N13" s="6">
        <f t="shared" si="0"/>
        <v>1800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256945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255145</v>
      </c>
      <c r="H32" s="19"/>
      <c r="I32" s="20">
        <f>SUM(I6:I31)</f>
        <v>1800</v>
      </c>
      <c r="J32" s="20">
        <f>SUM(J6:J31)</f>
        <v>1800</v>
      </c>
      <c r="K32" s="20">
        <f>SUM(K6:K31)</f>
        <v>187145</v>
      </c>
      <c r="L32" s="20">
        <f>SUM(L6:L31)</f>
        <v>68000</v>
      </c>
      <c r="M32" s="20">
        <f>SUM(M6:M31)</f>
        <v>0</v>
      </c>
      <c r="N32" s="6">
        <f t="shared" ref="N32" si="1">G32+I32</f>
        <v>256945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69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515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7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7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1800</v>
      </c>
      <c r="D38" s="2"/>
      <c r="E38" s="2"/>
      <c r="F38" s="7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1800</v>
      </c>
      <c r="D39" s="2"/>
      <c r="E39" s="2"/>
      <c r="F39" s="7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5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E35" sqref="E35:F35"/>
    </sheetView>
  </sheetViews>
  <sheetFormatPr baseColWidth="10" defaultRowHeight="15" x14ac:dyDescent="0.25"/>
  <cols>
    <col min="2" max="2" width="28.85546875" customWidth="1"/>
    <col min="3" max="3" width="27" customWidth="1"/>
    <col min="12" max="12" width="8.7109375" bestFit="1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41674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61</v>
      </c>
      <c r="C6" s="2" t="s">
        <v>62</v>
      </c>
      <c r="D6" s="3">
        <v>41673</v>
      </c>
      <c r="E6" s="3">
        <v>41674</v>
      </c>
      <c r="F6" s="1">
        <v>48137</v>
      </c>
      <c r="G6" s="4">
        <v>17000</v>
      </c>
      <c r="H6" s="1"/>
      <c r="I6" s="5"/>
      <c r="J6" s="5"/>
      <c r="K6" s="4"/>
      <c r="L6" s="4">
        <v>17000</v>
      </c>
      <c r="M6" s="4"/>
      <c r="N6" s="6">
        <f>G6+I6</f>
        <v>17000</v>
      </c>
    </row>
    <row r="7" spans="1:14" x14ac:dyDescent="0.25">
      <c r="A7" s="1"/>
      <c r="B7" s="8" t="s">
        <v>63</v>
      </c>
      <c r="C7" s="8" t="s">
        <v>31</v>
      </c>
      <c r="D7" s="3"/>
      <c r="E7" s="3"/>
      <c r="F7" s="1">
        <v>48138</v>
      </c>
      <c r="G7" s="4"/>
      <c r="H7" s="1" t="s">
        <v>64</v>
      </c>
      <c r="I7" s="5">
        <v>32825</v>
      </c>
      <c r="J7" s="5"/>
      <c r="K7" s="4">
        <v>32825</v>
      </c>
      <c r="L7" s="4"/>
      <c r="M7" s="4"/>
      <c r="N7" s="6">
        <f t="shared" ref="N7:N30" si="0">G7+I7</f>
        <v>32825</v>
      </c>
    </row>
    <row r="8" spans="1:14" x14ac:dyDescent="0.25">
      <c r="A8" s="1"/>
      <c r="B8" s="2" t="s">
        <v>65</v>
      </c>
      <c r="C8" s="2" t="s">
        <v>41</v>
      </c>
      <c r="D8" s="3">
        <v>41673</v>
      </c>
      <c r="E8" s="3">
        <v>41674</v>
      </c>
      <c r="F8" s="1">
        <v>48139</v>
      </c>
      <c r="G8" s="4">
        <v>64640</v>
      </c>
      <c r="H8" s="1"/>
      <c r="I8" s="7"/>
      <c r="J8" s="4"/>
      <c r="K8" s="4">
        <v>34640</v>
      </c>
      <c r="L8" s="4"/>
      <c r="M8" s="4">
        <v>30000</v>
      </c>
      <c r="N8" s="6">
        <f t="shared" si="0"/>
        <v>64640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114465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81640</v>
      </c>
      <c r="H32" s="19"/>
      <c r="I32" s="20">
        <f>SUM(I6:I31)</f>
        <v>32825</v>
      </c>
      <c r="J32" s="20">
        <f>SUM(J6:J31)</f>
        <v>0</v>
      </c>
      <c r="K32" s="20">
        <f>SUM(K6:K31)</f>
        <v>67465</v>
      </c>
      <c r="L32" s="20">
        <f>SUM(L6:L31)</f>
        <v>17000</v>
      </c>
      <c r="M32" s="20">
        <f>SUM(M6:M31)</f>
        <v>30000</v>
      </c>
      <c r="N32" s="6">
        <f t="shared" ref="N32" si="1">G32+I32</f>
        <v>114465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6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505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6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6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6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6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2" workbookViewId="0">
      <selection activeCell="C34" sqref="C34:F39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41696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309</v>
      </c>
      <c r="C6" s="2" t="s">
        <v>41</v>
      </c>
      <c r="D6" s="3">
        <v>41696</v>
      </c>
      <c r="E6" s="3">
        <v>41698</v>
      </c>
      <c r="F6" s="1">
        <v>48364</v>
      </c>
      <c r="G6" s="4">
        <v>69300</v>
      </c>
      <c r="H6" s="1"/>
      <c r="I6" s="5"/>
      <c r="J6" s="5"/>
      <c r="K6" s="4">
        <v>34650</v>
      </c>
      <c r="L6" s="4"/>
      <c r="M6" s="4">
        <v>34650</v>
      </c>
      <c r="N6" s="6">
        <f>G6+I6</f>
        <v>69300</v>
      </c>
    </row>
    <row r="7" spans="1:14" x14ac:dyDescent="0.25">
      <c r="A7" s="1"/>
      <c r="B7" s="2" t="s">
        <v>311</v>
      </c>
      <c r="C7" s="2" t="s">
        <v>185</v>
      </c>
      <c r="D7" s="3">
        <v>41696</v>
      </c>
      <c r="E7" s="3">
        <v>41699</v>
      </c>
      <c r="F7" s="1">
        <v>48365</v>
      </c>
      <c r="G7" s="4">
        <v>111825</v>
      </c>
      <c r="H7" s="1"/>
      <c r="I7" s="5"/>
      <c r="J7" s="5"/>
      <c r="K7" s="4">
        <v>111825</v>
      </c>
      <c r="L7" s="4"/>
      <c r="M7" s="4"/>
      <c r="N7" s="6">
        <f t="shared" ref="N7:N30" si="0">G7+I7</f>
        <v>111825</v>
      </c>
    </row>
    <row r="8" spans="1:14" x14ac:dyDescent="0.25">
      <c r="A8" s="1"/>
      <c r="B8" s="2" t="s">
        <v>310</v>
      </c>
      <c r="C8" s="2" t="s">
        <v>34</v>
      </c>
      <c r="D8" s="3">
        <v>41696</v>
      </c>
      <c r="E8" s="3">
        <v>41697</v>
      </c>
      <c r="F8" s="1">
        <v>48366</v>
      </c>
      <c r="G8" s="4">
        <v>51000</v>
      </c>
      <c r="H8" s="1"/>
      <c r="I8" s="5"/>
      <c r="J8" s="5"/>
      <c r="K8" s="4">
        <v>51000</v>
      </c>
      <c r="L8" s="4"/>
      <c r="M8" s="4"/>
      <c r="N8" s="6">
        <f t="shared" si="0"/>
        <v>51000</v>
      </c>
    </row>
    <row r="9" spans="1:14" x14ac:dyDescent="0.25">
      <c r="A9" s="1"/>
      <c r="B9" s="2" t="s">
        <v>312</v>
      </c>
      <c r="C9" s="2" t="s">
        <v>313</v>
      </c>
      <c r="D9" s="3">
        <v>41696</v>
      </c>
      <c r="E9" s="3">
        <v>41697</v>
      </c>
      <c r="F9" s="1">
        <v>48367</v>
      </c>
      <c r="G9" s="4">
        <v>17000</v>
      </c>
      <c r="H9" s="1"/>
      <c r="I9" s="7"/>
      <c r="J9" s="4">
        <v>17000</v>
      </c>
      <c r="K9" s="4"/>
      <c r="L9" s="4"/>
      <c r="M9" s="4"/>
      <c r="N9" s="6">
        <f t="shared" si="0"/>
        <v>17000</v>
      </c>
    </row>
    <row r="10" spans="1:14" x14ac:dyDescent="0.25">
      <c r="A10" s="1"/>
      <c r="B10" s="8" t="s">
        <v>314</v>
      </c>
      <c r="C10" s="8" t="s">
        <v>171</v>
      </c>
      <c r="D10" s="3">
        <v>41689</v>
      </c>
      <c r="E10" s="3">
        <v>41690</v>
      </c>
      <c r="F10" s="1">
        <v>48368</v>
      </c>
      <c r="G10" s="4">
        <v>32550</v>
      </c>
      <c r="H10" s="4"/>
      <c r="I10" s="7"/>
      <c r="J10" s="4"/>
      <c r="K10" s="4"/>
      <c r="L10" s="4"/>
      <c r="M10" s="4">
        <v>32550</v>
      </c>
      <c r="N10" s="6">
        <f t="shared" si="0"/>
        <v>32550</v>
      </c>
    </row>
    <row r="11" spans="1:14" x14ac:dyDescent="0.25">
      <c r="A11" s="1"/>
      <c r="B11" s="10" t="s">
        <v>315</v>
      </c>
      <c r="C11" s="10" t="s">
        <v>316</v>
      </c>
      <c r="D11" s="3">
        <v>41696</v>
      </c>
      <c r="E11" s="3">
        <v>41697</v>
      </c>
      <c r="F11" s="1">
        <v>48369</v>
      </c>
      <c r="G11" s="5">
        <v>17000</v>
      </c>
      <c r="H11" s="5"/>
      <c r="I11" s="5"/>
      <c r="J11" s="5"/>
      <c r="K11" s="5">
        <v>17000</v>
      </c>
      <c r="L11" s="4"/>
      <c r="M11" s="9"/>
      <c r="N11" s="6">
        <f t="shared" si="0"/>
        <v>17000</v>
      </c>
    </row>
    <row r="12" spans="1:14" x14ac:dyDescent="0.25">
      <c r="A12" s="1"/>
      <c r="B12" s="10" t="s">
        <v>317</v>
      </c>
      <c r="C12" s="10" t="s">
        <v>171</v>
      </c>
      <c r="D12" s="3">
        <v>41691</v>
      </c>
      <c r="E12" s="3">
        <v>41693</v>
      </c>
      <c r="F12" s="1">
        <v>48370</v>
      </c>
      <c r="G12" s="5">
        <v>74235</v>
      </c>
      <c r="H12" s="5"/>
      <c r="I12" s="5"/>
      <c r="J12" s="5"/>
      <c r="K12" s="5"/>
      <c r="L12" s="4"/>
      <c r="M12" s="4">
        <v>74235</v>
      </c>
      <c r="N12" s="6">
        <f t="shared" si="0"/>
        <v>74235</v>
      </c>
    </row>
    <row r="13" spans="1:14" x14ac:dyDescent="0.25">
      <c r="A13" s="1"/>
      <c r="B13" s="10" t="s">
        <v>318</v>
      </c>
      <c r="C13" s="10" t="s">
        <v>319</v>
      </c>
      <c r="D13" s="3">
        <v>41696</v>
      </c>
      <c r="E13" s="3">
        <v>41697</v>
      </c>
      <c r="F13" s="1">
        <v>48371</v>
      </c>
      <c r="G13" s="5">
        <v>17000</v>
      </c>
      <c r="H13" s="5"/>
      <c r="I13" s="5"/>
      <c r="J13" s="5"/>
      <c r="K13" s="5">
        <v>17000</v>
      </c>
      <c r="L13" s="4"/>
      <c r="M13" s="4"/>
      <c r="N13" s="6">
        <f t="shared" si="0"/>
        <v>17000</v>
      </c>
    </row>
    <row r="14" spans="1:14" x14ac:dyDescent="0.25">
      <c r="A14" s="1"/>
      <c r="B14" s="10" t="s">
        <v>320</v>
      </c>
      <c r="C14" s="10" t="s">
        <v>321</v>
      </c>
      <c r="D14" s="3">
        <v>41696</v>
      </c>
      <c r="E14" s="3">
        <v>41697</v>
      </c>
      <c r="F14" s="1">
        <v>48372</v>
      </c>
      <c r="G14" s="5">
        <v>17000</v>
      </c>
      <c r="H14" s="5"/>
      <c r="I14" s="5"/>
      <c r="J14" s="5"/>
      <c r="K14" s="5">
        <v>17000</v>
      </c>
      <c r="L14" s="4"/>
      <c r="M14" s="4"/>
      <c r="N14" s="6">
        <f t="shared" si="0"/>
        <v>17000</v>
      </c>
    </row>
    <row r="15" spans="1:14" x14ac:dyDescent="0.25">
      <c r="A15" s="1"/>
      <c r="B15" s="2" t="s">
        <v>43</v>
      </c>
      <c r="C15" s="10"/>
      <c r="D15" s="3"/>
      <c r="E15" s="3"/>
      <c r="F15" s="11">
        <v>48373</v>
      </c>
      <c r="G15" s="4"/>
      <c r="H15" s="12" t="s">
        <v>48</v>
      </c>
      <c r="I15" s="13"/>
      <c r="J15" s="4">
        <v>1800</v>
      </c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406910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406910</v>
      </c>
      <c r="H32" s="19"/>
      <c r="I32" s="20">
        <f>SUM(I6:I31)</f>
        <v>0</v>
      </c>
      <c r="J32" s="20">
        <f>SUM(J6:J31)</f>
        <v>18800</v>
      </c>
      <c r="K32" s="20">
        <f>SUM(K6:K31)</f>
        <v>248475</v>
      </c>
      <c r="L32" s="20">
        <f>SUM(L6:L31)</f>
        <v>0</v>
      </c>
      <c r="M32" s="20">
        <f>SUM(M6:M31)</f>
        <v>141435</v>
      </c>
      <c r="N32" s="6">
        <f t="shared" ref="N32" si="1">G32+I32</f>
        <v>406910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53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5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15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18800</v>
      </c>
      <c r="D38" s="2"/>
      <c r="E38" s="2"/>
      <c r="F38" s="15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18800</v>
      </c>
      <c r="D39" s="2"/>
      <c r="E39" s="2"/>
      <c r="F39" s="15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workbookViewId="0">
      <selection activeCell="C46" sqref="C46"/>
    </sheetView>
  </sheetViews>
  <sheetFormatPr baseColWidth="10" defaultRowHeight="15" x14ac:dyDescent="0.25"/>
  <cols>
    <col min="2" max="2" width="28.85546875" customWidth="1"/>
    <col min="3" max="3" width="27" customWidth="1"/>
    <col min="12" max="12" width="8.7109375" bestFit="1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41673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52</v>
      </c>
      <c r="C6" s="2" t="s">
        <v>41</v>
      </c>
      <c r="D6" s="3">
        <v>41673</v>
      </c>
      <c r="E6" s="3">
        <v>41674</v>
      </c>
      <c r="F6" s="1">
        <v>48129</v>
      </c>
      <c r="G6" s="4">
        <v>88880</v>
      </c>
      <c r="H6" s="1"/>
      <c r="I6" s="5"/>
      <c r="J6" s="5"/>
      <c r="K6" s="4">
        <v>88880</v>
      </c>
      <c r="L6" s="4"/>
      <c r="M6" s="4"/>
      <c r="N6" s="6">
        <f>G6+I6</f>
        <v>88880</v>
      </c>
    </row>
    <row r="7" spans="1:14" x14ac:dyDescent="0.25">
      <c r="A7" s="1"/>
      <c r="B7" s="8" t="s">
        <v>53</v>
      </c>
      <c r="C7" s="8" t="s">
        <v>54</v>
      </c>
      <c r="D7" s="3">
        <v>41673</v>
      </c>
      <c r="E7" s="3">
        <v>41674</v>
      </c>
      <c r="F7" s="1">
        <v>48130</v>
      </c>
      <c r="G7" s="4">
        <v>20500</v>
      </c>
      <c r="H7" s="1"/>
      <c r="I7" s="5"/>
      <c r="J7" s="5"/>
      <c r="K7" s="4">
        <v>20500</v>
      </c>
      <c r="L7" s="4"/>
      <c r="M7" s="4"/>
      <c r="N7" s="6">
        <f t="shared" ref="N7:N30" si="0">G7+I7</f>
        <v>20500</v>
      </c>
    </row>
    <row r="8" spans="1:14" x14ac:dyDescent="0.25">
      <c r="A8" s="1"/>
      <c r="B8" s="2" t="s">
        <v>55</v>
      </c>
      <c r="C8" s="2" t="s">
        <v>41</v>
      </c>
      <c r="D8" s="3">
        <v>41673</v>
      </c>
      <c r="E8" s="3">
        <v>41675</v>
      </c>
      <c r="F8" s="1">
        <v>48131</v>
      </c>
      <c r="G8" s="4">
        <v>88880</v>
      </c>
      <c r="H8" s="1"/>
      <c r="I8" s="7"/>
      <c r="J8" s="4"/>
      <c r="K8" s="4">
        <v>88880</v>
      </c>
      <c r="L8" s="4"/>
      <c r="M8" s="4"/>
      <c r="N8" s="6">
        <f t="shared" si="0"/>
        <v>88880</v>
      </c>
    </row>
    <row r="9" spans="1:14" x14ac:dyDescent="0.25">
      <c r="A9" s="1"/>
      <c r="B9" s="2" t="s">
        <v>56</v>
      </c>
      <c r="C9" s="2" t="s">
        <v>54</v>
      </c>
      <c r="D9" s="3">
        <v>41673</v>
      </c>
      <c r="E9" s="3">
        <v>41674</v>
      </c>
      <c r="F9" s="1">
        <v>48132</v>
      </c>
      <c r="G9" s="4">
        <v>20500</v>
      </c>
      <c r="H9" s="1"/>
      <c r="I9" s="7"/>
      <c r="J9" s="4"/>
      <c r="K9" s="4">
        <v>20500</v>
      </c>
      <c r="L9" s="4"/>
      <c r="M9" s="4"/>
      <c r="N9" s="6">
        <f t="shared" si="0"/>
        <v>20500</v>
      </c>
    </row>
    <row r="10" spans="1:14" x14ac:dyDescent="0.25">
      <c r="A10" s="1"/>
      <c r="B10" s="2" t="s">
        <v>57</v>
      </c>
      <c r="C10" s="2" t="s">
        <v>54</v>
      </c>
      <c r="D10" s="3">
        <v>41673</v>
      </c>
      <c r="E10" s="3">
        <v>41674</v>
      </c>
      <c r="F10" s="1">
        <v>48133</v>
      </c>
      <c r="G10" s="4">
        <v>20500</v>
      </c>
      <c r="H10" s="1"/>
      <c r="I10" s="5"/>
      <c r="J10" s="5"/>
      <c r="K10" s="5">
        <v>20500</v>
      </c>
      <c r="L10" s="4"/>
      <c r="M10" s="5"/>
      <c r="N10" s="6">
        <f t="shared" si="0"/>
        <v>20500</v>
      </c>
    </row>
    <row r="11" spans="1:14" x14ac:dyDescent="0.25">
      <c r="A11" s="1"/>
      <c r="B11" s="8" t="s">
        <v>58</v>
      </c>
      <c r="C11" s="8" t="s">
        <v>54</v>
      </c>
      <c r="D11" s="3">
        <v>41673</v>
      </c>
      <c r="E11" s="3">
        <v>41674</v>
      </c>
      <c r="F11" s="1">
        <v>48134</v>
      </c>
      <c r="G11" s="4">
        <v>20500</v>
      </c>
      <c r="H11" s="4"/>
      <c r="I11" s="7"/>
      <c r="J11" s="4"/>
      <c r="K11" s="4">
        <v>20500</v>
      </c>
      <c r="L11" s="4"/>
      <c r="M11" s="4"/>
      <c r="N11" s="6">
        <f t="shared" si="0"/>
        <v>20500</v>
      </c>
    </row>
    <row r="12" spans="1:14" x14ac:dyDescent="0.25">
      <c r="A12" s="1"/>
      <c r="B12" s="10" t="s">
        <v>43</v>
      </c>
      <c r="C12" s="10"/>
      <c r="D12" s="3"/>
      <c r="E12" s="3"/>
      <c r="F12" s="1">
        <v>48135</v>
      </c>
      <c r="G12" s="5"/>
      <c r="H12" s="5" t="s">
        <v>48</v>
      </c>
      <c r="I12" s="5">
        <v>4200</v>
      </c>
      <c r="J12" s="5">
        <v>4200</v>
      </c>
      <c r="K12" s="5"/>
      <c r="L12" s="4"/>
      <c r="M12" s="9"/>
      <c r="N12" s="6">
        <f t="shared" si="0"/>
        <v>4200</v>
      </c>
    </row>
    <row r="13" spans="1:14" x14ac:dyDescent="0.25">
      <c r="A13" s="1"/>
      <c r="B13" s="10" t="s">
        <v>59</v>
      </c>
      <c r="C13" s="10" t="s">
        <v>34</v>
      </c>
      <c r="D13" s="3">
        <v>41673</v>
      </c>
      <c r="E13" s="3">
        <v>41674</v>
      </c>
      <c r="F13" s="1">
        <v>48136</v>
      </c>
      <c r="G13" s="5">
        <v>31310</v>
      </c>
      <c r="H13" s="5"/>
      <c r="I13" s="5"/>
      <c r="J13" s="5"/>
      <c r="K13" s="5">
        <v>31310</v>
      </c>
      <c r="L13" s="4"/>
      <c r="M13" s="4"/>
      <c r="N13" s="6">
        <f t="shared" si="0"/>
        <v>31310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295270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291070</v>
      </c>
      <c r="H32" s="19"/>
      <c r="I32" s="20">
        <f>SUM(I6:I31)</f>
        <v>4200</v>
      </c>
      <c r="J32" s="20">
        <f>SUM(J6:J31)</f>
        <v>4200</v>
      </c>
      <c r="K32" s="20">
        <f>SUM(K6:K31)</f>
        <v>291070</v>
      </c>
      <c r="L32" s="20">
        <f>SUM(L6:L31)</f>
        <v>0</v>
      </c>
      <c r="M32" s="20">
        <f>SUM(M6:M31)</f>
        <v>0</v>
      </c>
      <c r="N32" s="6">
        <f t="shared" ref="N32" si="1">G32+I32</f>
        <v>295270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6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505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6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6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4200</v>
      </c>
      <c r="D38" s="2"/>
      <c r="E38" s="2"/>
      <c r="F38" s="6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4200</v>
      </c>
      <c r="D39" s="2"/>
      <c r="E39" s="2"/>
      <c r="F39" s="6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5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B1" workbookViewId="0">
      <selection activeCell="C22" sqref="C22"/>
    </sheetView>
  </sheetViews>
  <sheetFormatPr baseColWidth="10" defaultRowHeight="15" x14ac:dyDescent="0.25"/>
  <cols>
    <col min="2" max="2" width="33.140625" bestFit="1" customWidth="1"/>
    <col min="3" max="3" width="36.1406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41673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49</v>
      </c>
      <c r="C6" s="2" t="s">
        <v>50</v>
      </c>
      <c r="D6" s="3">
        <v>41670</v>
      </c>
      <c r="E6" s="3">
        <v>41672</v>
      </c>
      <c r="F6" s="1">
        <v>48127</v>
      </c>
      <c r="G6" s="4">
        <v>55000</v>
      </c>
      <c r="H6" s="1"/>
      <c r="I6" s="5"/>
      <c r="J6" s="5"/>
      <c r="K6" s="4">
        <v>55000</v>
      </c>
      <c r="L6" s="4"/>
      <c r="M6" s="4"/>
      <c r="N6" s="6">
        <f>G6+I6</f>
        <v>55000</v>
      </c>
    </row>
    <row r="7" spans="1:14" x14ac:dyDescent="0.25">
      <c r="A7" s="1"/>
      <c r="B7" s="8" t="s">
        <v>51</v>
      </c>
      <c r="C7" s="8" t="s">
        <v>31</v>
      </c>
      <c r="D7" s="3">
        <v>41672</v>
      </c>
      <c r="E7" s="3">
        <v>41674</v>
      </c>
      <c r="F7" s="1">
        <v>48128</v>
      </c>
      <c r="G7" s="4">
        <v>62620</v>
      </c>
      <c r="H7" s="1"/>
      <c r="I7" s="5"/>
      <c r="J7" s="5"/>
      <c r="K7" s="4">
        <v>62620</v>
      </c>
      <c r="L7" s="4"/>
      <c r="M7" s="4"/>
      <c r="N7" s="6">
        <f t="shared" ref="N7:N30" si="0">G7+I7</f>
        <v>62620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117620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117620</v>
      </c>
      <c r="H32" s="19"/>
      <c r="I32" s="20">
        <f>SUM(I6:I31)</f>
        <v>0</v>
      </c>
      <c r="J32" s="20">
        <f>SUM(J6:J31)</f>
        <v>0</v>
      </c>
      <c r="K32" s="20">
        <f>SUM(K6:K31)</f>
        <v>117620</v>
      </c>
      <c r="L32" s="20">
        <f>SUM(L6:L31)</f>
        <v>0</v>
      </c>
      <c r="M32" s="20">
        <f>SUM(M6:M31)</f>
        <v>0</v>
      </c>
      <c r="N32" s="6">
        <f t="shared" ref="N32" si="1">G32+I32</f>
        <v>117620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63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505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64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64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64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64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33.140625" bestFit="1" customWidth="1"/>
    <col min="3" max="3" width="36.1406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41672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44</v>
      </c>
      <c r="C6" s="2" t="s">
        <v>31</v>
      </c>
      <c r="D6" s="3">
        <v>41672</v>
      </c>
      <c r="E6" s="3">
        <v>41673</v>
      </c>
      <c r="F6" s="1">
        <v>48124</v>
      </c>
      <c r="G6" s="4">
        <v>73730</v>
      </c>
      <c r="H6" s="1"/>
      <c r="I6" s="5"/>
      <c r="J6" s="5">
        <v>73730</v>
      </c>
      <c r="K6" s="4"/>
      <c r="L6" s="4"/>
      <c r="M6" s="4"/>
      <c r="N6" s="6">
        <f>G6+I6</f>
        <v>73730</v>
      </c>
    </row>
    <row r="7" spans="1:14" x14ac:dyDescent="0.25">
      <c r="A7" s="1"/>
      <c r="B7" s="8" t="s">
        <v>45</v>
      </c>
      <c r="C7" s="8" t="s">
        <v>46</v>
      </c>
      <c r="D7" s="3">
        <v>41670</v>
      </c>
      <c r="E7" s="3">
        <v>41672</v>
      </c>
      <c r="F7" s="1">
        <v>48125</v>
      </c>
      <c r="G7" s="4">
        <v>633270</v>
      </c>
      <c r="H7" s="1"/>
      <c r="I7" s="5"/>
      <c r="J7" s="5"/>
      <c r="K7" s="4"/>
      <c r="L7" s="4"/>
      <c r="M7" s="4">
        <v>633270</v>
      </c>
      <c r="N7" s="6">
        <f t="shared" ref="N7:N30" si="0">G7+I7</f>
        <v>633270</v>
      </c>
    </row>
    <row r="8" spans="1:14" x14ac:dyDescent="0.25">
      <c r="A8" s="1"/>
      <c r="B8" s="2" t="s">
        <v>47</v>
      </c>
      <c r="C8" s="2"/>
      <c r="D8" s="3"/>
      <c r="E8" s="3"/>
      <c r="F8" s="1">
        <v>48126</v>
      </c>
      <c r="G8" s="4"/>
      <c r="H8" s="1" t="s">
        <v>48</v>
      </c>
      <c r="I8" s="7">
        <v>7800</v>
      </c>
      <c r="J8" s="4">
        <v>7800</v>
      </c>
      <c r="K8" s="4"/>
      <c r="L8" s="4"/>
      <c r="M8" s="4"/>
      <c r="N8" s="6">
        <f t="shared" si="0"/>
        <v>7800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714800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707000</v>
      </c>
      <c r="H32" s="19"/>
      <c r="I32" s="20">
        <f>SUM(I6:I31)</f>
        <v>7800</v>
      </c>
      <c r="J32" s="20">
        <f>SUM(J6:J31)</f>
        <v>81530</v>
      </c>
      <c r="K32" s="20">
        <f>SUM(K6:K31)</f>
        <v>0</v>
      </c>
      <c r="L32" s="20">
        <f>SUM(L6:L31)</f>
        <v>0</v>
      </c>
      <c r="M32" s="20">
        <f>SUM(M6:M31)</f>
        <v>633270</v>
      </c>
      <c r="N32" s="6">
        <f t="shared" ref="N32" si="1">G32+I32</f>
        <v>714800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61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505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6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6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81530</v>
      </c>
      <c r="D38" s="2"/>
      <c r="E38" s="2"/>
      <c r="F38" s="6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81530</v>
      </c>
      <c r="D39" s="2"/>
      <c r="E39" s="2"/>
      <c r="F39" s="6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22" sqref="B22"/>
    </sheetView>
  </sheetViews>
  <sheetFormatPr baseColWidth="10" defaultRowHeight="15" x14ac:dyDescent="0.25"/>
  <cols>
    <col min="2" max="2" width="33.140625" bestFit="1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42</v>
      </c>
      <c r="F3" s="31"/>
      <c r="G3" s="33"/>
      <c r="H3" s="25"/>
      <c r="I3" s="2"/>
      <c r="J3" s="34"/>
      <c r="K3" s="35" t="s">
        <v>4</v>
      </c>
      <c r="L3" s="36">
        <v>41672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/>
      <c r="C6" s="2"/>
      <c r="D6" s="3"/>
      <c r="E6" s="3"/>
      <c r="F6" s="1"/>
      <c r="G6" s="4"/>
      <c r="H6" s="1"/>
      <c r="I6" s="5"/>
      <c r="J6" s="5"/>
      <c r="K6" s="4"/>
      <c r="L6" s="4"/>
      <c r="M6" s="4"/>
      <c r="N6" s="6">
        <f>SUM(G6+I6)</f>
        <v>0</v>
      </c>
    </row>
    <row r="7" spans="1:14" x14ac:dyDescent="0.25">
      <c r="A7" s="1"/>
      <c r="B7" s="8"/>
      <c r="C7" s="8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1" si="0">SUM(G7+I7)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 t="shared" si="0"/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 t="shared" si="0"/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0</v>
      </c>
      <c r="H32" s="19"/>
      <c r="I32" s="20">
        <f>SUM(I6:I31)</f>
        <v>0</v>
      </c>
      <c r="J32" s="20">
        <f t="shared" ref="J32:N32" si="1">SUM(J6:J31)</f>
        <v>0</v>
      </c>
      <c r="K32" s="20">
        <f t="shared" si="1"/>
        <v>0</v>
      </c>
      <c r="L32" s="20">
        <f t="shared" si="1"/>
        <v>0</v>
      </c>
      <c r="M32" s="20">
        <f t="shared" si="1"/>
        <v>0</v>
      </c>
      <c r="N32" s="20">
        <f t="shared" si="1"/>
        <v>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59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505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6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6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6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6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5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D22" sqref="D21:D22"/>
    </sheetView>
  </sheetViews>
  <sheetFormatPr baseColWidth="10" defaultRowHeight="15" x14ac:dyDescent="0.25"/>
  <cols>
    <col min="2" max="2" width="33.140625" bestFit="1" customWidth="1"/>
    <col min="3" max="3" width="22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35</v>
      </c>
      <c r="F3" s="31"/>
      <c r="G3" s="33"/>
      <c r="H3" s="25"/>
      <c r="I3" s="2"/>
      <c r="J3" s="34"/>
      <c r="K3" s="35" t="s">
        <v>4</v>
      </c>
      <c r="L3" s="36">
        <v>41671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37</v>
      </c>
      <c r="C6" s="2" t="s">
        <v>34</v>
      </c>
      <c r="D6" s="3">
        <v>41671</v>
      </c>
      <c r="E6" s="3">
        <v>41672</v>
      </c>
      <c r="F6" s="1">
        <v>48120</v>
      </c>
      <c r="G6" s="4">
        <v>51005</v>
      </c>
      <c r="H6" s="1"/>
      <c r="I6" s="5"/>
      <c r="J6" s="5"/>
      <c r="K6" s="4">
        <v>51005</v>
      </c>
      <c r="L6" s="4"/>
      <c r="M6" s="4"/>
      <c r="N6" s="6">
        <f>SUM(G6+I6)</f>
        <v>51005</v>
      </c>
    </row>
    <row r="7" spans="1:14" x14ac:dyDescent="0.25">
      <c r="A7" s="1"/>
      <c r="B7" s="8" t="s">
        <v>40</v>
      </c>
      <c r="C7" s="8" t="s">
        <v>41</v>
      </c>
      <c r="D7" s="3">
        <v>41671</v>
      </c>
      <c r="E7" s="3">
        <v>41672</v>
      </c>
      <c r="F7" s="1">
        <v>48121</v>
      </c>
      <c r="G7" s="4">
        <v>35350</v>
      </c>
      <c r="H7" s="1"/>
      <c r="I7" s="5"/>
      <c r="J7" s="5"/>
      <c r="K7" s="4">
        <v>17675</v>
      </c>
      <c r="L7" s="4"/>
      <c r="M7" s="4">
        <v>17675</v>
      </c>
      <c r="N7" s="6">
        <f t="shared" ref="N7:N31" si="0">SUM(G7+I7)</f>
        <v>35350</v>
      </c>
    </row>
    <row r="8" spans="1:14" x14ac:dyDescent="0.25">
      <c r="A8" s="1"/>
      <c r="B8" s="2" t="s">
        <v>38</v>
      </c>
      <c r="C8" s="2" t="s">
        <v>41</v>
      </c>
      <c r="D8" s="3">
        <v>41671</v>
      </c>
      <c r="E8" s="3">
        <v>41672</v>
      </c>
      <c r="F8" s="1">
        <v>48122</v>
      </c>
      <c r="G8" s="4">
        <v>51005</v>
      </c>
      <c r="H8" s="1"/>
      <c r="I8" s="7"/>
      <c r="J8" s="4"/>
      <c r="K8" s="4">
        <v>51005</v>
      </c>
      <c r="L8" s="4"/>
      <c r="M8" s="4"/>
      <c r="N8" s="6">
        <f t="shared" si="0"/>
        <v>51005</v>
      </c>
    </row>
    <row r="9" spans="1:14" x14ac:dyDescent="0.25">
      <c r="A9" s="1"/>
      <c r="B9" s="2" t="s">
        <v>39</v>
      </c>
      <c r="C9" s="2" t="s">
        <v>34</v>
      </c>
      <c r="D9" s="3">
        <v>41671</v>
      </c>
      <c r="E9" s="3">
        <v>41672</v>
      </c>
      <c r="F9" s="1">
        <v>48123</v>
      </c>
      <c r="G9" s="4">
        <v>31310</v>
      </c>
      <c r="H9" s="1"/>
      <c r="I9" s="7"/>
      <c r="J9" s="4"/>
      <c r="K9" s="4">
        <v>31310</v>
      </c>
      <c r="L9" s="4"/>
      <c r="M9" s="4"/>
      <c r="N9" s="6">
        <f t="shared" si="0"/>
        <v>31310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 t="shared" si="0"/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 t="shared" si="0"/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168670</v>
      </c>
      <c r="H32" s="19"/>
      <c r="I32" s="20">
        <f>SUM(I6:I31)</f>
        <v>0</v>
      </c>
      <c r="J32" s="20">
        <f t="shared" ref="J32:N32" si="1">SUM(J6:J31)</f>
        <v>0</v>
      </c>
      <c r="K32" s="20">
        <f t="shared" si="1"/>
        <v>150995</v>
      </c>
      <c r="L32" s="20">
        <f t="shared" si="1"/>
        <v>0</v>
      </c>
      <c r="M32" s="20">
        <f t="shared" si="1"/>
        <v>17675</v>
      </c>
      <c r="N32" s="20">
        <f t="shared" si="1"/>
        <v>168670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5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505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5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0</v>
      </c>
      <c r="D37" s="2"/>
      <c r="E37" s="2"/>
      <c r="F37" s="5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5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5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5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F8" sqref="F8"/>
    </sheetView>
  </sheetViews>
  <sheetFormatPr baseColWidth="10" defaultRowHeight="15" x14ac:dyDescent="0.25"/>
  <cols>
    <col min="2" max="2" width="33.140625" bestFit="1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32</v>
      </c>
      <c r="F3" s="31"/>
      <c r="G3" s="33"/>
      <c r="H3" s="25"/>
      <c r="I3" s="2"/>
      <c r="J3" s="34"/>
      <c r="K3" s="35" t="s">
        <v>4</v>
      </c>
      <c r="L3" s="36">
        <v>41671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28</v>
      </c>
      <c r="C6" s="2" t="s">
        <v>29</v>
      </c>
      <c r="D6" s="3">
        <v>41670</v>
      </c>
      <c r="E6" s="3">
        <v>41671</v>
      </c>
      <c r="F6" s="1">
        <v>48117</v>
      </c>
      <c r="G6" s="4">
        <v>17000</v>
      </c>
      <c r="H6" s="1"/>
      <c r="I6" s="5"/>
      <c r="J6" s="5"/>
      <c r="K6" s="4">
        <v>17000</v>
      </c>
      <c r="L6" s="4"/>
      <c r="M6" s="4"/>
      <c r="N6" s="6">
        <f>SUM(G6+I6)</f>
        <v>17000</v>
      </c>
    </row>
    <row r="7" spans="1:14" x14ac:dyDescent="0.25">
      <c r="A7" s="1"/>
      <c r="B7" s="8" t="s">
        <v>30</v>
      </c>
      <c r="C7" s="8" t="s">
        <v>31</v>
      </c>
      <c r="D7" s="3">
        <v>41673</v>
      </c>
      <c r="E7" s="3">
        <v>41674</v>
      </c>
      <c r="F7" s="1">
        <v>48118</v>
      </c>
      <c r="G7" s="4">
        <v>27775</v>
      </c>
      <c r="H7" s="1"/>
      <c r="I7" s="5"/>
      <c r="J7" s="5">
        <v>27775</v>
      </c>
      <c r="K7" s="4"/>
      <c r="L7" s="4"/>
      <c r="M7" s="4"/>
      <c r="N7" s="6">
        <f t="shared" ref="N7:N31" si="0">SUM(G7+I7)</f>
        <v>27775</v>
      </c>
    </row>
    <row r="8" spans="1:14" x14ac:dyDescent="0.25">
      <c r="A8" s="1"/>
      <c r="B8" s="2" t="s">
        <v>33</v>
      </c>
      <c r="C8" s="2" t="s">
        <v>34</v>
      </c>
      <c r="D8" s="3">
        <v>41671</v>
      </c>
      <c r="E8" s="3">
        <v>41673</v>
      </c>
      <c r="F8" s="1">
        <v>48119</v>
      </c>
      <c r="G8" s="4">
        <v>22725</v>
      </c>
      <c r="H8" s="1"/>
      <c r="I8" s="7"/>
      <c r="J8" s="4"/>
      <c r="K8" s="4">
        <v>22725</v>
      </c>
      <c r="L8" s="4"/>
      <c r="M8" s="4"/>
      <c r="N8" s="6">
        <f t="shared" si="0"/>
        <v>22725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 t="shared" si="0"/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 t="shared" si="0"/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67500</v>
      </c>
      <c r="H32" s="19"/>
      <c r="I32" s="20">
        <f>SUM(I6:I31)</f>
        <v>0</v>
      </c>
      <c r="J32" s="20">
        <f t="shared" ref="J32:N32" si="1">SUM(J6:J31)</f>
        <v>27775</v>
      </c>
      <c r="K32" s="20">
        <f t="shared" si="1"/>
        <v>39725</v>
      </c>
      <c r="L32" s="20">
        <f t="shared" si="1"/>
        <v>0</v>
      </c>
      <c r="M32" s="20">
        <f t="shared" si="1"/>
        <v>0</v>
      </c>
      <c r="N32" s="20">
        <f t="shared" si="1"/>
        <v>67500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56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505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55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(C36*E35)</f>
        <v>27775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27775</v>
      </c>
      <c r="D39" s="2"/>
      <c r="E39" s="2"/>
      <c r="F39" s="5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5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A12" sqref="A12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41696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308</v>
      </c>
      <c r="C6" s="2" t="s">
        <v>41</v>
      </c>
      <c r="D6" s="3">
        <v>41696</v>
      </c>
      <c r="E6" s="3">
        <v>41697</v>
      </c>
      <c r="F6" s="1">
        <v>48363</v>
      </c>
      <c r="G6" s="4">
        <v>34650</v>
      </c>
      <c r="H6" s="1"/>
      <c r="I6" s="5"/>
      <c r="J6" s="5"/>
      <c r="K6" s="4">
        <v>34650</v>
      </c>
      <c r="L6" s="4"/>
      <c r="M6" s="4"/>
      <c r="N6" s="6">
        <f>G6+I6</f>
        <v>34650</v>
      </c>
    </row>
    <row r="7" spans="1:14" x14ac:dyDescent="0.25">
      <c r="A7" s="1"/>
      <c r="B7" s="2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5"/>
      <c r="J8" s="5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34650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34650</v>
      </c>
      <c r="H32" s="19"/>
      <c r="I32" s="20">
        <f>SUM(I6:I31)</f>
        <v>0</v>
      </c>
      <c r="J32" s="20">
        <f>SUM(J6:J31)</f>
        <v>0</v>
      </c>
      <c r="K32" s="20">
        <f>SUM(K6:K31)</f>
        <v>34650</v>
      </c>
      <c r="L32" s="20">
        <f>SUM(L6:L31)</f>
        <v>0</v>
      </c>
      <c r="M32" s="20">
        <f>SUM(M6:M31)</f>
        <v>0</v>
      </c>
      <c r="N32" s="6">
        <f t="shared" ref="N32" si="1">G32+I32</f>
        <v>34650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51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52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152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52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6" sqref="C6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60</v>
      </c>
      <c r="F3" s="31"/>
      <c r="G3" s="33"/>
      <c r="H3" s="25"/>
      <c r="I3" s="2"/>
      <c r="J3" s="34"/>
      <c r="K3" s="35" t="s">
        <v>4</v>
      </c>
      <c r="L3" s="36">
        <v>41695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306</v>
      </c>
      <c r="C6" s="2" t="s">
        <v>307</v>
      </c>
      <c r="D6" s="3">
        <v>41694</v>
      </c>
      <c r="E6" s="3">
        <v>41696</v>
      </c>
      <c r="F6" s="1">
        <v>48362</v>
      </c>
      <c r="G6" s="4">
        <v>68000</v>
      </c>
      <c r="H6" s="1"/>
      <c r="I6" s="5"/>
      <c r="J6" s="5"/>
      <c r="K6" s="4"/>
      <c r="L6" s="4">
        <v>68000</v>
      </c>
      <c r="M6" s="4"/>
      <c r="N6" s="6">
        <f>G6+I6</f>
        <v>68000</v>
      </c>
    </row>
    <row r="7" spans="1:14" x14ac:dyDescent="0.25">
      <c r="A7" s="1"/>
      <c r="B7" s="2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5"/>
      <c r="J8" s="5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68000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68000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68000</v>
      </c>
      <c r="M32" s="20">
        <f>SUM(M6:M31)</f>
        <v>0</v>
      </c>
      <c r="N32" s="6">
        <f t="shared" ref="N32" si="1">G32+I32</f>
        <v>68000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49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50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v>0</v>
      </c>
      <c r="D37" s="2"/>
      <c r="E37" s="2"/>
      <c r="F37" s="150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50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50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41695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296</v>
      </c>
      <c r="C6" s="2" t="s">
        <v>297</v>
      </c>
      <c r="D6" s="3">
        <v>41693</v>
      </c>
      <c r="E6" s="3">
        <v>41695</v>
      </c>
      <c r="F6" s="1">
        <v>48354</v>
      </c>
      <c r="G6" s="4">
        <v>65100</v>
      </c>
      <c r="H6" s="1"/>
      <c r="I6" s="5"/>
      <c r="J6" s="5"/>
      <c r="K6" s="4"/>
      <c r="L6" s="4"/>
      <c r="M6" s="4">
        <v>65100</v>
      </c>
      <c r="N6" s="6">
        <f>G6+I6</f>
        <v>65100</v>
      </c>
    </row>
    <row r="7" spans="1:14" x14ac:dyDescent="0.25">
      <c r="A7" s="1"/>
      <c r="B7" s="2" t="s">
        <v>298</v>
      </c>
      <c r="C7" s="2" t="s">
        <v>153</v>
      </c>
      <c r="D7" s="3">
        <v>41691</v>
      </c>
      <c r="E7" s="3">
        <v>41693</v>
      </c>
      <c r="F7" s="1">
        <v>48355</v>
      </c>
      <c r="G7" s="4">
        <v>282450</v>
      </c>
      <c r="H7" s="1"/>
      <c r="I7" s="5"/>
      <c r="J7" s="5"/>
      <c r="K7" s="4"/>
      <c r="L7" s="4"/>
      <c r="M7" s="4">
        <v>282450</v>
      </c>
      <c r="N7" s="6">
        <f t="shared" ref="N7:N30" si="0">G7+I7</f>
        <v>282450</v>
      </c>
    </row>
    <row r="8" spans="1:14" x14ac:dyDescent="0.25">
      <c r="A8" s="1"/>
      <c r="B8" s="2" t="s">
        <v>152</v>
      </c>
      <c r="C8" s="2" t="s">
        <v>153</v>
      </c>
      <c r="D8" s="3">
        <v>41691</v>
      </c>
      <c r="E8" s="3">
        <v>41693</v>
      </c>
      <c r="F8" s="1">
        <v>48356</v>
      </c>
      <c r="G8" s="4">
        <v>530250</v>
      </c>
      <c r="H8" s="1"/>
      <c r="I8" s="5"/>
      <c r="J8" s="5"/>
      <c r="K8" s="4"/>
      <c r="L8" s="4"/>
      <c r="M8" s="4">
        <v>530250</v>
      </c>
      <c r="N8" s="6">
        <f t="shared" si="0"/>
        <v>530250</v>
      </c>
    </row>
    <row r="9" spans="1:14" x14ac:dyDescent="0.25">
      <c r="A9" s="1"/>
      <c r="B9" s="2" t="s">
        <v>299</v>
      </c>
      <c r="C9" s="2" t="s">
        <v>300</v>
      </c>
      <c r="D9" s="3">
        <v>41693</v>
      </c>
      <c r="E9" s="3">
        <v>41695</v>
      </c>
      <c r="F9" s="1">
        <v>48357</v>
      </c>
      <c r="G9" s="4">
        <v>69300</v>
      </c>
      <c r="H9" s="1"/>
      <c r="I9" s="7"/>
      <c r="J9" s="4"/>
      <c r="K9" s="4"/>
      <c r="L9" s="4"/>
      <c r="M9" s="4">
        <v>69300</v>
      </c>
      <c r="N9" s="6">
        <f t="shared" si="0"/>
        <v>69300</v>
      </c>
    </row>
    <row r="10" spans="1:14" x14ac:dyDescent="0.25">
      <c r="A10" s="1"/>
      <c r="B10" s="8" t="s">
        <v>301</v>
      </c>
      <c r="C10" s="8" t="s">
        <v>31</v>
      </c>
      <c r="D10" s="3">
        <v>41694</v>
      </c>
      <c r="E10" s="3">
        <v>41695</v>
      </c>
      <c r="F10" s="1">
        <v>48358</v>
      </c>
      <c r="G10" s="4">
        <v>36750</v>
      </c>
      <c r="H10" s="4"/>
      <c r="I10" s="7"/>
      <c r="J10" s="4">
        <v>36750</v>
      </c>
      <c r="K10" s="4"/>
      <c r="L10" s="4"/>
      <c r="M10" s="4"/>
      <c r="N10" s="6">
        <f t="shared" si="0"/>
        <v>36750</v>
      </c>
    </row>
    <row r="11" spans="1:14" x14ac:dyDescent="0.25">
      <c r="A11" s="1"/>
      <c r="B11" s="10" t="s">
        <v>302</v>
      </c>
      <c r="C11" s="10" t="s">
        <v>303</v>
      </c>
      <c r="D11" s="3">
        <v>41694</v>
      </c>
      <c r="E11" s="3">
        <v>41695</v>
      </c>
      <c r="F11" s="1">
        <v>48359</v>
      </c>
      <c r="G11" s="5">
        <v>36750</v>
      </c>
      <c r="H11" s="5"/>
      <c r="I11" s="5"/>
      <c r="J11" s="5"/>
      <c r="K11" s="5"/>
      <c r="L11" s="4"/>
      <c r="M11" s="9">
        <v>36750</v>
      </c>
      <c r="N11" s="6">
        <f t="shared" si="0"/>
        <v>36750</v>
      </c>
    </row>
    <row r="12" spans="1:14" x14ac:dyDescent="0.25">
      <c r="A12" s="1"/>
      <c r="B12" s="10" t="s">
        <v>304</v>
      </c>
      <c r="C12" s="10" t="s">
        <v>305</v>
      </c>
      <c r="D12" s="3">
        <v>41675</v>
      </c>
      <c r="E12" s="3">
        <v>41677</v>
      </c>
      <c r="F12" s="1">
        <v>48360</v>
      </c>
      <c r="G12" s="5">
        <v>65100</v>
      </c>
      <c r="H12" s="5"/>
      <c r="I12" s="5"/>
      <c r="J12" s="5"/>
      <c r="K12" s="5"/>
      <c r="L12" s="4"/>
      <c r="M12" s="4">
        <v>65100</v>
      </c>
      <c r="N12" s="6">
        <f t="shared" si="0"/>
        <v>65100</v>
      </c>
    </row>
    <row r="13" spans="1:14" x14ac:dyDescent="0.25">
      <c r="A13" s="1"/>
      <c r="B13" s="10" t="s">
        <v>43</v>
      </c>
      <c r="C13" s="10"/>
      <c r="D13" s="3"/>
      <c r="E13" s="3"/>
      <c r="F13" s="1">
        <v>48361</v>
      </c>
      <c r="G13" s="5"/>
      <c r="H13" s="5" t="s">
        <v>48</v>
      </c>
      <c r="I13" s="5">
        <v>800</v>
      </c>
      <c r="J13" s="5">
        <v>800</v>
      </c>
      <c r="K13" s="5"/>
      <c r="L13" s="4"/>
      <c r="M13" s="4"/>
      <c r="N13" s="6">
        <f t="shared" si="0"/>
        <v>800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1086500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1085700</v>
      </c>
      <c r="H32" s="19"/>
      <c r="I32" s="20">
        <f>SUM(I6:I31)</f>
        <v>800</v>
      </c>
      <c r="J32" s="20">
        <f>SUM(J6:J31)</f>
        <v>37550</v>
      </c>
      <c r="K32" s="20">
        <f>SUM(K6:K31)</f>
        <v>0</v>
      </c>
      <c r="L32" s="20">
        <f>SUM(L6:L31)</f>
        <v>0</v>
      </c>
      <c r="M32" s="20">
        <f>SUM(M6:M31)</f>
        <v>1048950</v>
      </c>
      <c r="N32" s="6">
        <f t="shared" ref="N32" si="1">G32+I32</f>
        <v>1086500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47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70</v>
      </c>
      <c r="D36" s="2"/>
      <c r="E36" s="2"/>
      <c r="F36" s="148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C36*E35</f>
        <v>36750</v>
      </c>
      <c r="D37" s="2"/>
      <c r="E37" s="2"/>
      <c r="F37" s="148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800</v>
      </c>
      <c r="D38" s="2"/>
      <c r="E38" s="2"/>
      <c r="F38" s="148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37550</v>
      </c>
      <c r="D39" s="2"/>
      <c r="E39" s="2"/>
      <c r="F39" s="148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9"/>
    </sheetView>
  </sheetViews>
  <sheetFormatPr baseColWidth="10" defaultRowHeight="15" x14ac:dyDescent="0.25"/>
  <cols>
    <col min="2" max="2" width="28.85546875" customWidth="1"/>
    <col min="3" max="3" width="36.85546875" customWidth="1"/>
    <col min="7" max="7" width="10.85546875" bestFit="1" customWidth="1"/>
    <col min="8" max="8" width="13.5703125" bestFit="1" customWidth="1"/>
    <col min="12" max="12" width="11.28515625" customWidth="1"/>
    <col min="14" max="14" width="12.4257812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/>
      <c r="E3" s="32" t="s">
        <v>43</v>
      </c>
      <c r="F3" s="31"/>
      <c r="G3" s="33"/>
      <c r="H3" s="25"/>
      <c r="I3" s="2"/>
      <c r="J3" s="34"/>
      <c r="K3" s="35" t="s">
        <v>4</v>
      </c>
      <c r="L3" s="36">
        <v>41694</v>
      </c>
      <c r="M3" s="37"/>
      <c r="N3" s="38" t="s">
        <v>36</v>
      </c>
    </row>
    <row r="4" spans="1:14" x14ac:dyDescent="0.25">
      <c r="A4" s="2"/>
      <c r="B4" s="2"/>
      <c r="C4" s="2"/>
      <c r="D4" s="2"/>
      <c r="E4" s="2"/>
      <c r="F4" s="2"/>
      <c r="G4" s="2"/>
      <c r="H4" s="171" t="s">
        <v>5</v>
      </c>
      <c r="I4" s="172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294</v>
      </c>
      <c r="C6" s="2" t="s">
        <v>41</v>
      </c>
      <c r="D6" s="3">
        <v>41694</v>
      </c>
      <c r="E6" s="3">
        <v>41695</v>
      </c>
      <c r="F6" s="1">
        <v>48352</v>
      </c>
      <c r="G6" s="4">
        <v>53025</v>
      </c>
      <c r="H6" s="1"/>
      <c r="I6" s="5"/>
      <c r="J6" s="5"/>
      <c r="K6" s="4">
        <v>53025</v>
      </c>
      <c r="L6" s="4"/>
      <c r="M6" s="4"/>
      <c r="N6" s="6">
        <f>G6+I6</f>
        <v>53025</v>
      </c>
    </row>
    <row r="7" spans="1:14" x14ac:dyDescent="0.25">
      <c r="A7" s="1"/>
      <c r="B7" s="2" t="s">
        <v>295</v>
      </c>
      <c r="C7" s="2" t="s">
        <v>31</v>
      </c>
      <c r="D7" s="3">
        <v>41693</v>
      </c>
      <c r="E7" s="3">
        <v>41695</v>
      </c>
      <c r="F7" s="1">
        <v>48353</v>
      </c>
      <c r="G7" s="4">
        <v>73489.5</v>
      </c>
      <c r="H7" s="1"/>
      <c r="I7" s="5"/>
      <c r="J7" s="5"/>
      <c r="K7" s="4">
        <v>73489.5</v>
      </c>
      <c r="L7" s="4"/>
      <c r="M7" s="4"/>
      <c r="N7" s="6">
        <f t="shared" ref="N7:N30" si="0">G7+I7</f>
        <v>73489.5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5"/>
      <c r="J8" s="5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4"/>
      <c r="I10" s="7"/>
      <c r="J10" s="4"/>
      <c r="K10" s="4"/>
      <c r="L10" s="4"/>
      <c r="M10" s="4"/>
      <c r="N10" s="6">
        <f t="shared" si="0"/>
        <v>0</v>
      </c>
    </row>
    <row r="11" spans="1:14" x14ac:dyDescent="0.25">
      <c r="A11" s="1"/>
      <c r="B11" s="10"/>
      <c r="C11" s="10"/>
      <c r="D11" s="3"/>
      <c r="E11" s="3"/>
      <c r="F11" s="1"/>
      <c r="G11" s="5"/>
      <c r="H11" s="5"/>
      <c r="I11" s="5"/>
      <c r="J11" s="5"/>
      <c r="K11" s="5"/>
      <c r="L11" s="4"/>
      <c r="M11" s="9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4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2"/>
      <c r="C15" s="10"/>
      <c r="D15" s="3"/>
      <c r="E15" s="3"/>
      <c r="F15" s="11"/>
      <c r="G15" s="4"/>
      <c r="H15" s="12"/>
      <c r="I15" s="13"/>
      <c r="J15" s="4"/>
      <c r="K15" s="12"/>
      <c r="L15" s="4"/>
      <c r="M15" s="9"/>
      <c r="N15" s="6">
        <f t="shared" si="0"/>
        <v>0</v>
      </c>
    </row>
    <row r="16" spans="1:14" x14ac:dyDescent="0.25">
      <c r="A16" s="1"/>
      <c r="B16" s="2"/>
      <c r="C16" s="8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2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4"/>
      <c r="B25" s="2"/>
      <c r="C25" s="2"/>
      <c r="D25" s="3"/>
      <c r="E25" s="3"/>
      <c r="F25" s="11"/>
      <c r="G25" s="4"/>
      <c r="H25" s="15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>G26+I26</f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13"/>
      <c r="K27" s="12"/>
      <c r="L27" s="4"/>
      <c r="M27" s="9"/>
      <c r="N27" s="6">
        <f>G27+I27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4"/>
      <c r="K28" s="12"/>
      <c r="L28" s="4"/>
      <c r="M28" s="9"/>
      <c r="N28" s="6">
        <f t="shared" si="0"/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>G29+I29</f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126514.5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126514.5</v>
      </c>
      <c r="H32" s="19"/>
      <c r="I32" s="20">
        <f>SUM(I6:I31)</f>
        <v>0</v>
      </c>
      <c r="J32" s="20">
        <f>SUM(J6:J31)</f>
        <v>0</v>
      </c>
      <c r="K32" s="20">
        <f>SUM(K6:K31)</f>
        <v>126514.5</v>
      </c>
      <c r="L32" s="20">
        <f>SUM(L6:L31)</f>
        <v>0</v>
      </c>
      <c r="M32" s="20">
        <f>SUM(M6:M31)</f>
        <v>0</v>
      </c>
      <c r="N32" s="6">
        <f t="shared" ref="N32" si="1">G32+I32</f>
        <v>126514.5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x14ac:dyDescent="0.25">
      <c r="A34" s="39" t="s">
        <v>22</v>
      </c>
      <c r="B34" s="38"/>
      <c r="C34" s="2"/>
      <c r="D34" s="3"/>
      <c r="E34" s="34" t="s">
        <v>23</v>
      </c>
      <c r="F34" s="145"/>
      <c r="G34" s="45"/>
      <c r="H34" s="46"/>
      <c r="I34" s="46"/>
      <c r="J34" s="46"/>
      <c r="K34" s="46"/>
      <c r="L34" s="46"/>
      <c r="M34" s="46"/>
      <c r="N34" s="47"/>
    </row>
    <row r="35" spans="1:14" x14ac:dyDescent="0.25">
      <c r="A35" s="169" t="s">
        <v>24</v>
      </c>
      <c r="B35" s="170"/>
      <c r="C35" s="48"/>
      <c r="D35" s="2"/>
      <c r="E35" s="173">
        <v>525</v>
      </c>
      <c r="F35" s="174"/>
      <c r="G35" s="49"/>
      <c r="H35" s="50"/>
      <c r="I35" s="50"/>
      <c r="J35" s="50"/>
      <c r="K35" s="50"/>
      <c r="L35" s="50"/>
      <c r="M35" s="50"/>
      <c r="N35" s="51"/>
    </row>
    <row r="36" spans="1:14" x14ac:dyDescent="0.25">
      <c r="A36" s="169" t="s">
        <v>25</v>
      </c>
      <c r="B36" s="170"/>
      <c r="C36" s="21">
        <v>0</v>
      </c>
      <c r="D36" s="2"/>
      <c r="E36" s="2"/>
      <c r="F36" s="146"/>
      <c r="G36" s="49"/>
      <c r="H36" s="50"/>
      <c r="I36" s="50"/>
      <c r="J36" s="50"/>
      <c r="K36" s="50"/>
      <c r="L36" s="50"/>
      <c r="M36" s="50"/>
      <c r="N36" s="51"/>
    </row>
    <row r="37" spans="1:14" x14ac:dyDescent="0.25">
      <c r="A37" s="175"/>
      <c r="B37" s="176"/>
      <c r="C37" s="4">
        <f>C36*E35</f>
        <v>0</v>
      </c>
      <c r="D37" s="2"/>
      <c r="E37" s="2"/>
      <c r="F37" s="146"/>
      <c r="G37" s="49"/>
      <c r="H37" s="50"/>
      <c r="I37" s="50"/>
      <c r="J37" s="50"/>
      <c r="K37" s="50"/>
      <c r="L37" s="50"/>
      <c r="M37" s="50"/>
      <c r="N37" s="51"/>
    </row>
    <row r="38" spans="1:14" x14ac:dyDescent="0.25">
      <c r="A38" s="169" t="s">
        <v>26</v>
      </c>
      <c r="B38" s="170"/>
      <c r="C38" s="20">
        <v>0</v>
      </c>
      <c r="D38" s="2"/>
      <c r="E38" s="2"/>
      <c r="F38" s="146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69" t="s">
        <v>19</v>
      </c>
      <c r="B39" s="170"/>
      <c r="C39" s="4">
        <f>(C37+C38)</f>
        <v>0</v>
      </c>
      <c r="D39" s="2"/>
      <c r="E39" s="2"/>
      <c r="F39" s="146"/>
      <c r="G39" s="53"/>
      <c r="H39" s="54"/>
      <c r="I39" s="54"/>
      <c r="J39" s="54"/>
      <c r="K39" s="54"/>
      <c r="L39" s="54"/>
      <c r="M39" s="54"/>
      <c r="N39" s="55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55</vt:i4>
      </vt:variant>
    </vt:vector>
  </HeadingPairs>
  <TitlesOfParts>
    <vt:vector size="111" baseType="lpstr">
      <vt:lpstr>FEBRERO 28 PM</vt:lpstr>
      <vt:lpstr>FEBRERO 28 AM</vt:lpstr>
      <vt:lpstr>FEBRERO 27 PM</vt:lpstr>
      <vt:lpstr>FEBRERO 27 AM</vt:lpstr>
      <vt:lpstr>FEBRERO 26 PM</vt:lpstr>
      <vt:lpstr>FEBRERO 26 AM </vt:lpstr>
      <vt:lpstr>FEBRERO 25 PM</vt:lpstr>
      <vt:lpstr>FEBRERO 25 AM</vt:lpstr>
      <vt:lpstr>FEBRERO 24 PM</vt:lpstr>
      <vt:lpstr>FEBRERO 24 AM</vt:lpstr>
      <vt:lpstr>FEBRERO 23 PM</vt:lpstr>
      <vt:lpstr>FEBRERO 23 AM</vt:lpstr>
      <vt:lpstr>FEBRERO 22 PM</vt:lpstr>
      <vt:lpstr>FEBRERO 22 AM</vt:lpstr>
      <vt:lpstr>FEBRERO 21 PM</vt:lpstr>
      <vt:lpstr>FEBRERO 21 AM </vt:lpstr>
      <vt:lpstr>FEBRERO 20 PM</vt:lpstr>
      <vt:lpstr>FEBRERO 20 AM</vt:lpstr>
      <vt:lpstr>FEBRERO 19 PM</vt:lpstr>
      <vt:lpstr>FEBRERO 19 AM</vt:lpstr>
      <vt:lpstr>FEBRERO 18 PM</vt:lpstr>
      <vt:lpstr>FEBRERO 18 AM</vt:lpstr>
      <vt:lpstr>FEBRERO 17 AM</vt:lpstr>
      <vt:lpstr>FEBRERO 16 PM</vt:lpstr>
      <vt:lpstr>FEBRERO 16 AM</vt:lpstr>
      <vt:lpstr>FEBRERO 15 PM</vt:lpstr>
      <vt:lpstr>FEBRERO 15 AM</vt:lpstr>
      <vt:lpstr>FEBRERO 14 PM</vt:lpstr>
      <vt:lpstr>FEBRERO 14 AM</vt:lpstr>
      <vt:lpstr>FEBRERO 13 PM</vt:lpstr>
      <vt:lpstr>FEBRERO 13 AM</vt:lpstr>
      <vt:lpstr>FEBRERO 12 PM</vt:lpstr>
      <vt:lpstr>FEBRERO 12 AM</vt:lpstr>
      <vt:lpstr>FEBRERO 11 PM</vt:lpstr>
      <vt:lpstr>FEBRERO 11 AM</vt:lpstr>
      <vt:lpstr>FEBRERO 10 PM</vt:lpstr>
      <vt:lpstr>FEBRERO 10 AM </vt:lpstr>
      <vt:lpstr>FEBRERO 09 PM</vt:lpstr>
      <vt:lpstr>FEBRERO 09 AM</vt:lpstr>
      <vt:lpstr>FEBRERO 08 PM</vt:lpstr>
      <vt:lpstr>FEBRERO 08 AM</vt:lpstr>
      <vt:lpstr>FEBRERO 07 PM</vt:lpstr>
      <vt:lpstr>FEBRERO 07 AM</vt:lpstr>
      <vt:lpstr>FEBRERO 06 PM</vt:lpstr>
      <vt:lpstr>FEBRERO 06 AM</vt:lpstr>
      <vt:lpstr>FEBRERO 05 PM</vt:lpstr>
      <vt:lpstr>FEBRERO 05 AM</vt:lpstr>
      <vt:lpstr>FEBRERO 04 PM</vt:lpstr>
      <vt:lpstr>FEBRERO 04 AM </vt:lpstr>
      <vt:lpstr>FEBRERO 03  PM</vt:lpstr>
      <vt:lpstr>FEBRERO 03 AM</vt:lpstr>
      <vt:lpstr>FEBRERO 02 PM</vt:lpstr>
      <vt:lpstr>FEBRERO 02 AM</vt:lpstr>
      <vt:lpstr>FEBRERO 01 PM</vt:lpstr>
      <vt:lpstr>FEBRERO 01 AM</vt:lpstr>
      <vt:lpstr>Hoja1</vt:lpstr>
      <vt:lpstr>'FEBRERO 01 AM'!Área_de_impresión</vt:lpstr>
      <vt:lpstr>'FEBRERO 01 PM'!Área_de_impresión</vt:lpstr>
      <vt:lpstr>'FEBRERO 02 AM'!Área_de_impresión</vt:lpstr>
      <vt:lpstr>'FEBRERO 02 PM'!Área_de_impresión</vt:lpstr>
      <vt:lpstr>'FEBRERO 03  PM'!Área_de_impresión</vt:lpstr>
      <vt:lpstr>'FEBRERO 03 AM'!Área_de_impresión</vt:lpstr>
      <vt:lpstr>'FEBRERO 04 AM '!Área_de_impresión</vt:lpstr>
      <vt:lpstr>'FEBRERO 04 PM'!Área_de_impresión</vt:lpstr>
      <vt:lpstr>'FEBRERO 05 AM'!Área_de_impresión</vt:lpstr>
      <vt:lpstr>'FEBRERO 05 PM'!Área_de_impresión</vt:lpstr>
      <vt:lpstr>'FEBRERO 06 AM'!Área_de_impresión</vt:lpstr>
      <vt:lpstr>'FEBRERO 06 PM'!Área_de_impresión</vt:lpstr>
      <vt:lpstr>'FEBRERO 07 AM'!Área_de_impresión</vt:lpstr>
      <vt:lpstr>'FEBRERO 07 PM'!Área_de_impresión</vt:lpstr>
      <vt:lpstr>'FEBRERO 08 AM'!Área_de_impresión</vt:lpstr>
      <vt:lpstr>'FEBRERO 08 PM'!Área_de_impresión</vt:lpstr>
      <vt:lpstr>'FEBRERO 09 AM'!Área_de_impresión</vt:lpstr>
      <vt:lpstr>'FEBRERO 09 PM'!Área_de_impresión</vt:lpstr>
      <vt:lpstr>'FEBRERO 10 AM '!Área_de_impresión</vt:lpstr>
      <vt:lpstr>'FEBRERO 10 PM'!Área_de_impresión</vt:lpstr>
      <vt:lpstr>'FEBRERO 11 AM'!Área_de_impresión</vt:lpstr>
      <vt:lpstr>'FEBRERO 11 PM'!Área_de_impresión</vt:lpstr>
      <vt:lpstr>'FEBRERO 12 AM'!Área_de_impresión</vt:lpstr>
      <vt:lpstr>'FEBRERO 12 PM'!Área_de_impresión</vt:lpstr>
      <vt:lpstr>'FEBRERO 13 AM'!Área_de_impresión</vt:lpstr>
      <vt:lpstr>'FEBRERO 13 PM'!Área_de_impresión</vt:lpstr>
      <vt:lpstr>'FEBRERO 14 AM'!Área_de_impresión</vt:lpstr>
      <vt:lpstr>'FEBRERO 14 PM'!Área_de_impresión</vt:lpstr>
      <vt:lpstr>'FEBRERO 15 AM'!Área_de_impresión</vt:lpstr>
      <vt:lpstr>'FEBRERO 15 PM'!Área_de_impresión</vt:lpstr>
      <vt:lpstr>'FEBRERO 16 AM'!Área_de_impresión</vt:lpstr>
      <vt:lpstr>'FEBRERO 16 PM'!Área_de_impresión</vt:lpstr>
      <vt:lpstr>'FEBRERO 17 AM'!Área_de_impresión</vt:lpstr>
      <vt:lpstr>'FEBRERO 18 AM'!Área_de_impresión</vt:lpstr>
      <vt:lpstr>'FEBRERO 18 PM'!Área_de_impresión</vt:lpstr>
      <vt:lpstr>'FEBRERO 19 AM'!Área_de_impresión</vt:lpstr>
      <vt:lpstr>'FEBRERO 19 PM'!Área_de_impresión</vt:lpstr>
      <vt:lpstr>'FEBRERO 20 AM'!Área_de_impresión</vt:lpstr>
      <vt:lpstr>'FEBRERO 20 PM'!Área_de_impresión</vt:lpstr>
      <vt:lpstr>'FEBRERO 21 AM '!Área_de_impresión</vt:lpstr>
      <vt:lpstr>'FEBRERO 21 PM'!Área_de_impresión</vt:lpstr>
      <vt:lpstr>'FEBRERO 22 AM'!Área_de_impresión</vt:lpstr>
      <vt:lpstr>'FEBRERO 22 PM'!Área_de_impresión</vt:lpstr>
      <vt:lpstr>'FEBRERO 23 AM'!Área_de_impresión</vt:lpstr>
      <vt:lpstr>'FEBRERO 23 PM'!Área_de_impresión</vt:lpstr>
      <vt:lpstr>'FEBRERO 24 AM'!Área_de_impresión</vt:lpstr>
      <vt:lpstr>'FEBRERO 24 PM'!Área_de_impresión</vt:lpstr>
      <vt:lpstr>'FEBRERO 25 AM'!Área_de_impresión</vt:lpstr>
      <vt:lpstr>'FEBRERO 25 PM'!Área_de_impresión</vt:lpstr>
      <vt:lpstr>'FEBRERO 26 AM '!Área_de_impresión</vt:lpstr>
      <vt:lpstr>'FEBRERO 26 PM'!Área_de_impresión</vt:lpstr>
      <vt:lpstr>'FEBRERO 27 AM'!Área_de_impresión</vt:lpstr>
      <vt:lpstr>'FEBRERO 27 PM'!Área_de_impresión</vt:lpstr>
      <vt:lpstr>'FEBRERO 28 AM'!Área_de_impresión</vt:lpstr>
      <vt:lpstr>'FEBRERO 28 PM'!Área_de_impresión</vt:lpstr>
    </vt:vector>
  </TitlesOfParts>
  <Company>Piratas Unidos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2014-03-01T20:59:02Z</cp:lastPrinted>
  <dcterms:created xsi:type="dcterms:W3CDTF">2014-02-01T17:01:16Z</dcterms:created>
  <dcterms:modified xsi:type="dcterms:W3CDTF">2014-03-05T20:30:32Z</dcterms:modified>
</cp:coreProperties>
</file>