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45" windowWidth="18795" windowHeight="7425" firstSheet="53" activeTab="56"/>
  </bookViews>
  <sheets>
    <sheet name="JUNIO 30 PM" sheetId="63" r:id="rId1"/>
    <sheet name="JUNIO 30 AM" sheetId="62" r:id="rId2"/>
    <sheet name="JUNIO 29 PM" sheetId="61" r:id="rId3"/>
    <sheet name="JUNIO 29 AM" sheetId="60" r:id="rId4"/>
    <sheet name="JUNIO 28 PM" sheetId="59" r:id="rId5"/>
    <sheet name="JUNIO 28 AM " sheetId="58" r:id="rId6"/>
    <sheet name="JUNIO 27 PM" sheetId="57" r:id="rId7"/>
    <sheet name="JUNIO 27 AM" sheetId="56" r:id="rId8"/>
    <sheet name="JUNIO 26 PM" sheetId="55" r:id="rId9"/>
    <sheet name="JUNIO 26 AM " sheetId="54" r:id="rId10"/>
    <sheet name="JUNIO 25 PM" sheetId="53" r:id="rId11"/>
    <sheet name="JUNIO 25 AM" sheetId="52" r:id="rId12"/>
    <sheet name="JUNIO 24 PM" sheetId="51" r:id="rId13"/>
    <sheet name="JUNIO 24 AM" sheetId="50" r:id="rId14"/>
    <sheet name="JUNIO 23 PM" sheetId="49" r:id="rId15"/>
    <sheet name="JUNIO 23 AM" sheetId="48" r:id="rId16"/>
    <sheet name="JUNIO 22 PM" sheetId="47" r:id="rId17"/>
    <sheet name="JUNIO 22 AM" sheetId="46" r:id="rId18"/>
    <sheet name="JUNIO 21 PM" sheetId="45" r:id="rId19"/>
    <sheet name="JUNIO 21 AM" sheetId="44" r:id="rId20"/>
    <sheet name="JUNIO 20 PM" sheetId="43" r:id="rId21"/>
    <sheet name="JUNIO 20 AM" sheetId="42" r:id="rId22"/>
    <sheet name="JUNIO 19 PM" sheetId="41" r:id="rId23"/>
    <sheet name="JUNIO 19 AM" sheetId="40" r:id="rId24"/>
    <sheet name="JUNIO 18 PM" sheetId="39" r:id="rId25"/>
    <sheet name="JUNIO 18 AM" sheetId="38" r:id="rId26"/>
    <sheet name="JUNIO 17 PM" sheetId="37" r:id="rId27"/>
    <sheet name="JUNIO 17 AM " sheetId="36" r:id="rId28"/>
    <sheet name="JUNIO 16 PM" sheetId="35" r:id="rId29"/>
    <sheet name="JUNIO 16 AM" sheetId="34" r:id="rId30"/>
    <sheet name="JUNIO 15 PM" sheetId="30" r:id="rId31"/>
    <sheet name="JUNIO 15 AM" sheetId="29" r:id="rId32"/>
    <sheet name="JUNIO 14 PM" sheetId="28" r:id="rId33"/>
    <sheet name="JUNIO 14 AM" sheetId="27" r:id="rId34"/>
    <sheet name="JUNIO 13 PM" sheetId="26" r:id="rId35"/>
    <sheet name="JUNIO 13 AM" sheetId="25" r:id="rId36"/>
    <sheet name="JUNIO 12 PM" sheetId="24" r:id="rId37"/>
    <sheet name="JUNIO 12 AM" sheetId="23" r:id="rId38"/>
    <sheet name="JUNIO 11 PM" sheetId="22" r:id="rId39"/>
    <sheet name="JUNIO 11 AM" sheetId="21" r:id="rId40"/>
    <sheet name="JUNIO 10 PM" sheetId="20" r:id="rId41"/>
    <sheet name="JUNIO 10 AM" sheetId="19" r:id="rId42"/>
    <sheet name="JUNIO 09 PM" sheetId="18" r:id="rId43"/>
    <sheet name="JUNIO 09 AM" sheetId="17" r:id="rId44"/>
    <sheet name="JUNIO 08 PM" sheetId="16" r:id="rId45"/>
    <sheet name="JUNIO 08 AM" sheetId="15" r:id="rId46"/>
    <sheet name="JUNIO 07 PM" sheetId="14" r:id="rId47"/>
    <sheet name="JUNIO 07 AM" sheetId="13" r:id="rId48"/>
    <sheet name="JUNIO 06 PM" sheetId="11" r:id="rId49"/>
    <sheet name="JUNIO 06 AM" sheetId="12" r:id="rId50"/>
    <sheet name="JUNIO 05 PM" sheetId="10" r:id="rId51"/>
    <sheet name="JUNIO 05 AM" sheetId="9" r:id="rId52"/>
    <sheet name="JUNIO 04 PM" sheetId="8" r:id="rId53"/>
    <sheet name="JUNIO 04 AM" sheetId="7" r:id="rId54"/>
    <sheet name="JUNIO 03 PM" sheetId="6" r:id="rId55"/>
    <sheet name="JUNIO 03 AM " sheetId="5" r:id="rId56"/>
    <sheet name="JUNIO 02 PM" sheetId="4" r:id="rId57"/>
    <sheet name="JUNIO 02 AM " sheetId="3" r:id="rId58"/>
    <sheet name="JUNIO 01 PM" sheetId="2" r:id="rId59"/>
    <sheet name="JUNIO 01 AM" sheetId="1" r:id="rId60"/>
  </sheets>
  <definedNames>
    <definedName name="_xlnm.Print_Area" localSheetId="59">'JUNIO 01 AM'!$A$1:$N$34</definedName>
    <definedName name="_xlnm.Print_Area" localSheetId="58">'JUNIO 01 PM'!$A$1:$N$34</definedName>
    <definedName name="_xlnm.Print_Area" localSheetId="57">'JUNIO 02 AM '!$A$1:$N$34</definedName>
    <definedName name="_xlnm.Print_Area" localSheetId="56">'JUNIO 02 PM'!$A$1:$N$34</definedName>
    <definedName name="_xlnm.Print_Area" localSheetId="55">'JUNIO 03 AM '!$A$1:$N$34</definedName>
    <definedName name="_xlnm.Print_Area" localSheetId="54">'JUNIO 03 PM'!$A$1:$N$34</definedName>
    <definedName name="_xlnm.Print_Area" localSheetId="53">'JUNIO 04 AM'!$A$1:$N$34</definedName>
    <definedName name="_xlnm.Print_Area" localSheetId="52">'JUNIO 04 PM'!$A$1:$N$34</definedName>
    <definedName name="_xlnm.Print_Area" localSheetId="51">'JUNIO 05 AM'!$A$1:$N$34</definedName>
    <definedName name="_xlnm.Print_Area" localSheetId="50">'JUNIO 05 PM'!$A$1:$N$34</definedName>
    <definedName name="_xlnm.Print_Area" localSheetId="49">'JUNIO 06 AM'!$A$1:$N$34</definedName>
    <definedName name="_xlnm.Print_Area" localSheetId="48">'JUNIO 06 PM'!$A$1:$N$34</definedName>
    <definedName name="_xlnm.Print_Area" localSheetId="47">'JUNIO 07 AM'!$A$1:$N$34</definedName>
    <definedName name="_xlnm.Print_Area" localSheetId="46">'JUNIO 07 PM'!$A$1:$N$34</definedName>
    <definedName name="_xlnm.Print_Area" localSheetId="45">'JUNIO 08 AM'!$A$1:$N$34</definedName>
    <definedName name="_xlnm.Print_Area" localSheetId="44">'JUNIO 08 PM'!$A$1:$N$34</definedName>
    <definedName name="_xlnm.Print_Area" localSheetId="43">'JUNIO 09 AM'!$A$1:$N$34</definedName>
    <definedName name="_xlnm.Print_Area" localSheetId="42">'JUNIO 09 PM'!$A$1:$N$34</definedName>
    <definedName name="_xlnm.Print_Area" localSheetId="41">'JUNIO 10 AM'!$A$1:$N$34</definedName>
    <definedName name="_xlnm.Print_Area" localSheetId="40">'JUNIO 10 PM'!$A$1:$N$34</definedName>
    <definedName name="_xlnm.Print_Area" localSheetId="39">'JUNIO 11 AM'!$A$1:$N$34</definedName>
    <definedName name="_xlnm.Print_Area" localSheetId="38">'JUNIO 11 PM'!$A$1:$N$34</definedName>
    <definedName name="_xlnm.Print_Area" localSheetId="37">'JUNIO 12 AM'!$A$1:$N$34</definedName>
    <definedName name="_xlnm.Print_Area" localSheetId="36">'JUNIO 12 PM'!$A$1:$N$34</definedName>
    <definedName name="_xlnm.Print_Area" localSheetId="35">'JUNIO 13 AM'!$A$1:$N$34</definedName>
    <definedName name="_xlnm.Print_Area" localSheetId="34">'JUNIO 13 PM'!$A$1:$N$34</definedName>
    <definedName name="_xlnm.Print_Area" localSheetId="33">'JUNIO 14 AM'!$A$1:$N$34</definedName>
    <definedName name="_xlnm.Print_Area" localSheetId="32">'JUNIO 14 PM'!$A$1:$N$34</definedName>
    <definedName name="_xlnm.Print_Area" localSheetId="31">'JUNIO 15 AM'!$A$1:$N$34</definedName>
    <definedName name="_xlnm.Print_Area" localSheetId="30">'JUNIO 15 PM'!$A$1:$N$34</definedName>
    <definedName name="_xlnm.Print_Area" localSheetId="29">'JUNIO 16 AM'!$A$1:$N$34</definedName>
    <definedName name="_xlnm.Print_Area" localSheetId="28">'JUNIO 16 PM'!$A$1:$N$34</definedName>
    <definedName name="_xlnm.Print_Area" localSheetId="27">'JUNIO 17 AM '!$A$1:$N$34</definedName>
    <definedName name="_xlnm.Print_Area" localSheetId="26">'JUNIO 17 PM'!$A$1:$N$34</definedName>
    <definedName name="_xlnm.Print_Area" localSheetId="25">'JUNIO 18 AM'!$A$1:$N$34</definedName>
    <definedName name="_xlnm.Print_Area" localSheetId="24">'JUNIO 18 PM'!$A$1:$N$34</definedName>
    <definedName name="_xlnm.Print_Area" localSheetId="23">'JUNIO 19 AM'!$A$1:$N$34</definedName>
    <definedName name="_xlnm.Print_Area" localSheetId="22">'JUNIO 19 PM'!$A$1:$N$34</definedName>
    <definedName name="_xlnm.Print_Area" localSheetId="21">'JUNIO 20 AM'!$A$1:$N$34</definedName>
    <definedName name="_xlnm.Print_Area" localSheetId="20">'JUNIO 20 PM'!$A$1:$N$34</definedName>
    <definedName name="_xlnm.Print_Area" localSheetId="19">'JUNIO 21 AM'!$A$1:$N$34</definedName>
    <definedName name="_xlnm.Print_Area" localSheetId="18">'JUNIO 21 PM'!$A$1:$N$34</definedName>
    <definedName name="_xlnm.Print_Area" localSheetId="17">'JUNIO 22 AM'!$A$1:$N$33</definedName>
    <definedName name="_xlnm.Print_Area" localSheetId="16">'JUNIO 22 PM'!$A$1:$N$33</definedName>
    <definedName name="_xlnm.Print_Area" localSheetId="15">'JUNIO 23 AM'!$A$1:$N$33</definedName>
    <definedName name="_xlnm.Print_Area" localSheetId="14">'JUNIO 23 PM'!$A$1:$N$33</definedName>
    <definedName name="_xlnm.Print_Area" localSheetId="13">'JUNIO 24 AM'!$A$1:$N$33</definedName>
    <definedName name="_xlnm.Print_Area" localSheetId="12">'JUNIO 24 PM'!$A$1:$N$33</definedName>
    <definedName name="_xlnm.Print_Area" localSheetId="11">'JUNIO 25 AM'!$A$1:$N$33</definedName>
    <definedName name="_xlnm.Print_Area" localSheetId="10">'JUNIO 25 PM'!$A$1:$N$33</definedName>
    <definedName name="_xlnm.Print_Area" localSheetId="9">'JUNIO 26 AM '!$A$1:$N$33</definedName>
    <definedName name="_xlnm.Print_Area" localSheetId="8">'JUNIO 26 PM'!$A$1:$N$33</definedName>
    <definedName name="_xlnm.Print_Area" localSheetId="7">'JUNIO 27 AM'!$A$1:$N$33</definedName>
    <definedName name="_xlnm.Print_Area" localSheetId="6">'JUNIO 27 PM'!$A$1:$N$33</definedName>
    <definedName name="_xlnm.Print_Area" localSheetId="5">'JUNIO 28 AM '!$A$1:$N$33</definedName>
    <definedName name="_xlnm.Print_Area" localSheetId="4">'JUNIO 28 PM'!$A$1:$N$33</definedName>
    <definedName name="_xlnm.Print_Area" localSheetId="3">'JUNIO 29 AM'!$A$1:$N$33</definedName>
    <definedName name="_xlnm.Print_Area" localSheetId="2">'JUNIO 29 PM'!$A$1:$N$33</definedName>
    <definedName name="_xlnm.Print_Area" localSheetId="1">'JUNIO 30 AM'!$A$1:$N$33</definedName>
    <definedName name="_xlnm.Print_Area" localSheetId="0">'JUNIO 30 PM'!$A$1:$N$33</definedName>
  </definedNames>
  <calcPr calcId="144525"/>
</workbook>
</file>

<file path=xl/calcChain.xml><?xml version="1.0" encoding="utf-8"?>
<calcChain xmlns="http://schemas.openxmlformats.org/spreadsheetml/2006/main">
  <c r="C31" i="63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62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61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60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9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8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7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6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5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4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3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2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1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50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49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48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47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1" i="46" l="1"/>
  <c r="C33" s="1"/>
  <c r="M26"/>
  <c r="L26"/>
  <c r="K26"/>
  <c r="J26"/>
  <c r="I26"/>
  <c r="G26"/>
  <c r="N26" s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5" s="1"/>
  <c r="C32" i="45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44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43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42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41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40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39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38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37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36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35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34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30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29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28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27" l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26"/>
  <c r="M27"/>
  <c r="L27"/>
  <c r="K27"/>
  <c r="J27"/>
  <c r="I27"/>
  <c r="G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l="1"/>
  <c r="N27"/>
  <c r="C34" i="25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24" l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23" l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N6" i="22"/>
  <c r="C34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26"/>
  <c r="C34" i="2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E33" i="18"/>
  <c r="C34" i="20"/>
  <c r="M27"/>
  <c r="L27"/>
  <c r="K27"/>
  <c r="J27"/>
  <c r="I27"/>
  <c r="G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N27" l="1"/>
  <c r="C34" i="19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18" l="1"/>
  <c r="C34" s="1"/>
  <c r="M27"/>
  <c r="L27"/>
  <c r="K27"/>
  <c r="J27"/>
  <c r="I27"/>
  <c r="G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l="1"/>
  <c r="N27"/>
  <c r="C33" i="17"/>
  <c r="C32" l="1"/>
  <c r="C34" s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16"/>
  <c r="M27"/>
  <c r="L27"/>
  <c r="K27"/>
  <c r="J27"/>
  <c r="I27"/>
  <c r="G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l="1"/>
  <c r="N27"/>
  <c r="C34" i="15"/>
  <c r="M27"/>
  <c r="L27"/>
  <c r="K27"/>
  <c r="J27"/>
  <c r="I27"/>
  <c r="G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l="1"/>
  <c r="N27"/>
  <c r="C34" i="14"/>
  <c r="M27"/>
  <c r="L27"/>
  <c r="K27"/>
  <c r="J27"/>
  <c r="I27"/>
  <c r="G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4" i="13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12"/>
  <c r="M27"/>
  <c r="L27"/>
  <c r="K27"/>
  <c r="J27"/>
  <c r="I27"/>
  <c r="G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4" i="1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N26" i="12" l="1"/>
  <c r="N27"/>
  <c r="N26" i="14"/>
  <c r="N27"/>
  <c r="C34" i="10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9" l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2" i="8"/>
  <c r="C32" i="4"/>
  <c r="C34" i="8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N26" i="9" l="1"/>
  <c r="C34" i="7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l="1"/>
  <c r="C34" i="6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5" l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4" l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2" i="3"/>
  <c r="C32" i="2"/>
  <c r="C32" i="1"/>
  <c r="C34" i="3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2" l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1" l="1"/>
  <c r="M27"/>
  <c r="L27"/>
  <c r="K27"/>
  <c r="J27"/>
  <c r="I27"/>
  <c r="G27"/>
  <c r="N27" s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6" s="1"/>
  <c r="C34" i="28"/>
</calcChain>
</file>

<file path=xl/sharedStrings.xml><?xml version="1.0" encoding="utf-8"?>
<sst xmlns="http://schemas.openxmlformats.org/spreadsheetml/2006/main" count="2611" uniqueCount="461">
  <si>
    <t>.</t>
  </si>
  <si>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</si>
  <si>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</si>
  <si>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</si>
  <si>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</si>
  <si>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</si>
  <si>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</si>
  <si>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</si>
  <si>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</si>
  <si>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</si>
  <si>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</si>
  <si>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</si>
  <si>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</si>
  <si>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</si>
  <si>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</si>
  <si>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</si>
  <si>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</si>
  <si>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</si>
  <si>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</si>
  <si>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</si>
  <si>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</si>
  <si>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</si>
  <si>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</si>
  <si>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</si>
  <si>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</si>
  <si>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</si>
  <si>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</si>
  <si>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</si>
  <si>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CÉSAR</t>
  </si>
  <si>
    <t>AM</t>
  </si>
  <si>
    <t>EXPLORNATURA</t>
  </si>
  <si>
    <t>GRUPO ST ANDREWS</t>
  </si>
  <si>
    <t>LUIS</t>
  </si>
  <si>
    <t>BEBIDAS</t>
  </si>
  <si>
    <t>PM</t>
  </si>
  <si>
    <t>LEANDRO</t>
  </si>
  <si>
    <t>NATALIA  OLSON</t>
  </si>
  <si>
    <t>WKN</t>
  </si>
  <si>
    <t>ERICK SANDOVAL</t>
  </si>
  <si>
    <t>DESAFIO</t>
  </si>
  <si>
    <t>V=5854</t>
  </si>
  <si>
    <t>V=5853</t>
  </si>
  <si>
    <t>LUPE</t>
  </si>
  <si>
    <t xml:space="preserve">BEBIDAS </t>
  </si>
  <si>
    <t xml:space="preserve">WKN </t>
  </si>
  <si>
    <t xml:space="preserve">ROSA COTO </t>
  </si>
  <si>
    <t xml:space="preserve">CO </t>
  </si>
  <si>
    <t>INA</t>
  </si>
  <si>
    <t>RODOLFO REID</t>
  </si>
  <si>
    <t>CIELO AZUL</t>
  </si>
  <si>
    <t>ADRIAN UMAÑA</t>
  </si>
  <si>
    <t>HERBAX S.A</t>
  </si>
  <si>
    <t>JOSE CERDAS</t>
  </si>
  <si>
    <t>PAX ADICIONAL</t>
  </si>
  <si>
    <t>LENETTE ARELLANO</t>
  </si>
  <si>
    <t>WKE</t>
  </si>
  <si>
    <t xml:space="preserve">CRISTINA </t>
  </si>
  <si>
    <t xml:space="preserve">AM </t>
  </si>
  <si>
    <t xml:space="preserve">ZHANG ZUO FU </t>
  </si>
  <si>
    <t>ROBERTA ADAMS</t>
  </si>
  <si>
    <t>TF</t>
  </si>
  <si>
    <t>V=5855</t>
  </si>
  <si>
    <t>ROBERTA ADAMO</t>
  </si>
  <si>
    <t>V=5856</t>
  </si>
  <si>
    <t>VICTOR ARIAS</t>
  </si>
  <si>
    <t>REBECCA KOHLER</t>
  </si>
  <si>
    <t>OLGER ROJAS</t>
  </si>
  <si>
    <t>CCSS</t>
  </si>
  <si>
    <t>MELVIN AUGERO</t>
  </si>
  <si>
    <t>ICE</t>
  </si>
  <si>
    <t>CARLOS ALFARO MADRIGAL</t>
  </si>
  <si>
    <t>25-26</t>
  </si>
  <si>
    <t>ALVARO PACHECO</t>
  </si>
  <si>
    <t>CAFÉ REY</t>
  </si>
  <si>
    <t>DIEGO TORRES</t>
  </si>
  <si>
    <t>SINAC</t>
  </si>
  <si>
    <t>LAURA JIMENEZ</t>
  </si>
  <si>
    <t>VIRGILIO CALVO</t>
  </si>
  <si>
    <t>--</t>
  </si>
  <si>
    <t>BETO</t>
  </si>
  <si>
    <t>FERNANDO GARBANZO</t>
  </si>
  <si>
    <t>LATICRETE</t>
  </si>
  <si>
    <t>JOSE SALAS</t>
  </si>
  <si>
    <t>MAURICIO ARAYA</t>
  </si>
  <si>
    <t>V=5857</t>
  </si>
  <si>
    <t>MELVIN</t>
  </si>
  <si>
    <t>FATURA #49483 y #49486 SE ANULAN POR ERROR AL CONFECCIONAR</t>
  </si>
  <si>
    <t>DANIEL CAMPOS</t>
  </si>
  <si>
    <t>GEOVANNY PEREZ</t>
  </si>
  <si>
    <t>GREEN EXPEDITIONS</t>
  </si>
  <si>
    <t>GUIDO ARTAVIA</t>
  </si>
  <si>
    <t>COPRODESA</t>
  </si>
  <si>
    <t>EVELIN ALFARO</t>
  </si>
  <si>
    <t>STEPHANIE</t>
  </si>
  <si>
    <t>GAVIN NAZWORTH</t>
  </si>
  <si>
    <t>ALEXANDER SALAS MASIS</t>
  </si>
  <si>
    <t>V=5858</t>
  </si>
  <si>
    <t xml:space="preserve">MELVIN AGÜERO </t>
  </si>
  <si>
    <t>I.C.E.</t>
  </si>
  <si>
    <t>OMAR VALENZUELA</t>
  </si>
  <si>
    <t>PODER JUDICIAL</t>
  </si>
  <si>
    <t>PEDRO VARGAS</t>
  </si>
  <si>
    <t>CREDOMATIC</t>
  </si>
  <si>
    <t xml:space="preserve">AGROCOMERCIAL DE GRECIA </t>
  </si>
  <si>
    <t xml:space="preserve">GUSTAVO SALAZAR </t>
  </si>
  <si>
    <t xml:space="preserve">JOSE ALBERTO SALAS </t>
  </si>
  <si>
    <t xml:space="preserve">WKE </t>
  </si>
  <si>
    <t xml:space="preserve">MAURICIO ARAYA </t>
  </si>
  <si>
    <t xml:space="preserve">SUSAN ROJAS </t>
  </si>
  <si>
    <t>10--11</t>
  </si>
  <si>
    <t>HENRY GARCIA</t>
  </si>
  <si>
    <t>MONKEY TOURS</t>
  </si>
  <si>
    <t>FELIPE</t>
  </si>
  <si>
    <t>JONATHAN AGÜERO</t>
  </si>
  <si>
    <t>UCR</t>
  </si>
  <si>
    <t>ANDREA GUTIÉRREZ</t>
  </si>
  <si>
    <t>PAOLA SALAZAR</t>
  </si>
  <si>
    <t>CINDY LEÓN</t>
  </si>
  <si>
    <t>KAREN MORA</t>
  </si>
  <si>
    <t>STEVEN SALAS</t>
  </si>
  <si>
    <t>NATALIE SOLIS</t>
  </si>
  <si>
    <t>24/25/32</t>
  </si>
  <si>
    <t>ALEXANDER RODRIGUEZ</t>
  </si>
  <si>
    <t>FACTURA # 49513 SE ENCUENTRA NULA POR ERROR AL DIGITAR EL NOMBRE DEL PAX.</t>
  </si>
  <si>
    <t>CRISTINA</t>
  </si>
  <si>
    <t>L3|</t>
  </si>
  <si>
    <t>HENRY ROJAS</t>
  </si>
  <si>
    <t xml:space="preserve">CIELO AZUL </t>
  </si>
  <si>
    <t>ESTEBAN BOZA</t>
  </si>
  <si>
    <t>L1</t>
  </si>
  <si>
    <t>CESAR HERRERA</t>
  </si>
  <si>
    <t>HELENE HUYEU</t>
  </si>
  <si>
    <t>V=5859</t>
  </si>
  <si>
    <t>SONIA SALAS</t>
  </si>
  <si>
    <t>NINA RAMSPOTH</t>
  </si>
  <si>
    <t>KEOKURITHY GUNTHER</t>
  </si>
  <si>
    <t>KEOKURITY</t>
  </si>
  <si>
    <t>V=5861</t>
  </si>
  <si>
    <t>V=5862</t>
  </si>
  <si>
    <t>FERNANDO ARAYA TENORIO</t>
  </si>
  <si>
    <t>CO - CIELO AZUL</t>
  </si>
  <si>
    <t>SHANNON SIRKEL</t>
  </si>
  <si>
    <t>12,13</t>
  </si>
  <si>
    <t>FACTURA #49528 SE ENCUENTRA ANULADA POR ERROR AL DIGITAR EL NÚM DE HABITACIÓN.</t>
  </si>
  <si>
    <t>PETTER AOMHILL</t>
  </si>
  <si>
    <t>VARIAS</t>
  </si>
  <si>
    <t>GRUPO EILEEN</t>
  </si>
  <si>
    <t xml:space="preserve"> EILEEN CAMERON</t>
  </si>
  <si>
    <t>CARLOS</t>
  </si>
  <si>
    <t>10-11-L2</t>
  </si>
  <si>
    <t>FRANCISCO TORRES</t>
  </si>
  <si>
    <t>ROSA RODRIGUEZ</t>
  </si>
  <si>
    <t>20-21</t>
  </si>
  <si>
    <t>GERARDO</t>
  </si>
  <si>
    <t>**</t>
  </si>
  <si>
    <t>SE ENVIAN 30 COLONES DE MAS PARA REDONDEAR A  200 COLONES</t>
  </si>
  <si>
    <t>KELLY SIRKEL</t>
  </si>
  <si>
    <t>IVAN CALTENCO</t>
  </si>
  <si>
    <t>JORGE ESQUIVEL</t>
  </si>
  <si>
    <t>ASESORIAS PRIMIER</t>
  </si>
  <si>
    <t>ANA GABRIELA</t>
  </si>
  <si>
    <t>FACTURA #49540 SE CANCELO POR ERROR AL DIGITAR</t>
  </si>
  <si>
    <t>V=5863</t>
  </si>
  <si>
    <t>MATTHEW KWELLER</t>
  </si>
  <si>
    <t>DIANA CRUZ</t>
  </si>
  <si>
    <t>V=5864</t>
  </si>
  <si>
    <t>OSCAR OVIEDO VALERIO</t>
  </si>
  <si>
    <t>1,2</t>
  </si>
  <si>
    <t xml:space="preserve">JOSE ELIZONDO </t>
  </si>
  <si>
    <t>AGRO COSTA</t>
  </si>
  <si>
    <t xml:space="preserve"> FACTURA # 49546  SE ANULA POR ERROR AL DIGITAR LOS VOUCHERS.</t>
  </si>
  <si>
    <t>GANAPATHI SHANKAR</t>
  </si>
  <si>
    <t>V=5865</t>
  </si>
  <si>
    <t>3-101-576694</t>
  </si>
  <si>
    <t xml:space="preserve">                         FACTURA #49545 SE ANULA POR ERROR AL DIGITAR LOS VOUCHERS.</t>
  </si>
  <si>
    <t>DAVID CASTRO</t>
  </si>
  <si>
    <t>HELIOSERVICIOS</t>
  </si>
  <si>
    <t>GANAPANTHI SHANKAR</t>
  </si>
  <si>
    <t>V=5866</t>
  </si>
  <si>
    <t>4,5</t>
  </si>
  <si>
    <t>JOSE ELIZONDO</t>
  </si>
  <si>
    <t>AGROCOSTA</t>
  </si>
  <si>
    <t>JEFFERSON GUZMAN</t>
  </si>
  <si>
    <t>CAFÉ BRITT</t>
  </si>
  <si>
    <t>MELVIN AGÜERO</t>
  </si>
  <si>
    <t xml:space="preserve">LUPE </t>
  </si>
  <si>
    <t>FAM TRIP</t>
  </si>
  <si>
    <t>DISCOVERY TRAVEL</t>
  </si>
  <si>
    <t>JUANY RIVERA &amp; SAMANTHA</t>
  </si>
  <si>
    <t>EXP. TROPICALES</t>
  </si>
  <si>
    <t>JESSICA GUERRERO</t>
  </si>
  <si>
    <t>DESAFIO MONTEVERDE</t>
  </si>
  <si>
    <t>LENETTE</t>
  </si>
  <si>
    <t>EXPEDIA</t>
  </si>
  <si>
    <t>VICTOR MARTINEZ</t>
  </si>
  <si>
    <t>HELENE</t>
  </si>
  <si>
    <t>SE ANULA FACTURA #49564 POR ERROR AL DIGITAR</t>
  </si>
  <si>
    <t>CENTRAL DE RADIOSCDR</t>
  </si>
  <si>
    <t>DIMASA S.A.</t>
  </si>
  <si>
    <t>SAMAEL ENRIQUEZ</t>
  </si>
  <si>
    <t>ORBITZ</t>
  </si>
  <si>
    <t>MARK STOLTENBERG</t>
  </si>
  <si>
    <t>BRETT GESCHKE</t>
  </si>
  <si>
    <t>PACIFIC TRADE WINDS</t>
  </si>
  <si>
    <t>SELINA ANN BOQUET</t>
  </si>
  <si>
    <t>ZANA FINKENBIDER</t>
  </si>
  <si>
    <t>INT</t>
  </si>
  <si>
    <t>BRITT</t>
  </si>
  <si>
    <t>MARIO RODRIGUEZ</t>
  </si>
  <si>
    <t>20,21</t>
  </si>
  <si>
    <t>LEIDY LIZANO</t>
  </si>
  <si>
    <t>MTSS</t>
  </si>
  <si>
    <t>MARIO MORALES</t>
  </si>
  <si>
    <t>MAURICIO CHACON</t>
  </si>
  <si>
    <t>RAFAEL A. VALERIO PORRAS</t>
  </si>
  <si>
    <t>OSCAR GRANADOS MOLINA</t>
  </si>
  <si>
    <t>WILBERT MORA</t>
  </si>
  <si>
    <t>JOSE GUTIERREZ</t>
  </si>
  <si>
    <t>GUTS LTDA</t>
  </si>
  <si>
    <t>EVELYN ALFARO JARA</t>
  </si>
  <si>
    <t>JUAN CARLOS BRENES</t>
  </si>
  <si>
    <t>NOTA: SE ENVIAN 16.82 COLONES DE MÁS PARA REDONDEAR A 73800 COLONES.</t>
  </si>
  <si>
    <t>ADEMAS LA FACT # 49582 SE ANULÓ POR ERROR AL CONFECCIONARSE.</t>
  </si>
  <si>
    <t xml:space="preserve">MAURICIO ACUÑA </t>
  </si>
  <si>
    <t>INDUSTRIAS NACIONALES XCA</t>
  </si>
  <si>
    <t>MARIO LOGAN</t>
  </si>
  <si>
    <t>GEORGINA DOTSCH</t>
  </si>
  <si>
    <t>JOSE</t>
  </si>
  <si>
    <t>V=5867</t>
  </si>
  <si>
    <t>CESAR</t>
  </si>
  <si>
    <t>CO</t>
  </si>
  <si>
    <t>FACT DE CREDITO # 49589 SUSTITUYE A LA FACT # 49556 DEL DIA 11-6-14 AM</t>
  </si>
  <si>
    <t>FACT #49590 SE ANULÓ POR ERROR AL CONFECCIONARSE</t>
  </si>
  <si>
    <t>MANUEL RODRIGUEZ</t>
  </si>
  <si>
    <t>DANIELA</t>
  </si>
  <si>
    <t>14 / 32</t>
  </si>
  <si>
    <t>HENRY JOSE GARCÍA ARIAS</t>
  </si>
  <si>
    <t>CO - MONKEY TOURS</t>
  </si>
  <si>
    <t>EMANUEL GATGENS</t>
  </si>
  <si>
    <t>LAURA CALDERÓN</t>
  </si>
  <si>
    <t>JERE GILLES</t>
  </si>
  <si>
    <t>ZANA FINKENBINDER</t>
  </si>
  <si>
    <t>V=5868</t>
  </si>
  <si>
    <t>JACKELINE ALFARO</t>
  </si>
  <si>
    <t>DEONE GILBERT</t>
  </si>
  <si>
    <t>INSTITUTO GUANACASTECO</t>
  </si>
  <si>
    <t>34-40-50</t>
  </si>
  <si>
    <t>MAGALIE CORALIE RICHERROY</t>
  </si>
  <si>
    <t>JUAN GUADAMUZ</t>
  </si>
  <si>
    <t>DAVID FOLKE</t>
  </si>
  <si>
    <t>CR DREAM TRAVEL</t>
  </si>
  <si>
    <t>TANYA VOSS</t>
  </si>
  <si>
    <t>JACAMAR S.A</t>
  </si>
  <si>
    <t>CAROLYN EVANS</t>
  </si>
  <si>
    <t>MIGUEL MORERA</t>
  </si>
  <si>
    <t>ARTURO RODRIGUEZ</t>
  </si>
  <si>
    <t xml:space="preserve">ANA GABRIELA </t>
  </si>
  <si>
    <t>JORGE GARITA</t>
  </si>
  <si>
    <t>CHIAFONG Y COMPAÑÍA</t>
  </si>
  <si>
    <t>CORPORATIVO</t>
  </si>
  <si>
    <t>BRIAN ANGULO</t>
  </si>
  <si>
    <t>DANIEL</t>
  </si>
  <si>
    <t>FAC # 49617 Y 49618 SUSTITUYEN A LAS FACT # 49604 Y 49605 DEL CIERRE DEL DIA 15 -6 -14 AM Y PM</t>
  </si>
  <si>
    <t xml:space="preserve">REPORTE DE VENTAS DE FACTURAS 49604 Y 49605 ANULADOS EN SISTEMA  </t>
  </si>
  <si>
    <t xml:space="preserve">JULIÁN ACOSTA HERRERA </t>
  </si>
  <si>
    <t xml:space="preserve">ADRIANA BORGE </t>
  </si>
  <si>
    <t>JUAN VASQUEZ</t>
  </si>
  <si>
    <t>ESTHER</t>
  </si>
  <si>
    <t>EL DINERO DE LA FACTURAS 49617 Y  49618 SE ENVIO CON ANTERIORIDAD.</t>
  </si>
  <si>
    <t>CARLOS LOPEZ HERRERA</t>
  </si>
  <si>
    <t>ZEELAND CHRISTIAN SCHOOL</t>
  </si>
  <si>
    <t>EVA MALDONADO</t>
  </si>
  <si>
    <t>JAVIER DELGADO</t>
  </si>
  <si>
    <t>SUR QUIMICA</t>
  </si>
  <si>
    <t>LUIS SALAZAR</t>
  </si>
  <si>
    <t>ERICK RODRIGUEZ</t>
  </si>
  <si>
    <t>ALEXANDER  ALVAREZ</t>
  </si>
  <si>
    <t>AQUAWORKS SA</t>
  </si>
  <si>
    <t>JAN FITZGERALD</t>
  </si>
  <si>
    <t>JIM FITZGERALD</t>
  </si>
  <si>
    <t>WILBERT RAMIREZ</t>
  </si>
  <si>
    <t>RAFAEL FINOL</t>
  </si>
  <si>
    <t>MICHAEL STEARMS</t>
  </si>
  <si>
    <t>ENNIFER</t>
  </si>
  <si>
    <t>GEORGINA</t>
  </si>
  <si>
    <t>LUIS CASTRILLO</t>
  </si>
  <si>
    <t>MELANIE CLOSE</t>
  </si>
  <si>
    <t>JOHN WHICHMAN</t>
  </si>
  <si>
    <t>PV 8</t>
  </si>
  <si>
    <t>MATHEW</t>
  </si>
  <si>
    <t>VIAJES CAMINO DEL SOL</t>
  </si>
  <si>
    <t>SCOTT HUNTSMAN</t>
  </si>
  <si>
    <t>DESAFIO FORTUNA</t>
  </si>
  <si>
    <t xml:space="preserve">HENRY GARCIA </t>
  </si>
  <si>
    <t>JOAQUIN FASEL</t>
  </si>
  <si>
    <t>IVANNIA JIMENEZ</t>
  </si>
  <si>
    <t>LABORATORIOS LABINSA</t>
  </si>
  <si>
    <t>18-19</t>
  </si>
  <si>
    <t>ESTERLING ALFARO</t>
  </si>
  <si>
    <t>SHILPA SHANKAR</t>
  </si>
  <si>
    <t>ANYWHERE</t>
  </si>
  <si>
    <t>RYAN MICHELS</t>
  </si>
  <si>
    <t>GRUPO HEAD ROYCE HS</t>
  </si>
  <si>
    <t>JI ESCORRIOLA S.A.</t>
  </si>
  <si>
    <t>NOTA: FACT #49651 SE ANULÓ POR ERROR AL CONFECCIONARSE</t>
  </si>
  <si>
    <t>HENRY MILLER</t>
  </si>
  <si>
    <t>GRUPO FRH SA</t>
  </si>
  <si>
    <t>MAX RORIGUEZ</t>
  </si>
  <si>
    <t>SHANNA DE KLERK</t>
  </si>
  <si>
    <t>RODOLFO REID ARAYA</t>
  </si>
  <si>
    <t>LUIS RAMIREZ</t>
  </si>
  <si>
    <t>GEOVANNIE GONZALES</t>
  </si>
  <si>
    <t>MANUEL BRENES</t>
  </si>
  <si>
    <t>ROBERT CHACON</t>
  </si>
  <si>
    <t>MANUELA</t>
  </si>
  <si>
    <t>EVELYN ALFARO</t>
  </si>
  <si>
    <t>IVAN MONGE</t>
  </si>
  <si>
    <t>AGROC. DE GRECIA</t>
  </si>
  <si>
    <t>GUSTAVO SALAZAR</t>
  </si>
  <si>
    <t>SUSSAN BLYBACK</t>
  </si>
  <si>
    <t>STEFAN BRANDSLETLER</t>
  </si>
  <si>
    <t>4--5</t>
  </si>
  <si>
    <t>JOSE CARRILLO</t>
  </si>
  <si>
    <t>CARLOS  DELGADO MADRIGAL</t>
  </si>
  <si>
    <t>VIAJES TURÍSTICOS CELAJES</t>
  </si>
  <si>
    <t>ALAN MICHALS</t>
  </si>
  <si>
    <t>KIARA CARUSO</t>
  </si>
  <si>
    <t>INTERNET</t>
  </si>
  <si>
    <t>JOSUE CARVAJAL ESQUIVEL</t>
  </si>
  <si>
    <t>OMAR SANCHEZ</t>
  </si>
  <si>
    <t>CAROLINA</t>
  </si>
  <si>
    <t>DANIELA HERNANDEZ</t>
  </si>
  <si>
    <t>21-22-27</t>
  </si>
  <si>
    <t>JOSELYN ARCE</t>
  </si>
  <si>
    <t>#12-#14</t>
  </si>
  <si>
    <t>LUIS ALPIZAR</t>
  </si>
  <si>
    <t>NOTA: FACT# 49684, SE ANULÓ POR ERROR AL CONFECCIONARSE</t>
  </si>
  <si>
    <t>MARIELA VASQUEZ</t>
  </si>
  <si>
    <t>18-20</t>
  </si>
  <si>
    <t>PABLO GONZALEZ</t>
  </si>
  <si>
    <t>SE ENVIAN ¢10 DE MAS POR NO TENER EFECTIVO</t>
  </si>
  <si>
    <t>FEDERICO SANCHEZ</t>
  </si>
  <si>
    <t>V=5873</t>
  </si>
  <si>
    <t>TERMALES VOLCANO</t>
  </si>
  <si>
    <t>JONATHAN CABEZA</t>
  </si>
  <si>
    <t>JESSICA GAINES</t>
  </si>
  <si>
    <t>MARIA JOSE PINEDA</t>
  </si>
  <si>
    <t>PABLO ALVARADO</t>
  </si>
  <si>
    <t>ACADEMIA TICA</t>
  </si>
  <si>
    <t>SE ANULA FACTURA #49693 POR ERROR AL DIGITAR</t>
  </si>
  <si>
    <t>FACT #49690 SE ANULÓ POR ERROR AL CONFECCIONARSE.</t>
  </si>
  <si>
    <t xml:space="preserve">ESTE ES EL CIERRE QUE SE DEBE DE TOMAR EN CUENTA YA QUE LA FACTURA #49702 REEMPLAZA </t>
  </si>
  <si>
    <t xml:space="preserve">A LA QUE SE ANULÓ (FACT#49690) , ESTA SE ENVÍA EN EL CIERRE DEL DÍA 22-06-2014 PM.  </t>
  </si>
  <si>
    <t>POR LO QUE ESOS 29400 COLONES SOBRANTES DEL CIERRE DEL 21-06-14. TOMARLOS EN CUENTA</t>
  </si>
  <si>
    <t xml:space="preserve"> PARA EL CIERRE DEL 22-06-2014.</t>
  </si>
  <si>
    <t>40-50</t>
  </si>
  <si>
    <t>FEDERICO SANCHO</t>
  </si>
  <si>
    <t>LOS 29400 COLONES QUE DEBERÍAN ENVIARSE EN ESTE CIERRE, VAN EN EL CIERRE DEL 21-06-2014</t>
  </si>
  <si>
    <t xml:space="preserve">POR LO QUE LA FACTURA #49702 VIENE A REEMPLAZAR DICHA FACTURA. </t>
  </si>
  <si>
    <t>POR FAVOR TOMAR EN CUENTA ESE SOBRANTE DE 29400 COLONES PARA EL FALTANTE QUE VA A TENER</t>
  </si>
  <si>
    <t>ESTE CIERRE.</t>
  </si>
  <si>
    <t>ESTO PORQUE LA FACTURA #49690 SE CONFECCIONÓ MAL Y SE DEBIÓ DE ANULAR EL DÍA DE HOY 22-06-2014</t>
  </si>
  <si>
    <t>MARIELA RAMIREZ</t>
  </si>
  <si>
    <t>YURI GOMEZ</t>
  </si>
  <si>
    <t>ANDRES LLAMAS</t>
  </si>
  <si>
    <t>REBECCA LYBRAND</t>
  </si>
  <si>
    <t>JOYCE LEITON</t>
  </si>
  <si>
    <t>ALMA GARCIA</t>
  </si>
  <si>
    <t>MAPACHE</t>
  </si>
  <si>
    <t>DEVIN FRENCH</t>
  </si>
  <si>
    <t>ELIAS RETANA DURAN</t>
  </si>
  <si>
    <t>ANA GABRIELA HERNANDEZ</t>
  </si>
  <si>
    <t xml:space="preserve">JORGE SOLIS FLORES </t>
  </si>
  <si>
    <t xml:space="preserve">CORP. CAEST </t>
  </si>
  <si>
    <t xml:space="preserve"> INA</t>
  </si>
  <si>
    <t>GONZALO CALVO</t>
  </si>
  <si>
    <t>CAROLINA VAZ</t>
  </si>
  <si>
    <t>LUIS GUZMAN</t>
  </si>
  <si>
    <t>SE ANULA FACTURA #49719 POR ERROR AL DIGITAR</t>
  </si>
  <si>
    <t>MARIA AGUIRRE</t>
  </si>
  <si>
    <t>WILFREDO ZEPEDA</t>
  </si>
  <si>
    <t xml:space="preserve">FACT #49723 NULA POR ERROR AL DIGITAR </t>
  </si>
  <si>
    <t>VIAJES FIESTA</t>
  </si>
  <si>
    <t>OFIR KRUP</t>
  </si>
  <si>
    <t>CESAR ACEVEDO</t>
  </si>
  <si>
    <t>TICO TRAVEL</t>
  </si>
  <si>
    <t>OLVER FALLAS</t>
  </si>
  <si>
    <t>IRIS JACOBSON</t>
  </si>
  <si>
    <t>SIERRA</t>
  </si>
  <si>
    <t>V=5875</t>
  </si>
  <si>
    <t>LUIS EDUARDO CALDERON</t>
  </si>
  <si>
    <t>LIBRERÍA LEHMANN</t>
  </si>
  <si>
    <t>IRENE VARGAS</t>
  </si>
  <si>
    <t>JUNTA ADMIN.INST.HELEN K.</t>
  </si>
  <si>
    <t>MANUEL JIMENEZ</t>
  </si>
  <si>
    <t>SUPLIDENT</t>
  </si>
  <si>
    <t>ANDREY CHAVARRIA</t>
  </si>
  <si>
    <t>JUAN LUIS SANCHEZ</t>
  </si>
  <si>
    <t>DOUGLAS CESPEDES</t>
  </si>
  <si>
    <t>ERICK TORRES</t>
  </si>
  <si>
    <t>SAVA</t>
  </si>
  <si>
    <t>YAJE VEINTICINCO SA</t>
  </si>
  <si>
    <t>GLORIA CRUZ</t>
  </si>
  <si>
    <t>WKW</t>
  </si>
  <si>
    <t>FACT # 49744 : NULA</t>
  </si>
  <si>
    <t>OLGER FALLAS</t>
  </si>
  <si>
    <t>CO-R2M</t>
  </si>
  <si>
    <t>CO-INA</t>
  </si>
  <si>
    <t>RODOLFO MOLINA</t>
  </si>
  <si>
    <t>HECTOR SOTO</t>
  </si>
  <si>
    <t>EMMANUEL GATGENS</t>
  </si>
  <si>
    <t>GABRIELA HERNANDEZ</t>
  </si>
  <si>
    <t>CALOX</t>
  </si>
  <si>
    <t>YEANA ULATE</t>
  </si>
  <si>
    <t>GUILLERMO BOLAÑOS</t>
  </si>
  <si>
    <t>V=5877</t>
  </si>
  <si>
    <t xml:space="preserve">JEREMY </t>
  </si>
  <si>
    <t>BOOKING.COM</t>
  </si>
  <si>
    <t xml:space="preserve">LAS OLAS </t>
  </si>
  <si>
    <t>LAS OLAS S.A</t>
  </si>
  <si>
    <t>ROYNEL DELGADO</t>
  </si>
  <si>
    <t>SUSAN ROJAS</t>
  </si>
  <si>
    <t>ROYNEL</t>
  </si>
  <si>
    <t>HELLEN</t>
  </si>
  <si>
    <t>ADRIANA</t>
  </si>
  <si>
    <t>WALTER RODRIGUEZ</t>
  </si>
  <si>
    <t>NICK</t>
  </si>
  <si>
    <t>-</t>
  </si>
  <si>
    <t>BARBOD NASSIRIAN</t>
  </si>
  <si>
    <t>V=5880</t>
  </si>
  <si>
    <t>V=5879</t>
  </si>
  <si>
    <t>SILVINA BEJARANO</t>
  </si>
  <si>
    <t>SARAH ROMERO</t>
  </si>
  <si>
    <t>JORGE PORRAS</t>
  </si>
  <si>
    <t>SE ENVÍAN 20 COLONES DE MÁS PARA REDONDEAR A 70 000 COLONES.</t>
  </si>
  <si>
    <t>PAMELA MARTINEZ</t>
  </si>
  <si>
    <t>MASAHIRO SUSUKI</t>
  </si>
  <si>
    <t>KATSUKO VIAJES S.A.</t>
  </si>
  <si>
    <t>KEVIN BRADY</t>
  </si>
  <si>
    <t>CECILIA GARCIA</t>
  </si>
  <si>
    <t>BENJAMIN CHO</t>
  </si>
  <si>
    <t>ALEXANDRA JOHNSON</t>
  </si>
  <si>
    <t>ELAINE CHANG</t>
  </si>
  <si>
    <t>STEPHANIE REEVER</t>
  </si>
  <si>
    <t>SHAYLIN TODD</t>
  </si>
  <si>
    <t>EXPEDICIONES TROPICALES</t>
  </si>
  <si>
    <t>SERGIO QUESADA</t>
  </si>
  <si>
    <t>SENDEROS DE COSTA RICA</t>
  </si>
  <si>
    <t>ROSA PARRA</t>
  </si>
  <si>
    <t>TERESE TOMLINSON</t>
  </si>
  <si>
    <t>MARCO ARAYA</t>
  </si>
  <si>
    <t>CO ICE</t>
  </si>
  <si>
    <t>LUIS SOTO</t>
  </si>
  <si>
    <t>17-18</t>
  </si>
  <si>
    <t>SARA PIEDRA</t>
  </si>
  <si>
    <t>CO RITEVE</t>
  </si>
  <si>
    <t>CO R2M</t>
  </si>
  <si>
    <t>ROBERTO PACHECO</t>
  </si>
  <si>
    <t>CO INA</t>
  </si>
  <si>
    <t>NOTA: FACTURAS #49792 Y #49793 SE ANULARON POR ERROR AL CONFECCIONARSE.</t>
  </si>
  <si>
    <t>SE ENVIAN 20 COLONES DE MAS PARA REDONDEAR A 42600 COLONES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</si>
</sst>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#,##0.00;[Red]#,##0.00"/>
    <numFmt numFmtId="167" formatCode="&quot;₡&quot;#,##0.00;[Red]&quot;₡&quot;#,##0.00"/>
    <numFmt numFmtId="168" formatCode="[$$-540A]#,##0.00"/>
    <numFmt numFmtId="169" formatCode="[$$-409]#,##0.00"/>
  </numFmts>
  <fonts count="10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3" tint="-0.499984740745262"/>
      <name val="Arial"/>
      <family val="2"/>
    </font>
    <font>
      <sz val="10"/>
      <name val="Bell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6" fontId="1" fillId="3" borderId="6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top" readingOrder="1"/>
    </xf>
    <xf numFmtId="168" fontId="1" fillId="2" borderId="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top" readingOrder="1"/>
    </xf>
    <xf numFmtId="169" fontId="5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 vertical="top" readingOrder="1"/>
    </xf>
    <xf numFmtId="0" fontId="8" fillId="2" borderId="0" xfId="0" applyFont="1" applyFill="1" applyBorder="1" applyAlignment="1">
      <alignment horizontal="left" vertical="top" readingOrder="1"/>
    </xf>
    <xf numFmtId="0" fontId="8" fillId="2" borderId="12" xfId="0" applyFont="1" applyFill="1" applyBorder="1" applyAlignment="1">
      <alignment horizontal="left" vertical="top" readingOrder="1"/>
    </xf>
    <xf numFmtId="0" fontId="8" fillId="2" borderId="13" xfId="0" applyFont="1" applyFill="1" applyBorder="1" applyAlignment="1">
      <alignment horizontal="left" vertical="top" readingOrder="1"/>
    </xf>
    <xf numFmtId="0" fontId="8" fillId="2" borderId="14" xfId="0" applyFont="1" applyFill="1" applyBorder="1" applyAlignment="1">
      <alignment horizontal="left" vertical="top" readingOrder="1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5" borderId="1" xfId="0" applyFont="1" applyFill="1" applyBorder="1" applyAlignment="1"/>
    <xf numFmtId="0" fontId="6" fillId="0" borderId="1" xfId="0" applyFont="1" applyBorder="1" applyAlignme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readingOrder="1"/>
    </xf>
    <xf numFmtId="0" fontId="8" fillId="2" borderId="8" xfId="0" applyFont="1" applyFill="1" applyBorder="1" applyAlignment="1">
      <alignment horizontal="center" vertical="top" readingOrder="1"/>
    </xf>
    <xf numFmtId="0" fontId="8" fillId="2" borderId="9" xfId="0" applyFont="1" applyFill="1" applyBorder="1" applyAlignment="1">
      <alignment horizontal="center" vertical="top" readingOrder="1"/>
    </xf>
    <xf numFmtId="0" fontId="8" fillId="2" borderId="10" xfId="0" applyFont="1" applyFill="1" applyBorder="1" applyAlignment="1">
      <alignment horizontal="center" vertical="top" readingOrder="1"/>
    </xf>
    <xf numFmtId="0" fontId="8" fillId="2" borderId="0" xfId="0" applyFont="1" applyFill="1" applyBorder="1" applyAlignment="1">
      <alignment horizontal="center" vertical="top" readingOrder="1"/>
    </xf>
    <xf numFmtId="0" fontId="8" fillId="2" borderId="11" xfId="0" applyFont="1" applyFill="1" applyBorder="1" applyAlignment="1">
      <alignment horizontal="center" vertical="top" readingOrder="1"/>
    </xf>
    <xf numFmtId="0" fontId="8" fillId="2" borderId="12" xfId="0" applyFont="1" applyFill="1" applyBorder="1" applyAlignment="1">
      <alignment horizontal="center" vertical="top" readingOrder="1"/>
    </xf>
    <xf numFmtId="0" fontId="8" fillId="2" borderId="13" xfId="0" applyFont="1" applyFill="1" applyBorder="1" applyAlignment="1">
      <alignment horizontal="center" vertical="top" readingOrder="1"/>
    </xf>
    <xf numFmtId="0" fontId="8" fillId="2" borderId="14" xfId="0" applyFont="1" applyFill="1" applyBorder="1" applyAlignment="1">
      <alignment horizontal="center" vertical="top" readingOrder="1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top" readingOrder="1"/>
    </xf>
    <xf numFmtId="0" fontId="8" fillId="2" borderId="8" xfId="0" applyFont="1" applyFill="1" applyBorder="1" applyAlignment="1">
      <alignment horizontal="left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workbookViewId="0">
      <selection activeCell="D24" sqref="D24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41820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15</v>
      </c>
      <c r="B6" s="111" t="s">
        <v>448</v>
      </c>
      <c r="C6" s="20" t="s">
        <v>55</v>
      </c>
      <c r="D6" s="20">
        <v>41820</v>
      </c>
      <c r="E6" s="20">
        <v>41821</v>
      </c>
      <c r="F6" s="27">
        <v>49790</v>
      </c>
      <c r="G6" s="21">
        <v>23980</v>
      </c>
      <c r="H6" s="22"/>
      <c r="I6" s="22"/>
      <c r="J6" s="22">
        <v>23980</v>
      </c>
      <c r="K6" s="21"/>
      <c r="L6" s="21"/>
      <c r="M6" s="21"/>
      <c r="N6" s="23">
        <f>G6+I6</f>
        <v>23980</v>
      </c>
    </row>
    <row r="7" spans="1:14">
      <c r="A7" s="18">
        <v>13</v>
      </c>
      <c r="B7" s="111" t="s">
        <v>449</v>
      </c>
      <c r="C7" s="29" t="s">
        <v>191</v>
      </c>
      <c r="D7" s="20">
        <v>41810</v>
      </c>
      <c r="E7" s="20">
        <v>41812</v>
      </c>
      <c r="F7" s="27">
        <v>49791</v>
      </c>
      <c r="G7" s="21">
        <v>55590</v>
      </c>
      <c r="H7" s="22"/>
      <c r="I7" s="22"/>
      <c r="J7" s="22"/>
      <c r="K7" s="21"/>
      <c r="L7" s="21">
        <v>55590</v>
      </c>
      <c r="M7" s="21"/>
      <c r="N7" s="23">
        <f t="shared" ref="N7:N24" si="0">G7+I7</f>
        <v>55590</v>
      </c>
    </row>
    <row r="8" spans="1:14">
      <c r="A8" s="24" t="s">
        <v>453</v>
      </c>
      <c r="B8" s="112" t="s">
        <v>454</v>
      </c>
      <c r="C8" s="20" t="s">
        <v>455</v>
      </c>
      <c r="D8" s="20">
        <v>41820</v>
      </c>
      <c r="E8" s="20">
        <v>41821</v>
      </c>
      <c r="F8" s="26">
        <v>49794</v>
      </c>
      <c r="G8" s="21">
        <v>41000</v>
      </c>
      <c r="H8" s="22"/>
      <c r="I8" s="22"/>
      <c r="J8" s="22"/>
      <c r="K8" s="21">
        <v>41000</v>
      </c>
      <c r="L8" s="21"/>
      <c r="M8" s="21"/>
      <c r="N8" s="23">
        <f t="shared" si="0"/>
        <v>41000</v>
      </c>
    </row>
    <row r="9" spans="1:14">
      <c r="A9" s="24">
        <v>14</v>
      </c>
      <c r="B9" s="112" t="s">
        <v>405</v>
      </c>
      <c r="C9" s="20" t="s">
        <v>456</v>
      </c>
      <c r="D9" s="20">
        <v>41820</v>
      </c>
      <c r="E9" s="20">
        <v>41821</v>
      </c>
      <c r="F9" s="26">
        <v>49795</v>
      </c>
      <c r="G9" s="21">
        <v>17000</v>
      </c>
      <c r="H9" s="22"/>
      <c r="I9" s="22"/>
      <c r="J9" s="22">
        <v>17000</v>
      </c>
      <c r="K9" s="21"/>
      <c r="L9" s="21"/>
      <c r="M9" s="21"/>
      <c r="N9" s="23">
        <f t="shared" si="0"/>
        <v>17000</v>
      </c>
    </row>
    <row r="10" spans="1:14">
      <c r="A10" s="18">
        <v>1</v>
      </c>
      <c r="B10" s="111" t="s">
        <v>457</v>
      </c>
      <c r="C10" s="29" t="s">
        <v>37</v>
      </c>
      <c r="D10" s="20">
        <v>41820</v>
      </c>
      <c r="E10" s="20">
        <v>41821</v>
      </c>
      <c r="F10" s="26">
        <v>49796</v>
      </c>
      <c r="G10" s="21">
        <v>32155</v>
      </c>
      <c r="H10" s="22"/>
      <c r="I10" s="22"/>
      <c r="J10" s="22"/>
      <c r="K10" s="21">
        <v>32155</v>
      </c>
      <c r="L10" s="21"/>
      <c r="M10" s="21"/>
      <c r="N10" s="23">
        <f t="shared" si="0"/>
        <v>32155</v>
      </c>
    </row>
    <row r="11" spans="1:14">
      <c r="A11" s="24">
        <v>10</v>
      </c>
      <c r="B11" s="111" t="s">
        <v>371</v>
      </c>
      <c r="C11" s="20" t="s">
        <v>458</v>
      </c>
      <c r="D11" s="20">
        <v>41820</v>
      </c>
      <c r="E11" s="20">
        <v>41824</v>
      </c>
      <c r="F11" s="26">
        <v>49797</v>
      </c>
      <c r="G11" s="21">
        <v>82000</v>
      </c>
      <c r="H11" s="22"/>
      <c r="I11" s="22"/>
      <c r="J11" s="22"/>
      <c r="K11" s="21">
        <v>82000</v>
      </c>
      <c r="L11" s="21"/>
      <c r="M11" s="21"/>
      <c r="N11" s="23">
        <f t="shared" si="0"/>
        <v>82000</v>
      </c>
    </row>
    <row r="12" spans="1:14">
      <c r="A12" s="24">
        <v>23</v>
      </c>
      <c r="B12" s="111" t="s">
        <v>452</v>
      </c>
      <c r="C12" s="20" t="s">
        <v>451</v>
      </c>
      <c r="D12" s="20">
        <v>41820</v>
      </c>
      <c r="E12" s="20">
        <v>41821</v>
      </c>
      <c r="F12" s="26">
        <v>49798</v>
      </c>
      <c r="G12" s="21">
        <v>20500</v>
      </c>
      <c r="H12" s="22"/>
      <c r="I12" s="22"/>
      <c r="J12" s="22"/>
      <c r="K12" s="21">
        <v>20500</v>
      </c>
      <c r="L12" s="21"/>
      <c r="M12" s="21"/>
      <c r="N12" s="23">
        <f t="shared" si="0"/>
        <v>20500</v>
      </c>
    </row>
    <row r="13" spans="1:14">
      <c r="A13" s="18">
        <v>24</v>
      </c>
      <c r="B13" s="111" t="s">
        <v>450</v>
      </c>
      <c r="C13" s="1" t="s">
        <v>451</v>
      </c>
      <c r="D13" s="20">
        <v>41820</v>
      </c>
      <c r="E13" s="20">
        <v>41821</v>
      </c>
      <c r="F13" s="26">
        <v>49799</v>
      </c>
      <c r="G13" s="21">
        <v>20500</v>
      </c>
      <c r="H13" s="22"/>
      <c r="I13" s="22"/>
      <c r="J13" s="22"/>
      <c r="K13" s="21">
        <v>20500</v>
      </c>
      <c r="L13" s="21"/>
      <c r="M13" s="21"/>
      <c r="N13" s="23">
        <f t="shared" si="0"/>
        <v>20500</v>
      </c>
    </row>
    <row r="14" spans="1:14">
      <c r="A14" s="24"/>
      <c r="B14" s="111" t="s">
        <v>234</v>
      </c>
      <c r="C14" s="1" t="s">
        <v>37</v>
      </c>
      <c r="D14" s="20"/>
      <c r="E14" s="20"/>
      <c r="F14" s="26">
        <v>49800</v>
      </c>
      <c r="G14" s="21"/>
      <c r="H14" s="22" t="s">
        <v>33</v>
      </c>
      <c r="I14" s="22">
        <v>1600</v>
      </c>
      <c r="J14" s="22">
        <v>1600</v>
      </c>
      <c r="K14" s="21"/>
      <c r="L14" s="21"/>
      <c r="M14" s="21"/>
      <c r="N14" s="23">
        <f t="shared" si="0"/>
        <v>1600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294325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292725</v>
      </c>
      <c r="H26" s="34"/>
      <c r="I26" s="35">
        <f>SUM(I6:I25)</f>
        <v>1600</v>
      </c>
      <c r="J26" s="35">
        <f>SUM(J6:J25)</f>
        <v>42580</v>
      </c>
      <c r="K26" s="35">
        <f>SUM(K6:K25)</f>
        <v>196155</v>
      </c>
      <c r="L26" s="35">
        <f>SUM(L6:L25)</f>
        <v>55590</v>
      </c>
      <c r="M26" s="35">
        <f>SUM(M6:M25)</f>
        <v>0</v>
      </c>
      <c r="N26" s="23">
        <f t="shared" ref="N26" si="1">G26+I26</f>
        <v>294325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 t="s">
        <v>459</v>
      </c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 t="s">
        <v>460</v>
      </c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37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37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42580</v>
      </c>
      <c r="D32" s="1"/>
      <c r="E32" s="1"/>
      <c r="F32" s="137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42580</v>
      </c>
      <c r="D33" s="1"/>
      <c r="E33" s="1"/>
      <c r="F33" s="137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7" orientation="landscape" horizontalDpi="4294967294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36"/>
  <sheetViews>
    <sheetView topLeftCell="A4"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227</v>
      </c>
      <c r="E3" s="139"/>
      <c r="F3" s="139"/>
      <c r="G3" s="140"/>
      <c r="H3" s="5"/>
      <c r="I3" s="1"/>
      <c r="J3" s="13"/>
      <c r="K3" s="14" t="s">
        <v>5</v>
      </c>
      <c r="L3" s="15">
        <v>41816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401</v>
      </c>
      <c r="C6" s="20" t="s">
        <v>230</v>
      </c>
      <c r="D6" s="20">
        <v>41815</v>
      </c>
      <c r="E6" s="20">
        <v>41817</v>
      </c>
      <c r="F6" s="27">
        <v>49743</v>
      </c>
      <c r="G6" s="21">
        <v>72700</v>
      </c>
      <c r="H6" s="22"/>
      <c r="I6" s="22"/>
      <c r="J6" s="22"/>
      <c r="K6" s="21">
        <v>72700</v>
      </c>
      <c r="L6" s="21"/>
      <c r="M6" s="21"/>
      <c r="N6" s="23">
        <f>G6+I6</f>
        <v>72700</v>
      </c>
    </row>
    <row r="7" spans="1:14">
      <c r="A7" s="18"/>
      <c r="B7" s="111" t="s">
        <v>402</v>
      </c>
      <c r="C7" s="1" t="s">
        <v>403</v>
      </c>
      <c r="D7" s="20">
        <v>41816</v>
      </c>
      <c r="E7" s="20">
        <v>41817</v>
      </c>
      <c r="F7" s="27">
        <v>49745</v>
      </c>
      <c r="G7" s="21">
        <v>32155</v>
      </c>
      <c r="H7" s="22"/>
      <c r="I7" s="22"/>
      <c r="J7" s="22"/>
      <c r="K7" s="21">
        <v>32155</v>
      </c>
      <c r="L7" s="21"/>
      <c r="M7" s="21"/>
      <c r="N7" s="23">
        <f t="shared" ref="N7:N24" si="0">G7+I7</f>
        <v>32155</v>
      </c>
    </row>
    <row r="8" spans="1:14">
      <c r="A8" s="24"/>
      <c r="B8" s="111"/>
      <c r="C8" s="1"/>
      <c r="D8" s="20"/>
      <c r="E8" s="20"/>
      <c r="F8" s="26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24"/>
      <c r="B9" s="111"/>
      <c r="C9" s="20"/>
      <c r="D9" s="20"/>
      <c r="E9" s="20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12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11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104855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104855</v>
      </c>
      <c r="H26" s="34"/>
      <c r="I26" s="35">
        <f>SUM(I6:I25)</f>
        <v>0</v>
      </c>
      <c r="J26" s="35">
        <f>SUM(J6:J25)</f>
        <v>0</v>
      </c>
      <c r="K26" s="35">
        <f>SUM(K6:K25)</f>
        <v>104855</v>
      </c>
      <c r="L26" s="35">
        <f>SUM(L6:L25)</f>
        <v>0</v>
      </c>
      <c r="M26" s="35">
        <f>SUM(M6:M25)</f>
        <v>0</v>
      </c>
      <c r="N26" s="23">
        <f t="shared" ref="N26" si="1">G26+I26</f>
        <v>104855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 t="s">
        <v>404</v>
      </c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28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28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0</v>
      </c>
      <c r="D32" s="1"/>
      <c r="E32" s="1"/>
      <c r="F32" s="128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0</v>
      </c>
      <c r="D33" s="1"/>
      <c r="E33" s="1"/>
      <c r="F33" s="128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8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41815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388</v>
      </c>
      <c r="C6" s="20" t="s">
        <v>37</v>
      </c>
      <c r="D6" s="20"/>
      <c r="E6" s="20"/>
      <c r="F6" s="27">
        <v>49733</v>
      </c>
      <c r="G6" s="21"/>
      <c r="H6" s="22" t="s">
        <v>389</v>
      </c>
      <c r="I6" s="22">
        <v>10900</v>
      </c>
      <c r="J6" s="22">
        <v>10900</v>
      </c>
      <c r="K6" s="21"/>
      <c r="L6" s="21"/>
      <c r="M6" s="21"/>
      <c r="N6" s="23">
        <f>G6+I6</f>
        <v>10900</v>
      </c>
    </row>
    <row r="7" spans="1:14">
      <c r="A7" s="18">
        <v>22</v>
      </c>
      <c r="B7" s="111" t="s">
        <v>379</v>
      </c>
      <c r="C7" s="1" t="s">
        <v>37</v>
      </c>
      <c r="D7" s="20">
        <v>41815</v>
      </c>
      <c r="E7" s="20">
        <v>41816</v>
      </c>
      <c r="F7" s="27">
        <v>49734</v>
      </c>
      <c r="G7" s="21">
        <v>23980</v>
      </c>
      <c r="H7" s="22"/>
      <c r="I7" s="22"/>
      <c r="J7" s="22"/>
      <c r="K7" s="21">
        <v>23980</v>
      </c>
      <c r="L7" s="21"/>
      <c r="M7" s="21"/>
      <c r="N7" s="23">
        <f t="shared" ref="N7:N24" si="0">G7+I7</f>
        <v>23980</v>
      </c>
    </row>
    <row r="8" spans="1:14">
      <c r="A8" s="24">
        <v>12</v>
      </c>
      <c r="B8" s="111" t="s">
        <v>392</v>
      </c>
      <c r="C8" s="1" t="s">
        <v>393</v>
      </c>
      <c r="D8" s="20">
        <v>41815</v>
      </c>
      <c r="E8" s="20">
        <v>41816</v>
      </c>
      <c r="F8" s="26">
        <v>49735</v>
      </c>
      <c r="G8" s="21">
        <v>20500</v>
      </c>
      <c r="H8" s="22"/>
      <c r="I8" s="22"/>
      <c r="J8" s="22"/>
      <c r="K8" s="21">
        <v>20500</v>
      </c>
      <c r="L8" s="21"/>
      <c r="M8" s="21"/>
      <c r="N8" s="23">
        <f t="shared" si="0"/>
        <v>20500</v>
      </c>
    </row>
    <row r="9" spans="1:14">
      <c r="A9" s="24">
        <v>19</v>
      </c>
      <c r="B9" s="111" t="s">
        <v>390</v>
      </c>
      <c r="C9" s="20" t="s">
        <v>391</v>
      </c>
      <c r="D9" s="20">
        <v>41815</v>
      </c>
      <c r="E9" s="20">
        <v>41816</v>
      </c>
      <c r="F9" s="27">
        <v>49736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>
      <c r="A10" s="24">
        <v>13</v>
      </c>
      <c r="B10" s="112" t="s">
        <v>394</v>
      </c>
      <c r="C10" s="1" t="s">
        <v>395</v>
      </c>
      <c r="D10" s="20">
        <v>41815</v>
      </c>
      <c r="E10" s="20">
        <v>41816</v>
      </c>
      <c r="F10" s="26">
        <v>49737</v>
      </c>
      <c r="G10" s="21">
        <v>17000</v>
      </c>
      <c r="H10" s="22"/>
      <c r="I10" s="22"/>
      <c r="J10" s="22">
        <v>17000</v>
      </c>
      <c r="K10" s="21"/>
      <c r="L10" s="21"/>
      <c r="M10" s="21"/>
      <c r="N10" s="23">
        <f t="shared" si="0"/>
        <v>17000</v>
      </c>
    </row>
    <row r="11" spans="1:14">
      <c r="A11" s="24">
        <v>14</v>
      </c>
      <c r="B11" s="111" t="s">
        <v>396</v>
      </c>
      <c r="C11" s="1" t="s">
        <v>114</v>
      </c>
      <c r="D11" s="20">
        <v>41815</v>
      </c>
      <c r="E11" s="20">
        <v>41816</v>
      </c>
      <c r="F11" s="26">
        <v>49738</v>
      </c>
      <c r="G11" s="21">
        <v>20500</v>
      </c>
      <c r="H11" s="22"/>
      <c r="I11" s="22"/>
      <c r="J11" s="22">
        <v>20500</v>
      </c>
      <c r="K11" s="21"/>
      <c r="L11" s="21"/>
      <c r="M11" s="21"/>
      <c r="N11" s="23">
        <f t="shared" si="0"/>
        <v>20500</v>
      </c>
    </row>
    <row r="12" spans="1:14">
      <c r="A12" s="24">
        <v>15</v>
      </c>
      <c r="B12" s="111" t="s">
        <v>397</v>
      </c>
      <c r="C12" s="20" t="s">
        <v>37</v>
      </c>
      <c r="D12" s="20">
        <v>41815</v>
      </c>
      <c r="E12" s="20">
        <v>41815</v>
      </c>
      <c r="F12" s="26">
        <v>49739</v>
      </c>
      <c r="G12" s="21">
        <v>27250</v>
      </c>
      <c r="H12" s="22"/>
      <c r="I12" s="22"/>
      <c r="J12" s="22">
        <v>27250</v>
      </c>
      <c r="K12" s="21"/>
      <c r="L12" s="21"/>
      <c r="M12" s="21"/>
      <c r="N12" s="23">
        <f t="shared" si="0"/>
        <v>27250</v>
      </c>
    </row>
    <row r="13" spans="1:14">
      <c r="A13" s="18">
        <v>3</v>
      </c>
      <c r="B13" s="111" t="s">
        <v>398</v>
      </c>
      <c r="C13" s="1" t="s">
        <v>183</v>
      </c>
      <c r="D13" s="20">
        <v>41815</v>
      </c>
      <c r="E13" s="20">
        <v>41816</v>
      </c>
      <c r="F13" s="26">
        <v>49740</v>
      </c>
      <c r="G13" s="21">
        <v>20000</v>
      </c>
      <c r="H13" s="22"/>
      <c r="I13" s="22"/>
      <c r="J13" s="22"/>
      <c r="K13" s="21">
        <v>20000</v>
      </c>
      <c r="L13" s="21"/>
      <c r="M13" s="21"/>
      <c r="N13" s="23">
        <f t="shared" si="0"/>
        <v>20000</v>
      </c>
    </row>
    <row r="14" spans="1:14">
      <c r="A14" s="24">
        <v>16</v>
      </c>
      <c r="B14" s="111" t="s">
        <v>399</v>
      </c>
      <c r="C14" s="1" t="s">
        <v>400</v>
      </c>
      <c r="D14" s="20">
        <v>41815</v>
      </c>
      <c r="E14" s="20">
        <v>41816</v>
      </c>
      <c r="F14" s="26">
        <v>49741</v>
      </c>
      <c r="G14" s="21">
        <v>17000</v>
      </c>
      <c r="H14" s="22"/>
      <c r="I14" s="22"/>
      <c r="J14" s="22"/>
      <c r="K14" s="21">
        <v>17000</v>
      </c>
      <c r="L14" s="21"/>
      <c r="M14" s="21"/>
      <c r="N14" s="23">
        <f t="shared" si="0"/>
        <v>17000</v>
      </c>
    </row>
    <row r="15" spans="1:14">
      <c r="A15" s="18">
        <v>10</v>
      </c>
      <c r="B15" s="111" t="s">
        <v>184</v>
      </c>
      <c r="C15" s="1" t="s">
        <v>69</v>
      </c>
      <c r="D15" s="20">
        <v>41815</v>
      </c>
      <c r="E15" s="20">
        <v>41816</v>
      </c>
      <c r="F15" s="26">
        <v>49742</v>
      </c>
      <c r="G15" s="21">
        <v>20500</v>
      </c>
      <c r="H15" s="22"/>
      <c r="I15" s="22"/>
      <c r="J15" s="22"/>
      <c r="K15" s="21">
        <v>20500</v>
      </c>
      <c r="L15" s="21"/>
      <c r="M15" s="21"/>
      <c r="N15" s="23">
        <f t="shared" si="0"/>
        <v>20500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194630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183730</v>
      </c>
      <c r="H26" s="34"/>
      <c r="I26" s="35">
        <f>SUM(I6:I25)</f>
        <v>10900</v>
      </c>
      <c r="J26" s="35">
        <f>SUM(J6:J25)</f>
        <v>75650</v>
      </c>
      <c r="K26" s="35">
        <f>SUM(K6:K25)</f>
        <v>118980</v>
      </c>
      <c r="L26" s="35">
        <f>SUM(L6:L25)</f>
        <v>0</v>
      </c>
      <c r="M26" s="35">
        <f>SUM(M6:M25)</f>
        <v>0</v>
      </c>
      <c r="N26" s="23">
        <f t="shared" ref="N26" si="1">G26+I26</f>
        <v>194630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20</v>
      </c>
      <c r="D30" s="1"/>
      <c r="E30" s="1"/>
      <c r="F30" s="127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10900</v>
      </c>
      <c r="D31" s="1"/>
      <c r="E31" s="1"/>
      <c r="F31" s="127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64750</v>
      </c>
      <c r="D32" s="1"/>
      <c r="E32" s="1"/>
      <c r="F32" s="127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75650</v>
      </c>
      <c r="D33" s="1"/>
      <c r="E33" s="1"/>
      <c r="F33" s="127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sortState ref="A6:K15">
    <sortCondition ref="F6:F15"/>
  </sortState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8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234</v>
      </c>
      <c r="E3" s="139"/>
      <c r="F3" s="139"/>
      <c r="G3" s="140"/>
      <c r="H3" s="5"/>
      <c r="I3" s="1"/>
      <c r="J3" s="13"/>
      <c r="K3" s="14" t="s">
        <v>5</v>
      </c>
      <c r="L3" s="15">
        <v>41815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129</v>
      </c>
      <c r="B6" s="111" t="s">
        <v>382</v>
      </c>
      <c r="C6" s="20" t="s">
        <v>230</v>
      </c>
      <c r="D6" s="20">
        <v>41814</v>
      </c>
      <c r="E6" s="20">
        <v>41816</v>
      </c>
      <c r="F6" s="27">
        <v>49726</v>
      </c>
      <c r="G6" s="21">
        <v>34000</v>
      </c>
      <c r="H6" s="22"/>
      <c r="I6" s="22"/>
      <c r="J6" s="22">
        <v>34000</v>
      </c>
      <c r="K6" s="21"/>
      <c r="L6" s="21"/>
      <c r="M6" s="21"/>
      <c r="N6" s="23">
        <f>G6+I6</f>
        <v>34000</v>
      </c>
    </row>
    <row r="7" spans="1:14">
      <c r="A7" s="18">
        <v>12</v>
      </c>
      <c r="B7" s="111" t="s">
        <v>72</v>
      </c>
      <c r="C7" s="1" t="s">
        <v>73</v>
      </c>
      <c r="D7" s="20">
        <v>41813</v>
      </c>
      <c r="E7" s="20">
        <v>41815</v>
      </c>
      <c r="F7" s="27">
        <v>49727</v>
      </c>
      <c r="G7" s="21">
        <v>68000</v>
      </c>
      <c r="H7" s="22"/>
      <c r="I7" s="22"/>
      <c r="J7" s="22"/>
      <c r="K7" s="21"/>
      <c r="L7" s="21">
        <v>68000</v>
      </c>
      <c r="M7" s="21"/>
      <c r="N7" s="23">
        <f t="shared" ref="N7:N24" si="0">G7+I7</f>
        <v>68000</v>
      </c>
    </row>
    <row r="8" spans="1:14">
      <c r="A8" s="24">
        <v>22</v>
      </c>
      <c r="B8" s="111" t="s">
        <v>383</v>
      </c>
      <c r="C8" s="20" t="s">
        <v>55</v>
      </c>
      <c r="D8" s="20">
        <v>41812</v>
      </c>
      <c r="E8" s="20">
        <v>41815</v>
      </c>
      <c r="F8" s="26">
        <v>49728</v>
      </c>
      <c r="G8" s="21">
        <v>73575</v>
      </c>
      <c r="H8" s="22"/>
      <c r="I8" s="22"/>
      <c r="J8" s="22">
        <v>73575</v>
      </c>
      <c r="K8" s="21"/>
      <c r="L8" s="21"/>
      <c r="M8" s="21"/>
      <c r="N8" s="23">
        <f t="shared" si="0"/>
        <v>73575</v>
      </c>
    </row>
    <row r="9" spans="1:14">
      <c r="A9" s="24"/>
      <c r="B9" s="111" t="s">
        <v>384</v>
      </c>
      <c r="C9" s="1" t="s">
        <v>385</v>
      </c>
      <c r="D9" s="20">
        <v>41814</v>
      </c>
      <c r="E9" s="20">
        <v>41815</v>
      </c>
      <c r="F9" s="27">
        <v>49729</v>
      </c>
      <c r="G9" s="21">
        <v>95920</v>
      </c>
      <c r="H9" s="22"/>
      <c r="I9" s="22"/>
      <c r="J9" s="22"/>
      <c r="K9" s="21"/>
      <c r="L9" s="21"/>
      <c r="M9" s="21">
        <v>95920</v>
      </c>
      <c r="N9" s="23">
        <f t="shared" si="0"/>
        <v>95920</v>
      </c>
    </row>
    <row r="10" spans="1:14">
      <c r="A10" s="24">
        <v>15</v>
      </c>
      <c r="B10" s="112" t="s">
        <v>386</v>
      </c>
      <c r="C10" s="1" t="s">
        <v>230</v>
      </c>
      <c r="D10" s="20">
        <v>41815</v>
      </c>
      <c r="E10" s="20">
        <v>41816</v>
      </c>
      <c r="F10" s="26">
        <v>49730</v>
      </c>
      <c r="G10" s="21">
        <v>17000</v>
      </c>
      <c r="H10" s="22"/>
      <c r="I10" s="22"/>
      <c r="J10" s="22"/>
      <c r="K10" s="21">
        <v>17000</v>
      </c>
      <c r="L10" s="21"/>
      <c r="M10" s="21"/>
      <c r="N10" s="23">
        <f t="shared" si="0"/>
        <v>17000</v>
      </c>
    </row>
    <row r="11" spans="1:14">
      <c r="A11" s="24"/>
      <c r="B11" s="111" t="s">
        <v>387</v>
      </c>
      <c r="C11" s="1" t="s">
        <v>60</v>
      </c>
      <c r="D11" s="20">
        <v>41815</v>
      </c>
      <c r="E11" s="20">
        <v>41818</v>
      </c>
      <c r="F11" s="26">
        <v>49731</v>
      </c>
      <c r="G11" s="21">
        <v>206010</v>
      </c>
      <c r="H11" s="22"/>
      <c r="I11" s="22"/>
      <c r="J11" s="22"/>
      <c r="K11" s="21">
        <v>103005</v>
      </c>
      <c r="L11" s="21"/>
      <c r="M11" s="21">
        <v>103005</v>
      </c>
      <c r="N11" s="23">
        <f t="shared" si="0"/>
        <v>206010</v>
      </c>
    </row>
    <row r="12" spans="1:14">
      <c r="A12" s="24"/>
      <c r="B12" s="111" t="s">
        <v>234</v>
      </c>
      <c r="C12" s="20" t="s">
        <v>33</v>
      </c>
      <c r="D12" s="20"/>
      <c r="E12" s="20"/>
      <c r="F12" s="26">
        <v>49732</v>
      </c>
      <c r="G12" s="21"/>
      <c r="H12" s="22" t="s">
        <v>33</v>
      </c>
      <c r="I12" s="22">
        <v>1800</v>
      </c>
      <c r="J12" s="22">
        <v>1800</v>
      </c>
      <c r="K12" s="21"/>
      <c r="L12" s="21"/>
      <c r="M12" s="21"/>
      <c r="N12" s="23">
        <f t="shared" si="0"/>
        <v>1800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496305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494505</v>
      </c>
      <c r="H26" s="34"/>
      <c r="I26" s="35">
        <f>SUM(I6:I25)</f>
        <v>1800</v>
      </c>
      <c r="J26" s="35">
        <f>SUM(J6:J25)</f>
        <v>109375</v>
      </c>
      <c r="K26" s="35">
        <f>SUM(K6:K25)</f>
        <v>120005</v>
      </c>
      <c r="L26" s="35">
        <f>SUM(L6:L25)</f>
        <v>68000</v>
      </c>
      <c r="M26" s="35">
        <f>SUM(M6:M25)</f>
        <v>198925</v>
      </c>
      <c r="N26" s="23">
        <f t="shared" ref="N26" si="1">G26+I26</f>
        <v>496305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135</v>
      </c>
      <c r="D30" s="1"/>
      <c r="E30" s="1"/>
      <c r="F30" s="126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73575</v>
      </c>
      <c r="D31" s="1"/>
      <c r="E31" s="1"/>
      <c r="F31" s="126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35800</v>
      </c>
      <c r="D32" s="1"/>
      <c r="E32" s="1"/>
      <c r="F32" s="126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109375</v>
      </c>
      <c r="D33" s="1"/>
      <c r="E33" s="1"/>
      <c r="F33" s="126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8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41814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16</v>
      </c>
      <c r="B6" s="111" t="s">
        <v>379</v>
      </c>
      <c r="C6" s="20" t="s">
        <v>37</v>
      </c>
      <c r="D6" s="20">
        <v>41814</v>
      </c>
      <c r="E6" s="20">
        <v>41815</v>
      </c>
      <c r="F6" s="27">
        <v>49722</v>
      </c>
      <c r="G6" s="21">
        <v>23980</v>
      </c>
      <c r="H6" s="22"/>
      <c r="I6" s="22"/>
      <c r="J6" s="22"/>
      <c r="K6" s="21">
        <v>23980</v>
      </c>
      <c r="L6" s="21"/>
      <c r="M6" s="21"/>
      <c r="N6" s="23">
        <f>G6+I6</f>
        <v>23980</v>
      </c>
    </row>
    <row r="7" spans="1:14">
      <c r="A7" s="18">
        <v>9</v>
      </c>
      <c r="B7" s="111" t="s">
        <v>380</v>
      </c>
      <c r="C7" s="1" t="s">
        <v>273</v>
      </c>
      <c r="D7" s="20">
        <v>41814</v>
      </c>
      <c r="E7" s="20">
        <v>41815</v>
      </c>
      <c r="F7" s="27">
        <v>49724</v>
      </c>
      <c r="G7" s="21">
        <v>17000</v>
      </c>
      <c r="H7" s="22"/>
      <c r="I7" s="22"/>
      <c r="J7" s="22"/>
      <c r="K7" s="21">
        <v>17000</v>
      </c>
      <c r="L7" s="21"/>
      <c r="M7" s="21"/>
      <c r="N7" s="23">
        <f t="shared" ref="N7:N24" si="0">G7+I7</f>
        <v>17000</v>
      </c>
    </row>
    <row r="8" spans="1:14">
      <c r="A8" s="24">
        <v>10</v>
      </c>
      <c r="B8" s="111" t="s">
        <v>184</v>
      </c>
      <c r="C8" s="20" t="s">
        <v>69</v>
      </c>
      <c r="D8" s="20">
        <v>41814</v>
      </c>
      <c r="E8" s="20">
        <v>41815</v>
      </c>
      <c r="F8" s="26">
        <v>49725</v>
      </c>
      <c r="G8" s="21">
        <v>20500</v>
      </c>
      <c r="H8" s="22"/>
      <c r="I8" s="22"/>
      <c r="J8" s="22"/>
      <c r="K8" s="21">
        <v>20500</v>
      </c>
      <c r="L8" s="21"/>
      <c r="M8" s="21"/>
      <c r="N8" s="23">
        <f t="shared" si="0"/>
        <v>20500</v>
      </c>
    </row>
    <row r="9" spans="1:14">
      <c r="A9" s="24"/>
      <c r="B9" s="111"/>
      <c r="C9" s="1"/>
      <c r="D9" s="20"/>
      <c r="E9" s="20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12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11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61480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61480</v>
      </c>
      <c r="H26" s="34"/>
      <c r="I26" s="35">
        <f>SUM(I6:I25)</f>
        <v>0</v>
      </c>
      <c r="J26" s="35">
        <f>SUM(J6:J25)</f>
        <v>0</v>
      </c>
      <c r="K26" s="35">
        <f>SUM(K6:K25)</f>
        <v>61480</v>
      </c>
      <c r="L26" s="35">
        <f>SUM(L6:L25)</f>
        <v>0</v>
      </c>
      <c r="M26" s="35">
        <f>SUM(M6:M25)</f>
        <v>0</v>
      </c>
      <c r="N26" s="23">
        <f t="shared" ref="N26" si="1">G26+I26</f>
        <v>61480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 t="s">
        <v>381</v>
      </c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25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25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0</v>
      </c>
      <c r="D32" s="1"/>
      <c r="E32" s="1"/>
      <c r="F32" s="125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0</v>
      </c>
      <c r="D33" s="1"/>
      <c r="E33" s="1"/>
      <c r="F33" s="125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8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41814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182</v>
      </c>
      <c r="C6" s="20" t="s">
        <v>183</v>
      </c>
      <c r="D6" s="20">
        <v>41814</v>
      </c>
      <c r="E6" s="20">
        <v>41815</v>
      </c>
      <c r="F6" s="27">
        <v>49715</v>
      </c>
      <c r="G6" s="21">
        <v>20000</v>
      </c>
      <c r="H6" s="22"/>
      <c r="I6" s="22"/>
      <c r="J6" s="22"/>
      <c r="K6" s="21">
        <v>20000</v>
      </c>
      <c r="L6" s="21"/>
      <c r="M6" s="21"/>
      <c r="N6" s="23">
        <f>G6+I6</f>
        <v>20000</v>
      </c>
    </row>
    <row r="7" spans="1:14">
      <c r="A7" s="18">
        <v>32</v>
      </c>
      <c r="B7" s="111" t="s">
        <v>375</v>
      </c>
      <c r="C7" s="1" t="s">
        <v>37</v>
      </c>
      <c r="D7" s="20">
        <v>41814</v>
      </c>
      <c r="E7" s="20">
        <v>41815</v>
      </c>
      <c r="F7" s="27">
        <v>49716</v>
      </c>
      <c r="G7" s="21">
        <v>37600</v>
      </c>
      <c r="H7" s="22"/>
      <c r="I7" s="22"/>
      <c r="J7" s="22">
        <v>37600</v>
      </c>
      <c r="K7" s="21"/>
      <c r="L7" s="21"/>
      <c r="M7" s="21"/>
      <c r="N7" s="23">
        <f t="shared" ref="N7:N24" si="0">G7+I7</f>
        <v>37600</v>
      </c>
    </row>
    <row r="8" spans="1:14">
      <c r="A8" s="24">
        <v>5</v>
      </c>
      <c r="B8" s="111" t="s">
        <v>376</v>
      </c>
      <c r="C8" s="20" t="s">
        <v>55</v>
      </c>
      <c r="D8" s="20">
        <v>41813</v>
      </c>
      <c r="E8" s="20">
        <v>41814</v>
      </c>
      <c r="F8" s="26">
        <v>49717</v>
      </c>
      <c r="G8" s="21">
        <v>33790</v>
      </c>
      <c r="H8" s="22"/>
      <c r="I8" s="22"/>
      <c r="J8" s="22"/>
      <c r="K8" s="21">
        <v>33790</v>
      </c>
      <c r="L8" s="21"/>
      <c r="M8" s="21"/>
      <c r="N8" s="23">
        <f t="shared" si="0"/>
        <v>33790</v>
      </c>
    </row>
    <row r="9" spans="1:14">
      <c r="A9" s="24">
        <v>15</v>
      </c>
      <c r="B9" s="111" t="s">
        <v>377</v>
      </c>
      <c r="C9" s="1" t="s">
        <v>49</v>
      </c>
      <c r="D9" s="20">
        <v>41814</v>
      </c>
      <c r="E9" s="20">
        <v>41815</v>
      </c>
      <c r="F9" s="27">
        <v>49718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>
      <c r="A10" s="24"/>
      <c r="B10" s="112" t="s">
        <v>42</v>
      </c>
      <c r="C10" s="1" t="s">
        <v>33</v>
      </c>
      <c r="D10" s="20"/>
      <c r="E10" s="20"/>
      <c r="F10" s="26">
        <v>49720</v>
      </c>
      <c r="G10" s="21"/>
      <c r="H10" s="22"/>
      <c r="I10" s="22">
        <v>800</v>
      </c>
      <c r="J10" s="22">
        <v>800</v>
      </c>
      <c r="K10" s="21"/>
      <c r="L10" s="21"/>
      <c r="M10" s="21"/>
      <c r="N10" s="23">
        <f t="shared" si="0"/>
        <v>800</v>
      </c>
    </row>
    <row r="11" spans="1:14">
      <c r="A11" s="24">
        <v>25</v>
      </c>
      <c r="B11" s="111" t="s">
        <v>322</v>
      </c>
      <c r="C11" s="1" t="s">
        <v>111</v>
      </c>
      <c r="D11" s="20">
        <v>41814</v>
      </c>
      <c r="E11" s="20">
        <v>41815</v>
      </c>
      <c r="F11" s="26">
        <v>49721</v>
      </c>
      <c r="G11" s="21">
        <v>37000</v>
      </c>
      <c r="H11" s="22"/>
      <c r="I11" s="22"/>
      <c r="J11" s="22"/>
      <c r="K11" s="21">
        <v>37000</v>
      </c>
      <c r="L11" s="21"/>
      <c r="M11" s="21"/>
      <c r="N11" s="23">
        <f t="shared" si="0"/>
        <v>37000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146190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145390</v>
      </c>
      <c r="H26" s="34"/>
      <c r="I26" s="35">
        <f>SUM(I6:I25)</f>
        <v>800</v>
      </c>
      <c r="J26" s="35">
        <f>SUM(J6:J25)</f>
        <v>38400</v>
      </c>
      <c r="K26" s="35">
        <f>SUM(K6:K25)</f>
        <v>107790</v>
      </c>
      <c r="L26" s="35">
        <f>SUM(L6:L25)</f>
        <v>0</v>
      </c>
      <c r="M26" s="35">
        <f>SUM(M6:M25)</f>
        <v>0</v>
      </c>
      <c r="N26" s="23">
        <f t="shared" ref="N26" si="1">G26+I26</f>
        <v>146190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 t="s">
        <v>378</v>
      </c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2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24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38400</v>
      </c>
      <c r="D32" s="1"/>
      <c r="E32" s="1"/>
      <c r="F32" s="124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38400</v>
      </c>
      <c r="D33" s="1"/>
      <c r="E33" s="1"/>
      <c r="F33" s="124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sortState ref="A6:M11">
    <sortCondition ref="F6:F11"/>
  </sortState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8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93</v>
      </c>
      <c r="E3" s="139"/>
      <c r="F3" s="139"/>
      <c r="G3" s="140"/>
      <c r="H3" s="5"/>
      <c r="I3" s="1"/>
      <c r="J3" s="13"/>
      <c r="K3" s="14" t="s">
        <v>5</v>
      </c>
      <c r="L3" s="15">
        <v>41813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15</v>
      </c>
      <c r="B6" s="111" t="s">
        <v>370</v>
      </c>
      <c r="C6" s="20" t="s">
        <v>60</v>
      </c>
      <c r="D6" s="20">
        <v>41813</v>
      </c>
      <c r="E6" s="20">
        <v>41814</v>
      </c>
      <c r="F6" s="27">
        <v>49711</v>
      </c>
      <c r="G6" s="21">
        <v>23674.799999999999</v>
      </c>
      <c r="H6" s="22"/>
      <c r="I6" s="22"/>
      <c r="J6" s="22"/>
      <c r="K6" s="21">
        <v>23674.799999999999</v>
      </c>
      <c r="L6" s="21"/>
      <c r="M6" s="21"/>
      <c r="N6" s="23">
        <f>G6+I6</f>
        <v>23674.799999999999</v>
      </c>
    </row>
    <row r="7" spans="1:14">
      <c r="A7" s="18">
        <v>23</v>
      </c>
      <c r="B7" s="111" t="s">
        <v>371</v>
      </c>
      <c r="C7" s="1" t="s">
        <v>374</v>
      </c>
      <c r="D7" s="20">
        <v>41813</v>
      </c>
      <c r="E7" s="20">
        <v>41814</v>
      </c>
      <c r="F7" s="27">
        <v>49712</v>
      </c>
      <c r="G7" s="21">
        <v>20500</v>
      </c>
      <c r="H7" s="22"/>
      <c r="I7" s="22"/>
      <c r="J7" s="22"/>
      <c r="K7" s="21">
        <v>20500</v>
      </c>
      <c r="L7" s="21"/>
      <c r="M7" s="21"/>
      <c r="N7" s="23">
        <f t="shared" ref="N7:N24" si="0">G7+I7</f>
        <v>20500</v>
      </c>
    </row>
    <row r="8" spans="1:14">
      <c r="A8" s="24">
        <v>16</v>
      </c>
      <c r="B8" s="111" t="s">
        <v>180</v>
      </c>
      <c r="C8" s="20" t="s">
        <v>181</v>
      </c>
      <c r="D8" s="20">
        <v>41813</v>
      </c>
      <c r="E8" s="20">
        <v>41814</v>
      </c>
      <c r="F8" s="26">
        <v>49713</v>
      </c>
      <c r="G8" s="21">
        <v>17000</v>
      </c>
      <c r="H8" s="22"/>
      <c r="I8" s="22"/>
      <c r="J8" s="22">
        <v>17000</v>
      </c>
      <c r="K8" s="21"/>
      <c r="L8" s="21"/>
      <c r="M8" s="21"/>
      <c r="N8" s="23">
        <f t="shared" si="0"/>
        <v>17000</v>
      </c>
    </row>
    <row r="9" spans="1:14">
      <c r="A9" s="24">
        <v>17</v>
      </c>
      <c r="B9" s="111" t="s">
        <v>372</v>
      </c>
      <c r="C9" s="1" t="s">
        <v>373</v>
      </c>
      <c r="D9" s="20">
        <v>41813</v>
      </c>
      <c r="E9" s="20">
        <v>41814</v>
      </c>
      <c r="F9" s="27">
        <v>49714</v>
      </c>
      <c r="G9" s="21">
        <v>20000</v>
      </c>
      <c r="H9" s="22"/>
      <c r="I9" s="22"/>
      <c r="J9" s="22"/>
      <c r="K9" s="21">
        <v>20000</v>
      </c>
      <c r="L9" s="21"/>
      <c r="M9" s="21"/>
      <c r="N9" s="23">
        <f t="shared" si="0"/>
        <v>20000</v>
      </c>
    </row>
    <row r="10" spans="1:14">
      <c r="A10" s="24"/>
      <c r="B10" s="111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112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81174.8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81174.8</v>
      </c>
      <c r="H26" s="34"/>
      <c r="I26" s="35">
        <f>SUM(I6:I25)</f>
        <v>0</v>
      </c>
      <c r="J26" s="35">
        <f>SUM(J6:J25)</f>
        <v>17000</v>
      </c>
      <c r="K26" s="35">
        <f>SUM(K6:K25)</f>
        <v>64174.8</v>
      </c>
      <c r="L26" s="35">
        <f>SUM(L6:L25)</f>
        <v>0</v>
      </c>
      <c r="M26" s="35">
        <f>SUM(M6:M25)</f>
        <v>0</v>
      </c>
      <c r="N26" s="23">
        <f t="shared" ref="N26" si="1">G26+I26</f>
        <v>81174.8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23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23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17000</v>
      </c>
      <c r="D32" s="1"/>
      <c r="E32" s="1"/>
      <c r="F32" s="123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17000</v>
      </c>
      <c r="D33" s="1"/>
      <c r="E33" s="1"/>
      <c r="F33" s="123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8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41813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15</v>
      </c>
      <c r="B6" s="111" t="s">
        <v>362</v>
      </c>
      <c r="C6" s="1" t="s">
        <v>193</v>
      </c>
      <c r="D6" s="20">
        <v>41809</v>
      </c>
      <c r="E6" s="20">
        <v>41811</v>
      </c>
      <c r="F6" s="27">
        <v>49703</v>
      </c>
      <c r="G6" s="21">
        <v>43360.2</v>
      </c>
      <c r="H6" s="22"/>
      <c r="I6" s="22"/>
      <c r="J6" s="22"/>
      <c r="K6" s="21"/>
      <c r="L6" s="21">
        <v>43360.2</v>
      </c>
      <c r="M6" s="21"/>
      <c r="N6" s="23">
        <f>G6+I6</f>
        <v>43360.2</v>
      </c>
    </row>
    <row r="7" spans="1:14">
      <c r="A7" s="18">
        <v>34</v>
      </c>
      <c r="B7" s="111" t="s">
        <v>363</v>
      </c>
      <c r="C7" s="1" t="s">
        <v>193</v>
      </c>
      <c r="D7" s="20">
        <v>41810</v>
      </c>
      <c r="E7" s="20">
        <v>41812</v>
      </c>
      <c r="F7" s="27">
        <v>49704</v>
      </c>
      <c r="G7" s="21">
        <v>83755.600000000006</v>
      </c>
      <c r="H7" s="22"/>
      <c r="I7" s="22"/>
      <c r="J7" s="22"/>
      <c r="K7" s="21"/>
      <c r="L7" s="21">
        <v>83755.600000000006</v>
      </c>
      <c r="M7" s="21"/>
      <c r="N7" s="23">
        <f t="shared" ref="N7:N24" si="0">G7+I7</f>
        <v>83755.600000000006</v>
      </c>
    </row>
    <row r="8" spans="1:14">
      <c r="A8" s="24">
        <v>4</v>
      </c>
      <c r="B8" s="111" t="s">
        <v>364</v>
      </c>
      <c r="C8" s="20" t="s">
        <v>193</v>
      </c>
      <c r="D8" s="20">
        <v>41811</v>
      </c>
      <c r="E8" s="20">
        <v>41812</v>
      </c>
      <c r="F8" s="26">
        <v>49705</v>
      </c>
      <c r="G8" s="21">
        <v>21680.1</v>
      </c>
      <c r="H8" s="22"/>
      <c r="I8" s="22"/>
      <c r="J8" s="22"/>
      <c r="K8" s="21"/>
      <c r="L8" s="21">
        <v>21680.1</v>
      </c>
      <c r="M8" s="21"/>
      <c r="N8" s="23">
        <f t="shared" si="0"/>
        <v>21680.1</v>
      </c>
    </row>
    <row r="9" spans="1:14">
      <c r="A9" s="24">
        <v>24</v>
      </c>
      <c r="B9" s="111" t="s">
        <v>365</v>
      </c>
      <c r="C9" s="1" t="s">
        <v>191</v>
      </c>
      <c r="D9" s="20">
        <v>41805</v>
      </c>
      <c r="E9" s="20">
        <v>41808</v>
      </c>
      <c r="F9" s="27">
        <v>49706</v>
      </c>
      <c r="G9" s="21">
        <v>83385</v>
      </c>
      <c r="H9" s="22"/>
      <c r="I9" s="22"/>
      <c r="J9" s="22"/>
      <c r="K9" s="21"/>
      <c r="L9" s="21">
        <v>83385</v>
      </c>
      <c r="M9" s="21"/>
      <c r="N9" s="23">
        <f t="shared" si="0"/>
        <v>83385</v>
      </c>
    </row>
    <row r="10" spans="1:14">
      <c r="A10" s="24">
        <v>23</v>
      </c>
      <c r="B10" s="111" t="s">
        <v>366</v>
      </c>
      <c r="C10" s="1" t="s">
        <v>191</v>
      </c>
      <c r="D10" s="20">
        <v>41806</v>
      </c>
      <c r="E10" s="20">
        <v>41809</v>
      </c>
      <c r="F10" s="26">
        <v>49707</v>
      </c>
      <c r="G10" s="21">
        <v>57225</v>
      </c>
      <c r="H10" s="22"/>
      <c r="I10" s="22"/>
      <c r="J10" s="22"/>
      <c r="K10" s="21"/>
      <c r="L10" s="21">
        <v>57225</v>
      </c>
      <c r="M10" s="21"/>
      <c r="N10" s="23">
        <f t="shared" si="0"/>
        <v>57225</v>
      </c>
    </row>
    <row r="11" spans="1:14">
      <c r="A11" s="24">
        <v>14</v>
      </c>
      <c r="B11" s="112" t="s">
        <v>367</v>
      </c>
      <c r="C11" s="1" t="s">
        <v>368</v>
      </c>
      <c r="D11" s="20">
        <v>41807</v>
      </c>
      <c r="E11" s="20">
        <v>41809</v>
      </c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1"/>
      <c r="C12" s="20"/>
      <c r="D12" s="20">
        <v>41810</v>
      </c>
      <c r="E12" s="20">
        <v>41811</v>
      </c>
      <c r="F12" s="26">
        <v>49708</v>
      </c>
      <c r="G12" s="21">
        <v>70959</v>
      </c>
      <c r="H12" s="22"/>
      <c r="I12" s="22"/>
      <c r="J12" s="22"/>
      <c r="K12" s="21"/>
      <c r="L12" s="21">
        <v>70959</v>
      </c>
      <c r="M12" s="21"/>
      <c r="N12" s="23">
        <f t="shared" si="0"/>
        <v>70959</v>
      </c>
    </row>
    <row r="13" spans="1:14">
      <c r="A13" s="18">
        <v>26</v>
      </c>
      <c r="B13" s="111" t="s">
        <v>369</v>
      </c>
      <c r="C13" s="1" t="s">
        <v>55</v>
      </c>
      <c r="D13" s="20">
        <v>41813</v>
      </c>
      <c r="E13" s="20">
        <v>41814</v>
      </c>
      <c r="F13" s="26">
        <v>49709</v>
      </c>
      <c r="G13" s="21">
        <v>23980</v>
      </c>
      <c r="H13" s="22"/>
      <c r="I13" s="22"/>
      <c r="J13" s="22"/>
      <c r="K13" s="21">
        <v>23980</v>
      </c>
      <c r="L13" s="21"/>
      <c r="M13" s="21"/>
      <c r="N13" s="23">
        <f t="shared" si="0"/>
        <v>23980</v>
      </c>
    </row>
    <row r="14" spans="1:14">
      <c r="A14" s="24" t="s">
        <v>78</v>
      </c>
      <c r="B14" s="111" t="s">
        <v>112</v>
      </c>
      <c r="C14" s="1" t="s">
        <v>37</v>
      </c>
      <c r="D14" s="20"/>
      <c r="E14" s="20"/>
      <c r="F14" s="26">
        <v>49710</v>
      </c>
      <c r="G14" s="21">
        <v>3000</v>
      </c>
      <c r="H14" s="22"/>
      <c r="I14" s="22"/>
      <c r="J14" s="22">
        <v>3000</v>
      </c>
      <c r="K14" s="21"/>
      <c r="L14" s="21"/>
      <c r="M14" s="21"/>
      <c r="N14" s="23">
        <f t="shared" si="0"/>
        <v>3000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387344.9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387344.9</v>
      </c>
      <c r="H26" s="34"/>
      <c r="I26" s="35">
        <f>SUM(I6:I25)</f>
        <v>0</v>
      </c>
      <c r="J26" s="35">
        <f>SUM(J6:J25)</f>
        <v>3000</v>
      </c>
      <c r="K26" s="35">
        <f>SUM(K6:K25)</f>
        <v>23980</v>
      </c>
      <c r="L26" s="35">
        <f>SUM(L6:L25)</f>
        <v>360364.9</v>
      </c>
      <c r="M26" s="35">
        <f>SUM(M6:M25)</f>
        <v>0</v>
      </c>
      <c r="N26" s="23">
        <f t="shared" ref="N26" si="1">G26+I26</f>
        <v>387344.9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22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22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3000</v>
      </c>
      <c r="D32" s="1"/>
      <c r="E32" s="1"/>
      <c r="F32" s="122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3000</v>
      </c>
      <c r="D33" s="1"/>
      <c r="E33" s="1"/>
      <c r="F33" s="122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8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41812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355</v>
      </c>
      <c r="B6" s="111" t="s">
        <v>356</v>
      </c>
      <c r="C6" s="1" t="s">
        <v>37</v>
      </c>
      <c r="D6" s="20">
        <v>41811</v>
      </c>
      <c r="E6" s="20">
        <v>41812</v>
      </c>
      <c r="F6" s="27">
        <v>49702</v>
      </c>
      <c r="G6" s="21">
        <v>59400</v>
      </c>
      <c r="H6" s="22"/>
      <c r="I6" s="22"/>
      <c r="J6" s="22">
        <v>29400</v>
      </c>
      <c r="K6" s="21"/>
      <c r="L6" s="21"/>
      <c r="M6" s="21">
        <v>30000</v>
      </c>
      <c r="N6" s="23">
        <f>G6+I6</f>
        <v>59400</v>
      </c>
    </row>
    <row r="7" spans="1:14">
      <c r="A7" s="80"/>
      <c r="B7" s="111"/>
      <c r="C7" s="1"/>
      <c r="D7" s="20"/>
      <c r="E7" s="20"/>
      <c r="F7" s="27"/>
      <c r="G7" s="21"/>
      <c r="H7" s="22"/>
      <c r="I7" s="22"/>
      <c r="J7" s="22"/>
      <c r="K7" s="21"/>
      <c r="L7" s="21"/>
      <c r="M7" s="21"/>
      <c r="N7" s="23">
        <f t="shared" ref="N7:N24" si="0">G7+I7</f>
        <v>0</v>
      </c>
    </row>
    <row r="8" spans="1:14">
      <c r="A8" s="24"/>
      <c r="B8" s="111"/>
      <c r="C8" s="20"/>
      <c r="D8" s="20"/>
      <c r="E8" s="20"/>
      <c r="F8" s="26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24"/>
      <c r="B9" s="111"/>
      <c r="C9" s="1"/>
      <c r="D9" s="20"/>
      <c r="E9" s="20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11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9"/>
      <c r="B11" s="112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59400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59400</v>
      </c>
      <c r="H26" s="34"/>
      <c r="I26" s="35">
        <f>SUM(I6:I25)</f>
        <v>0</v>
      </c>
      <c r="J26" s="35">
        <f>SUM(J6:J25)</f>
        <v>29400</v>
      </c>
      <c r="K26" s="35">
        <f>SUM(K6:K25)</f>
        <v>0</v>
      </c>
      <c r="L26" s="35">
        <f>SUM(L6:L25)</f>
        <v>0</v>
      </c>
      <c r="M26" s="35">
        <f>SUM(M6:M25)</f>
        <v>30000</v>
      </c>
      <c r="N26" s="23">
        <f t="shared" ref="N26" si="1">G26+I26</f>
        <v>59400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 t="s">
        <v>357</v>
      </c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 t="s">
        <v>361</v>
      </c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21"/>
      <c r="G30" s="148" t="s">
        <v>358</v>
      </c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21"/>
      <c r="G31" s="148" t="s">
        <v>359</v>
      </c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0</v>
      </c>
      <c r="D32" s="1"/>
      <c r="E32" s="1"/>
      <c r="F32" s="121"/>
      <c r="G32" s="148" t="s">
        <v>360</v>
      </c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0</v>
      </c>
      <c r="D33" s="1"/>
      <c r="E33" s="1"/>
      <c r="F33" s="121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8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N36"/>
  <sheetViews>
    <sheetView topLeftCell="A13"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41812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254</v>
      </c>
      <c r="C6" s="1" t="s">
        <v>259</v>
      </c>
      <c r="D6" s="20">
        <v>41811</v>
      </c>
      <c r="E6" s="20">
        <v>41814</v>
      </c>
      <c r="F6" s="27">
        <v>49692</v>
      </c>
      <c r="G6" s="21">
        <v>160230</v>
      </c>
      <c r="H6" s="22"/>
      <c r="I6" s="22"/>
      <c r="J6" s="22"/>
      <c r="K6" s="21">
        <v>160230</v>
      </c>
      <c r="L6" s="21"/>
      <c r="M6" s="21"/>
      <c r="N6" s="23">
        <f>G6+I6</f>
        <v>160230</v>
      </c>
    </row>
    <row r="7" spans="1:14">
      <c r="A7" s="80"/>
      <c r="B7" s="111" t="s">
        <v>341</v>
      </c>
      <c r="C7" s="1" t="s">
        <v>343</v>
      </c>
      <c r="D7" s="20"/>
      <c r="E7" s="20"/>
      <c r="F7" s="27">
        <v>49694</v>
      </c>
      <c r="G7" s="21"/>
      <c r="H7" s="22" t="s">
        <v>342</v>
      </c>
      <c r="I7" s="22">
        <v>52320</v>
      </c>
      <c r="J7" s="22">
        <v>52320</v>
      </c>
      <c r="K7" s="21"/>
      <c r="L7" s="21"/>
      <c r="M7" s="21"/>
      <c r="N7" s="23">
        <f t="shared" ref="N7:N24" si="0">G7+I7</f>
        <v>52320</v>
      </c>
    </row>
    <row r="8" spans="1:14">
      <c r="A8" s="24"/>
      <c r="B8" s="111" t="s">
        <v>344</v>
      </c>
      <c r="C8" s="20" t="s">
        <v>37</v>
      </c>
      <c r="D8" s="20">
        <v>41811</v>
      </c>
      <c r="E8" s="20">
        <v>41812</v>
      </c>
      <c r="F8" s="26">
        <v>49695</v>
      </c>
      <c r="G8" s="21">
        <v>24165</v>
      </c>
      <c r="H8" s="22"/>
      <c r="I8" s="22"/>
      <c r="J8" s="22">
        <v>24165</v>
      </c>
      <c r="K8" s="21"/>
      <c r="L8" s="21"/>
      <c r="M8" s="21"/>
      <c r="N8" s="23">
        <f t="shared" si="0"/>
        <v>24165</v>
      </c>
    </row>
    <row r="9" spans="1:14">
      <c r="A9" s="24"/>
      <c r="B9" s="111" t="s">
        <v>345</v>
      </c>
      <c r="C9" s="1" t="s">
        <v>55</v>
      </c>
      <c r="D9" s="20">
        <v>41812</v>
      </c>
      <c r="E9" s="20">
        <v>41813</v>
      </c>
      <c r="F9" s="27">
        <v>49696</v>
      </c>
      <c r="G9" s="21">
        <v>23980</v>
      </c>
      <c r="H9" s="22"/>
      <c r="I9" s="22"/>
      <c r="J9" s="22"/>
      <c r="K9" s="21">
        <v>23980</v>
      </c>
      <c r="L9" s="21"/>
      <c r="M9" s="21"/>
      <c r="N9" s="23">
        <f t="shared" si="0"/>
        <v>23980</v>
      </c>
    </row>
    <row r="10" spans="1:14">
      <c r="A10" s="24"/>
      <c r="B10" s="111" t="s">
        <v>346</v>
      </c>
      <c r="C10" s="1" t="s">
        <v>60</v>
      </c>
      <c r="D10" s="20">
        <v>41810</v>
      </c>
      <c r="E10" s="20">
        <v>41812</v>
      </c>
      <c r="F10" s="26">
        <v>49697</v>
      </c>
      <c r="G10" s="21">
        <v>47960</v>
      </c>
      <c r="H10" s="22"/>
      <c r="I10" s="22"/>
      <c r="J10" s="22"/>
      <c r="K10" s="21">
        <v>47960</v>
      </c>
      <c r="L10" s="21"/>
      <c r="M10" s="21"/>
      <c r="N10" s="23">
        <f t="shared" si="0"/>
        <v>47960</v>
      </c>
    </row>
    <row r="11" spans="1:14">
      <c r="A11" s="29"/>
      <c r="B11" s="112" t="s">
        <v>347</v>
      </c>
      <c r="C11" s="1" t="s">
        <v>60</v>
      </c>
      <c r="D11" s="20">
        <v>41812</v>
      </c>
      <c r="E11" s="20">
        <v>41813</v>
      </c>
      <c r="F11" s="26">
        <v>49698</v>
      </c>
      <c r="G11" s="21">
        <v>68125</v>
      </c>
      <c r="H11" s="22"/>
      <c r="I11" s="22"/>
      <c r="J11" s="22"/>
      <c r="K11" s="21">
        <v>68125</v>
      </c>
      <c r="L11" s="21"/>
      <c r="M11" s="21"/>
      <c r="N11" s="23">
        <f t="shared" si="0"/>
        <v>68125</v>
      </c>
    </row>
    <row r="12" spans="1:14">
      <c r="A12" s="24"/>
      <c r="B12" s="111" t="s">
        <v>234</v>
      </c>
      <c r="C12" s="20" t="s">
        <v>37</v>
      </c>
      <c r="D12" s="20"/>
      <c r="E12" s="20"/>
      <c r="F12" s="26">
        <v>49699</v>
      </c>
      <c r="G12" s="21"/>
      <c r="H12" s="22" t="s">
        <v>33</v>
      </c>
      <c r="I12" s="22">
        <v>1800</v>
      </c>
      <c r="J12" s="22">
        <v>1800</v>
      </c>
      <c r="K12" s="21"/>
      <c r="L12" s="21"/>
      <c r="M12" s="21"/>
      <c r="N12" s="23">
        <f t="shared" si="0"/>
        <v>1800</v>
      </c>
    </row>
    <row r="13" spans="1:14">
      <c r="A13" s="18"/>
      <c r="B13" s="111" t="s">
        <v>348</v>
      </c>
      <c r="C13" s="1" t="s">
        <v>348</v>
      </c>
      <c r="D13" s="20">
        <v>41811</v>
      </c>
      <c r="E13" s="20">
        <v>41812</v>
      </c>
      <c r="F13" s="26">
        <v>49700</v>
      </c>
      <c r="G13" s="21">
        <v>185300</v>
      </c>
      <c r="H13" s="22"/>
      <c r="I13" s="22"/>
      <c r="J13" s="22"/>
      <c r="K13" s="21"/>
      <c r="L13" s="21"/>
      <c r="M13" s="21">
        <v>185300</v>
      </c>
      <c r="N13" s="23">
        <f t="shared" si="0"/>
        <v>185300</v>
      </c>
    </row>
    <row r="14" spans="1:14">
      <c r="A14" s="18"/>
      <c r="B14" s="111" t="s">
        <v>254</v>
      </c>
      <c r="C14" s="1" t="s">
        <v>259</v>
      </c>
      <c r="D14" s="20">
        <v>41811</v>
      </c>
      <c r="E14" s="20">
        <v>41814</v>
      </c>
      <c r="F14" s="26">
        <v>49701</v>
      </c>
      <c r="G14" s="21">
        <v>50685</v>
      </c>
      <c r="H14" s="22"/>
      <c r="I14" s="22"/>
      <c r="J14" s="22"/>
      <c r="K14" s="21">
        <v>50685</v>
      </c>
      <c r="L14" s="21"/>
      <c r="M14" s="21"/>
      <c r="N14" s="23">
        <f t="shared" si="0"/>
        <v>50685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614565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560445</v>
      </c>
      <c r="H26" s="34"/>
      <c r="I26" s="35">
        <f>SUM(I6:I25)</f>
        <v>54120</v>
      </c>
      <c r="J26" s="35">
        <f>SUM(J6:J25)</f>
        <v>78285</v>
      </c>
      <c r="K26" s="35">
        <f>SUM(K6:K25)</f>
        <v>350980</v>
      </c>
      <c r="L26" s="35">
        <f>SUM(L6:L25)</f>
        <v>0</v>
      </c>
      <c r="M26" s="35">
        <f>SUM(M6:M25)</f>
        <v>185300</v>
      </c>
      <c r="N26" s="23">
        <f t="shared" ref="N26" si="1">G26+I26</f>
        <v>614565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 t="s">
        <v>349</v>
      </c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20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20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78285</v>
      </c>
      <c r="D32" s="1"/>
      <c r="E32" s="1"/>
      <c r="F32" s="120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78285</v>
      </c>
      <c r="D33" s="1"/>
      <c r="E33" s="1"/>
      <c r="F33" s="120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8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N37"/>
  <sheetViews>
    <sheetView topLeftCell="A17"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93</v>
      </c>
      <c r="E3" s="139"/>
      <c r="F3" s="139"/>
      <c r="G3" s="140"/>
      <c r="H3" s="5"/>
      <c r="I3" s="1"/>
      <c r="J3" s="13"/>
      <c r="K3" s="14" t="s">
        <v>5</v>
      </c>
      <c r="L3" s="15">
        <v>41811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338</v>
      </c>
      <c r="B6" s="111" t="s">
        <v>339</v>
      </c>
      <c r="C6" s="1" t="s">
        <v>37</v>
      </c>
      <c r="D6" s="20">
        <v>41811</v>
      </c>
      <c r="E6" s="20">
        <v>41812</v>
      </c>
      <c r="F6" s="27">
        <v>49688</v>
      </c>
      <c r="G6" s="21">
        <v>54500</v>
      </c>
      <c r="H6" s="22"/>
      <c r="I6" s="22"/>
      <c r="J6" s="22">
        <v>25625</v>
      </c>
      <c r="K6" s="21">
        <v>28875</v>
      </c>
      <c r="L6" s="21"/>
      <c r="M6" s="21"/>
      <c r="N6" s="23">
        <f>G6+I6</f>
        <v>54500</v>
      </c>
    </row>
    <row r="7" spans="1:14">
      <c r="A7" s="18">
        <v>19</v>
      </c>
      <c r="B7" s="111" t="s">
        <v>325</v>
      </c>
      <c r="C7" s="1" t="s">
        <v>55</v>
      </c>
      <c r="D7" s="20">
        <v>41811</v>
      </c>
      <c r="E7" s="20">
        <v>41812</v>
      </c>
      <c r="F7" s="26">
        <v>49689</v>
      </c>
      <c r="G7" s="21">
        <v>20165</v>
      </c>
      <c r="H7" s="22"/>
      <c r="I7" s="22"/>
      <c r="J7" s="22">
        <v>20165</v>
      </c>
      <c r="K7" s="21"/>
      <c r="L7" s="21"/>
      <c r="M7" s="21"/>
      <c r="N7" s="23">
        <f t="shared" ref="N7:N25" si="0">G7+I7</f>
        <v>20165</v>
      </c>
    </row>
    <row r="8" spans="1:14">
      <c r="A8" s="24"/>
      <c r="B8" s="111" t="s">
        <v>42</v>
      </c>
      <c r="C8" s="20" t="s">
        <v>33</v>
      </c>
      <c r="D8" s="20"/>
      <c r="E8" s="20"/>
      <c r="F8" s="26">
        <v>49691</v>
      </c>
      <c r="G8" s="21"/>
      <c r="H8" s="22"/>
      <c r="I8" s="22">
        <v>800</v>
      </c>
      <c r="J8" s="22">
        <v>800</v>
      </c>
      <c r="K8" s="21"/>
      <c r="L8" s="21"/>
      <c r="M8" s="21"/>
      <c r="N8" s="23">
        <f t="shared" si="0"/>
        <v>800</v>
      </c>
    </row>
    <row r="9" spans="1:14">
      <c r="A9" s="24"/>
      <c r="B9" s="111"/>
      <c r="C9" s="20"/>
      <c r="D9" s="20"/>
      <c r="E9" s="20"/>
      <c r="F9" s="26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11"/>
      <c r="C10" s="1"/>
      <c r="D10" s="20"/>
      <c r="E10" s="20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11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9"/>
      <c r="B12" s="112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24"/>
      <c r="B13" s="111"/>
      <c r="C13" s="20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11"/>
      <c r="C17" s="29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1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12"/>
      <c r="C19" s="19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13"/>
      <c r="C20" s="25"/>
      <c r="D20" s="20"/>
      <c r="E20" s="20"/>
      <c r="F20" s="26"/>
      <c r="G20" s="22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5"/>
      <c r="C21" s="1"/>
      <c r="D21" s="20"/>
      <c r="E21" s="20"/>
      <c r="F21" s="28"/>
      <c r="G21" s="21"/>
      <c r="H21" s="22"/>
      <c r="I21" s="22"/>
      <c r="J21" s="22"/>
      <c r="K21" s="22"/>
      <c r="L21" s="21"/>
      <c r="M21" s="21"/>
      <c r="N21" s="23">
        <f>G21+I21</f>
        <v>0</v>
      </c>
    </row>
    <row r="22" spans="1:14">
      <c r="A22" s="30"/>
      <c r="B22" s="5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75465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74665</v>
      </c>
      <c r="H27" s="34"/>
      <c r="I27" s="35">
        <f>SUM(I6:I26)</f>
        <v>800</v>
      </c>
      <c r="J27" s="35">
        <f>SUM(J6:J26)</f>
        <v>46590</v>
      </c>
      <c r="K27" s="35">
        <f>SUM(K6:K26)</f>
        <v>28875</v>
      </c>
      <c r="L27" s="35">
        <f>SUM(L6:L26)</f>
        <v>0</v>
      </c>
      <c r="M27" s="35">
        <f>SUM(M6:M26)</f>
        <v>0</v>
      </c>
      <c r="N27" s="23">
        <f t="shared" ref="N27" si="1">G27+I27</f>
        <v>75465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 t="s">
        <v>340</v>
      </c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 t="s">
        <v>350</v>
      </c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15</v>
      </c>
      <c r="D31" s="1"/>
      <c r="E31" s="1"/>
      <c r="F31" s="119"/>
      <c r="G31" s="148" t="s">
        <v>351</v>
      </c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8175</v>
      </c>
      <c r="D32" s="1"/>
      <c r="E32" s="1"/>
      <c r="F32" s="119"/>
      <c r="G32" s="148" t="s">
        <v>352</v>
      </c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38415</v>
      </c>
      <c r="D33" s="1"/>
      <c r="E33" s="1"/>
      <c r="F33" s="119"/>
      <c r="G33" s="148" t="s">
        <v>353</v>
      </c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46590</v>
      </c>
      <c r="D34" s="1"/>
      <c r="E34" s="1"/>
      <c r="F34" s="119"/>
      <c r="G34" s="151" t="s">
        <v>354</v>
      </c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workbookViewId="0">
      <selection activeCell="F6" sqref="F6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41820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439</v>
      </c>
      <c r="C6" s="20" t="s">
        <v>200</v>
      </c>
      <c r="D6" s="20">
        <v>41818</v>
      </c>
      <c r="E6" s="20">
        <v>41820</v>
      </c>
      <c r="F6" s="27">
        <v>49778</v>
      </c>
      <c r="G6" s="21">
        <v>43545.5</v>
      </c>
      <c r="H6" s="22"/>
      <c r="I6" s="22"/>
      <c r="J6" s="22"/>
      <c r="K6" s="21">
        <v>43545.5</v>
      </c>
      <c r="L6" s="21"/>
      <c r="M6" s="21"/>
      <c r="N6" s="23">
        <f>G6+I6</f>
        <v>43545.5</v>
      </c>
    </row>
    <row r="7" spans="1:14">
      <c r="A7" s="18"/>
      <c r="B7" s="111" t="s">
        <v>440</v>
      </c>
      <c r="C7" s="29" t="s">
        <v>193</v>
      </c>
      <c r="D7" s="20">
        <v>41812</v>
      </c>
      <c r="E7" s="20">
        <v>41814</v>
      </c>
      <c r="F7" s="27">
        <v>49779</v>
      </c>
      <c r="G7" s="21">
        <v>43360.2</v>
      </c>
      <c r="H7" s="22"/>
      <c r="I7" s="22"/>
      <c r="J7" s="22"/>
      <c r="K7" s="21"/>
      <c r="L7" s="21">
        <v>43360.2</v>
      </c>
      <c r="M7" s="21"/>
      <c r="N7" s="23">
        <f t="shared" ref="N7:N24" si="0">G7+I7</f>
        <v>43360.2</v>
      </c>
    </row>
    <row r="8" spans="1:14">
      <c r="A8" s="18"/>
      <c r="B8" s="111" t="s">
        <v>402</v>
      </c>
      <c r="C8" s="1" t="s">
        <v>193</v>
      </c>
      <c r="D8" s="20">
        <v>41814</v>
      </c>
      <c r="E8" s="20">
        <v>41816</v>
      </c>
      <c r="F8" s="26">
        <v>49780</v>
      </c>
      <c r="G8" s="21">
        <v>58140.6</v>
      </c>
      <c r="H8" s="22"/>
      <c r="I8" s="22"/>
      <c r="J8" s="22"/>
      <c r="K8" s="21"/>
      <c r="L8" s="21">
        <v>58140.6</v>
      </c>
      <c r="M8" s="21"/>
      <c r="N8" s="23">
        <f t="shared" si="0"/>
        <v>58140.6</v>
      </c>
    </row>
    <row r="9" spans="1:14">
      <c r="A9" s="18"/>
      <c r="B9" s="111" t="s">
        <v>441</v>
      </c>
      <c r="C9" s="20" t="s">
        <v>193</v>
      </c>
      <c r="D9" s="20">
        <v>41817</v>
      </c>
      <c r="E9" s="20">
        <v>41819</v>
      </c>
      <c r="F9" s="27">
        <v>49781</v>
      </c>
      <c r="G9" s="21">
        <v>43360.2</v>
      </c>
      <c r="H9" s="22"/>
      <c r="I9" s="22"/>
      <c r="J9" s="22"/>
      <c r="K9" s="21"/>
      <c r="L9" s="21">
        <v>43360.2</v>
      </c>
      <c r="M9" s="21"/>
      <c r="N9" s="23">
        <f t="shared" si="0"/>
        <v>43360.2</v>
      </c>
    </row>
    <row r="10" spans="1:14">
      <c r="A10" s="24"/>
      <c r="B10" s="112" t="s">
        <v>428</v>
      </c>
      <c r="C10" s="20" t="s">
        <v>193</v>
      </c>
      <c r="D10" s="20">
        <v>41818</v>
      </c>
      <c r="E10" s="20">
        <v>41820</v>
      </c>
      <c r="F10" s="26">
        <v>49782</v>
      </c>
      <c r="G10" s="21">
        <v>43360.2</v>
      </c>
      <c r="H10" s="22"/>
      <c r="I10" s="22"/>
      <c r="J10" s="22"/>
      <c r="K10" s="21"/>
      <c r="L10" s="21">
        <v>43360.2</v>
      </c>
      <c r="M10" s="21"/>
      <c r="N10" s="23">
        <f t="shared" si="0"/>
        <v>43360.2</v>
      </c>
    </row>
    <row r="11" spans="1:14">
      <c r="A11" s="18"/>
      <c r="B11" s="111" t="s">
        <v>442</v>
      </c>
      <c r="C11" s="29" t="s">
        <v>191</v>
      </c>
      <c r="D11" s="20">
        <v>41812</v>
      </c>
      <c r="E11" s="20">
        <v>41813</v>
      </c>
      <c r="F11" s="26">
        <v>49784</v>
      </c>
      <c r="G11" s="21">
        <v>20219.5</v>
      </c>
      <c r="H11" s="22"/>
      <c r="I11" s="22"/>
      <c r="J11" s="22"/>
      <c r="K11" s="21"/>
      <c r="L11" s="21">
        <v>20219.5</v>
      </c>
      <c r="M11" s="21"/>
      <c r="N11" s="23">
        <f t="shared" si="0"/>
        <v>20219.5</v>
      </c>
    </row>
    <row r="12" spans="1:14">
      <c r="A12" s="24"/>
      <c r="B12" s="111" t="s">
        <v>398</v>
      </c>
      <c r="C12" s="20" t="s">
        <v>37</v>
      </c>
      <c r="D12" s="20">
        <v>41820</v>
      </c>
      <c r="E12" s="20">
        <v>41821</v>
      </c>
      <c r="F12" s="26">
        <v>49785</v>
      </c>
      <c r="G12" s="21">
        <v>39895</v>
      </c>
      <c r="H12" s="22"/>
      <c r="I12" s="22"/>
      <c r="J12" s="22"/>
      <c r="K12" s="21">
        <v>39895</v>
      </c>
      <c r="L12" s="21"/>
      <c r="M12" s="21"/>
      <c r="N12" s="23">
        <f t="shared" si="0"/>
        <v>39895</v>
      </c>
    </row>
    <row r="13" spans="1:14">
      <c r="A13" s="18"/>
      <c r="B13" s="111" t="s">
        <v>443</v>
      </c>
      <c r="C13" s="1" t="s">
        <v>292</v>
      </c>
      <c r="D13" s="20">
        <v>41815</v>
      </c>
      <c r="E13" s="20">
        <v>41817</v>
      </c>
      <c r="F13" s="26">
        <v>49786</v>
      </c>
      <c r="G13" s="21">
        <v>54500</v>
      </c>
      <c r="H13" s="22"/>
      <c r="I13" s="22"/>
      <c r="J13" s="22"/>
      <c r="K13" s="21"/>
      <c r="L13" s="21">
        <v>54500</v>
      </c>
      <c r="M13" s="21"/>
      <c r="N13" s="23">
        <f t="shared" si="0"/>
        <v>54500</v>
      </c>
    </row>
    <row r="14" spans="1:14">
      <c r="A14" s="24"/>
      <c r="B14" s="111" t="s">
        <v>444</v>
      </c>
      <c r="C14" s="1" t="s">
        <v>445</v>
      </c>
      <c r="D14" s="20">
        <v>41818</v>
      </c>
      <c r="E14" s="20">
        <v>41819</v>
      </c>
      <c r="F14" s="26">
        <v>49787</v>
      </c>
      <c r="G14" s="21">
        <v>19075</v>
      </c>
      <c r="H14" s="22"/>
      <c r="I14" s="22"/>
      <c r="J14" s="22"/>
      <c r="K14" s="21"/>
      <c r="L14" s="21">
        <v>19075</v>
      </c>
      <c r="M14" s="21"/>
      <c r="N14" s="23">
        <f t="shared" si="0"/>
        <v>19075</v>
      </c>
    </row>
    <row r="15" spans="1:14">
      <c r="A15" s="18"/>
      <c r="B15" s="111" t="s">
        <v>446</v>
      </c>
      <c r="C15" s="1" t="s">
        <v>447</v>
      </c>
      <c r="D15" s="20">
        <v>41812</v>
      </c>
      <c r="E15" s="20">
        <v>41815</v>
      </c>
      <c r="F15" s="26">
        <v>49788</v>
      </c>
      <c r="G15" s="21">
        <v>57225</v>
      </c>
      <c r="H15" s="22"/>
      <c r="I15" s="22"/>
      <c r="J15" s="22"/>
      <c r="K15" s="21"/>
      <c r="L15" s="21">
        <v>57225</v>
      </c>
      <c r="M15" s="21"/>
      <c r="N15" s="23">
        <f t="shared" si="0"/>
        <v>57225</v>
      </c>
    </row>
    <row r="16" spans="1:14">
      <c r="A16" s="18"/>
      <c r="B16" s="111" t="s">
        <v>42</v>
      </c>
      <c r="C16" s="29" t="s">
        <v>33</v>
      </c>
      <c r="D16" s="20"/>
      <c r="E16" s="20"/>
      <c r="F16" s="28">
        <v>49789</v>
      </c>
      <c r="G16" s="21"/>
      <c r="H16" s="22"/>
      <c r="I16" s="22">
        <v>2600</v>
      </c>
      <c r="J16" s="22">
        <v>2600</v>
      </c>
      <c r="K16" s="21"/>
      <c r="L16" s="21"/>
      <c r="M16" s="21"/>
      <c r="N16" s="23">
        <f>G16+I16</f>
        <v>2600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425281.2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422681.2</v>
      </c>
      <c r="H26" s="34"/>
      <c r="I26" s="35">
        <f>SUM(I6:I25)</f>
        <v>2600</v>
      </c>
      <c r="J26" s="35">
        <f>SUM(J6:J25)</f>
        <v>2600</v>
      </c>
      <c r="K26" s="35">
        <f>SUM(K6:K25)</f>
        <v>83440.5</v>
      </c>
      <c r="L26" s="35">
        <f>SUM(L6:L25)</f>
        <v>339240.7</v>
      </c>
      <c r="M26" s="35">
        <f>SUM(M6:M25)</f>
        <v>0</v>
      </c>
      <c r="N26" s="23">
        <f t="shared" ref="N26" si="1">G26+I26</f>
        <v>425281.2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36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36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2600</v>
      </c>
      <c r="D32" s="1"/>
      <c r="E32" s="1"/>
      <c r="F32" s="136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2600</v>
      </c>
      <c r="D33" s="1"/>
      <c r="E33" s="1"/>
      <c r="F33" s="136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7" orientation="landscape" horizontalDpi="4294967294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N37"/>
  <sheetViews>
    <sheetView topLeftCell="A4"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41811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9</v>
      </c>
      <c r="B6" s="111" t="s">
        <v>331</v>
      </c>
      <c r="C6" s="1" t="s">
        <v>200</v>
      </c>
      <c r="D6" s="20">
        <v>41807</v>
      </c>
      <c r="E6" s="20">
        <v>41811</v>
      </c>
      <c r="F6" s="27">
        <v>49682</v>
      </c>
      <c r="G6" s="21">
        <v>99211.8</v>
      </c>
      <c r="H6" s="22"/>
      <c r="I6" s="22"/>
      <c r="J6" s="22"/>
      <c r="K6" s="21">
        <v>99211.8</v>
      </c>
      <c r="L6" s="21"/>
      <c r="M6" s="21"/>
      <c r="N6" s="23">
        <f>G6+I6</f>
        <v>99211.8</v>
      </c>
    </row>
    <row r="7" spans="1:14">
      <c r="A7" s="18" t="s">
        <v>332</v>
      </c>
      <c r="B7" s="111" t="s">
        <v>333</v>
      </c>
      <c r="C7" s="1" t="s">
        <v>37</v>
      </c>
      <c r="D7" s="20">
        <v>41811</v>
      </c>
      <c r="E7" s="20">
        <v>41812</v>
      </c>
      <c r="F7" s="26">
        <v>49683</v>
      </c>
      <c r="G7" s="21">
        <v>81750</v>
      </c>
      <c r="H7" s="22"/>
      <c r="I7" s="22"/>
      <c r="J7" s="22">
        <v>81750</v>
      </c>
      <c r="K7" s="21"/>
      <c r="L7" s="21"/>
      <c r="M7" s="21"/>
      <c r="N7" s="23">
        <f t="shared" ref="N7:N25" si="0">G7+I7</f>
        <v>81750</v>
      </c>
    </row>
    <row r="8" spans="1:14">
      <c r="A8" s="80" t="s">
        <v>334</v>
      </c>
      <c r="B8" s="111" t="s">
        <v>335</v>
      </c>
      <c r="C8" s="1" t="s">
        <v>37</v>
      </c>
      <c r="D8" s="20">
        <v>41811</v>
      </c>
      <c r="E8" s="20">
        <v>41812</v>
      </c>
      <c r="F8" s="27">
        <v>49685</v>
      </c>
      <c r="G8" s="21">
        <v>54500</v>
      </c>
      <c r="H8" s="22"/>
      <c r="I8" s="22"/>
      <c r="J8" s="22"/>
      <c r="K8" s="21">
        <v>54500</v>
      </c>
      <c r="L8" s="21"/>
      <c r="M8" s="21"/>
      <c r="N8" s="23">
        <f t="shared" si="0"/>
        <v>54500</v>
      </c>
    </row>
    <row r="9" spans="1:14">
      <c r="A9" s="24">
        <v>32</v>
      </c>
      <c r="B9" s="111" t="s">
        <v>337</v>
      </c>
      <c r="C9" s="20" t="s">
        <v>37</v>
      </c>
      <c r="D9" s="20">
        <v>41811</v>
      </c>
      <c r="E9" s="20">
        <v>41812</v>
      </c>
      <c r="F9" s="26">
        <v>49686</v>
      </c>
      <c r="G9" s="21">
        <v>27250</v>
      </c>
      <c r="H9" s="22"/>
      <c r="I9" s="22"/>
      <c r="J9" s="22"/>
      <c r="K9" s="21">
        <v>27250</v>
      </c>
      <c r="L9" s="21"/>
      <c r="M9" s="21"/>
      <c r="N9" s="23">
        <f t="shared" si="0"/>
        <v>27250</v>
      </c>
    </row>
    <row r="10" spans="1:14">
      <c r="A10" s="24"/>
      <c r="B10" s="111" t="s">
        <v>234</v>
      </c>
      <c r="C10" s="1" t="s">
        <v>37</v>
      </c>
      <c r="D10" s="20"/>
      <c r="E10" s="20"/>
      <c r="F10" s="27">
        <v>49687</v>
      </c>
      <c r="G10" s="21"/>
      <c r="H10" s="22" t="s">
        <v>33</v>
      </c>
      <c r="I10" s="22">
        <v>2000</v>
      </c>
      <c r="J10" s="22">
        <v>2000</v>
      </c>
      <c r="K10" s="21"/>
      <c r="L10" s="21"/>
      <c r="M10" s="21"/>
      <c r="N10" s="23">
        <f t="shared" si="0"/>
        <v>2000</v>
      </c>
    </row>
    <row r="11" spans="1:14">
      <c r="A11" s="24"/>
      <c r="B11" s="11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9"/>
      <c r="B12" s="112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24"/>
      <c r="B13" s="111"/>
      <c r="C13" s="20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11"/>
      <c r="C17" s="29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1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12"/>
      <c r="C19" s="19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13"/>
      <c r="C20" s="25"/>
      <c r="D20" s="20"/>
      <c r="E20" s="20"/>
      <c r="F20" s="26"/>
      <c r="G20" s="22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5"/>
      <c r="C21" s="1"/>
      <c r="D21" s="20"/>
      <c r="E21" s="20"/>
      <c r="F21" s="28"/>
      <c r="G21" s="21"/>
      <c r="H21" s="22"/>
      <c r="I21" s="22"/>
      <c r="J21" s="22"/>
      <c r="K21" s="22"/>
      <c r="L21" s="21"/>
      <c r="M21" s="21"/>
      <c r="N21" s="23">
        <f>G21+I21</f>
        <v>0</v>
      </c>
    </row>
    <row r="22" spans="1:14">
      <c r="A22" s="30"/>
      <c r="B22" s="5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264711.8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262711.8</v>
      </c>
      <c r="H27" s="34"/>
      <c r="I27" s="35">
        <f>SUM(I6:I26)</f>
        <v>2000</v>
      </c>
      <c r="J27" s="35">
        <f>SUM(J6:J26)</f>
        <v>83750</v>
      </c>
      <c r="K27" s="35">
        <f>SUM(K6:K26)</f>
        <v>180961.8</v>
      </c>
      <c r="L27" s="35">
        <f>SUM(L6:L26)</f>
        <v>0</v>
      </c>
      <c r="M27" s="35">
        <f>SUM(M6:M26)</f>
        <v>0</v>
      </c>
      <c r="N27" s="23">
        <f t="shared" ref="N27" si="1">G27+I27</f>
        <v>264711.8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 t="s">
        <v>336</v>
      </c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18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18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83750</v>
      </c>
      <c r="D33" s="1"/>
      <c r="E33" s="1"/>
      <c r="F33" s="118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83750</v>
      </c>
      <c r="D34" s="1"/>
      <c r="E34" s="1"/>
      <c r="F34" s="118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8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93</v>
      </c>
      <c r="E3" s="139"/>
      <c r="F3" s="139"/>
      <c r="G3" s="140"/>
      <c r="H3" s="5"/>
      <c r="I3" s="1"/>
      <c r="J3" s="13"/>
      <c r="K3" s="14" t="s">
        <v>5</v>
      </c>
      <c r="L3" s="15">
        <v>41810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6</v>
      </c>
      <c r="B6" s="111" t="s">
        <v>323</v>
      </c>
      <c r="C6" s="1" t="s">
        <v>324</v>
      </c>
      <c r="D6" s="20">
        <v>41810</v>
      </c>
      <c r="E6" s="20">
        <v>41812</v>
      </c>
      <c r="F6" s="27">
        <v>49676</v>
      </c>
      <c r="G6" s="21">
        <v>34000</v>
      </c>
      <c r="H6" s="22"/>
      <c r="I6" s="22"/>
      <c r="J6" s="22">
        <v>34000</v>
      </c>
      <c r="K6" s="21"/>
      <c r="L6" s="21"/>
      <c r="M6" s="21"/>
      <c r="N6" s="23">
        <f>G6+I6</f>
        <v>34000</v>
      </c>
    </row>
    <row r="7" spans="1:14">
      <c r="A7" s="18">
        <v>19</v>
      </c>
      <c r="B7" s="111" t="s">
        <v>325</v>
      </c>
      <c r="C7" s="1" t="s">
        <v>55</v>
      </c>
      <c r="D7" s="20">
        <v>41810</v>
      </c>
      <c r="E7" s="20">
        <v>41811</v>
      </c>
      <c r="F7" s="26">
        <v>49677</v>
      </c>
      <c r="G7" s="21">
        <v>20165</v>
      </c>
      <c r="H7" s="22"/>
      <c r="I7" s="22"/>
      <c r="J7" s="22"/>
      <c r="K7" s="21">
        <v>20165</v>
      </c>
      <c r="L7" s="21"/>
      <c r="M7" s="21"/>
      <c r="N7" s="23">
        <f t="shared" ref="N7:N25" si="0">G7+I7</f>
        <v>20165</v>
      </c>
    </row>
    <row r="8" spans="1:14">
      <c r="A8" s="18">
        <v>23</v>
      </c>
      <c r="B8" s="111" t="s">
        <v>326</v>
      </c>
      <c r="C8" s="1" t="s">
        <v>327</v>
      </c>
      <c r="D8" s="20">
        <v>41810</v>
      </c>
      <c r="E8" s="20">
        <v>41813</v>
      </c>
      <c r="F8" s="27">
        <v>49678</v>
      </c>
      <c r="G8" s="21">
        <v>101370</v>
      </c>
      <c r="H8" s="22"/>
      <c r="I8" s="22"/>
      <c r="J8" s="22"/>
      <c r="K8" s="21">
        <v>101370</v>
      </c>
      <c r="L8" s="21"/>
      <c r="M8" s="21"/>
      <c r="N8" s="23">
        <f t="shared" si="0"/>
        <v>101370</v>
      </c>
    </row>
    <row r="9" spans="1:14">
      <c r="A9" s="24">
        <v>25</v>
      </c>
      <c r="B9" s="111" t="s">
        <v>328</v>
      </c>
      <c r="C9" s="20" t="s">
        <v>37</v>
      </c>
      <c r="D9" s="20">
        <v>41810</v>
      </c>
      <c r="E9" s="20">
        <v>41811</v>
      </c>
      <c r="F9" s="26">
        <v>49679</v>
      </c>
      <c r="G9" s="21">
        <v>23980</v>
      </c>
      <c r="H9" s="22"/>
      <c r="I9" s="22"/>
      <c r="J9" s="22"/>
      <c r="K9" s="21">
        <v>23980</v>
      </c>
      <c r="L9" s="21"/>
      <c r="M9" s="21"/>
      <c r="N9" s="23">
        <f t="shared" si="0"/>
        <v>23980</v>
      </c>
    </row>
    <row r="10" spans="1:14">
      <c r="A10" s="24">
        <v>12</v>
      </c>
      <c r="B10" s="111" t="s">
        <v>329</v>
      </c>
      <c r="C10" s="1" t="s">
        <v>55</v>
      </c>
      <c r="D10" s="20">
        <v>41810</v>
      </c>
      <c r="E10" s="20">
        <v>41811</v>
      </c>
      <c r="F10" s="27">
        <v>49680</v>
      </c>
      <c r="G10" s="21">
        <v>25000</v>
      </c>
      <c r="H10" s="22"/>
      <c r="I10" s="22"/>
      <c r="J10" s="22">
        <v>25000</v>
      </c>
      <c r="K10" s="21"/>
      <c r="L10" s="21"/>
      <c r="M10" s="21"/>
      <c r="N10" s="23">
        <f t="shared" si="0"/>
        <v>25000</v>
      </c>
    </row>
    <row r="11" spans="1:14">
      <c r="A11" s="24"/>
      <c r="B11" s="111" t="s">
        <v>330</v>
      </c>
      <c r="C11" s="1" t="s">
        <v>37</v>
      </c>
      <c r="D11" s="20"/>
      <c r="E11" s="20"/>
      <c r="F11" s="26">
        <v>49681</v>
      </c>
      <c r="G11" s="21"/>
      <c r="H11" s="22" t="s">
        <v>33</v>
      </c>
      <c r="I11" s="22">
        <v>2000</v>
      </c>
      <c r="J11" s="22">
        <v>2000</v>
      </c>
      <c r="K11" s="21"/>
      <c r="L11" s="21"/>
      <c r="M11" s="21"/>
      <c r="N11" s="23">
        <f t="shared" si="0"/>
        <v>2000</v>
      </c>
    </row>
    <row r="12" spans="1:14">
      <c r="A12" s="29"/>
      <c r="B12" s="112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24"/>
      <c r="B13" s="111"/>
      <c r="C13" s="20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11"/>
      <c r="C17" s="29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1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12"/>
      <c r="C19" s="19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13"/>
      <c r="C20" s="25"/>
      <c r="D20" s="20"/>
      <c r="E20" s="20"/>
      <c r="F20" s="26"/>
      <c r="G20" s="22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5"/>
      <c r="C21" s="1"/>
      <c r="D21" s="20"/>
      <c r="E21" s="20"/>
      <c r="F21" s="28"/>
      <c r="G21" s="21"/>
      <c r="H21" s="22"/>
      <c r="I21" s="22"/>
      <c r="J21" s="22"/>
      <c r="K21" s="22"/>
      <c r="L21" s="21"/>
      <c r="M21" s="21"/>
      <c r="N21" s="23">
        <f>G21+I21</f>
        <v>0</v>
      </c>
    </row>
    <row r="22" spans="1:14">
      <c r="A22" s="30"/>
      <c r="B22" s="5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206515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204515</v>
      </c>
      <c r="H27" s="34"/>
      <c r="I27" s="35">
        <f>SUM(I6:I26)</f>
        <v>2000</v>
      </c>
      <c r="J27" s="35">
        <f>SUM(J6:J26)</f>
        <v>61000</v>
      </c>
      <c r="K27" s="35">
        <f>SUM(K6:K26)</f>
        <v>145515</v>
      </c>
      <c r="L27" s="35">
        <f>SUM(L6:L26)</f>
        <v>0</v>
      </c>
      <c r="M27" s="35">
        <f>SUM(M6:M26)</f>
        <v>0</v>
      </c>
      <c r="N27" s="23">
        <f t="shared" ref="N27" si="1">G27+I27</f>
        <v>206515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17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17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61000</v>
      </c>
      <c r="D33" s="1"/>
      <c r="E33" s="1"/>
      <c r="F33" s="117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61000</v>
      </c>
      <c r="D34" s="1"/>
      <c r="E34" s="1"/>
      <c r="F34" s="117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21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229</v>
      </c>
      <c r="E3" s="139"/>
      <c r="F3" s="139"/>
      <c r="G3" s="140"/>
      <c r="H3" s="5"/>
      <c r="I3" s="1"/>
      <c r="J3" s="13"/>
      <c r="K3" s="14" t="s">
        <v>5</v>
      </c>
      <c r="L3" s="15">
        <v>41810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17</v>
      </c>
      <c r="B6" s="111" t="s">
        <v>315</v>
      </c>
      <c r="C6" s="1" t="s">
        <v>47</v>
      </c>
      <c r="D6" s="20">
        <v>41807</v>
      </c>
      <c r="E6" s="20">
        <v>41810</v>
      </c>
      <c r="F6" s="27">
        <v>49668</v>
      </c>
      <c r="G6" s="21">
        <v>61500</v>
      </c>
      <c r="H6" s="22"/>
      <c r="I6" s="22"/>
      <c r="J6" s="22">
        <v>61500</v>
      </c>
      <c r="K6" s="21"/>
      <c r="L6" s="21"/>
      <c r="M6" s="21"/>
      <c r="N6" s="23">
        <f>G6+I6</f>
        <v>61500</v>
      </c>
    </row>
    <row r="7" spans="1:14">
      <c r="A7" s="18">
        <v>14</v>
      </c>
      <c r="B7" s="111" t="s">
        <v>308</v>
      </c>
      <c r="C7" s="1" t="s">
        <v>55</v>
      </c>
      <c r="D7" s="20">
        <v>41809</v>
      </c>
      <c r="E7" s="20">
        <v>41810</v>
      </c>
      <c r="F7" s="26">
        <v>49669</v>
      </c>
      <c r="G7" s="21">
        <v>24525</v>
      </c>
      <c r="H7" s="22"/>
      <c r="I7" s="22"/>
      <c r="J7" s="22">
        <v>24525</v>
      </c>
      <c r="K7" s="21"/>
      <c r="L7" s="21"/>
      <c r="M7" s="21"/>
      <c r="N7" s="23">
        <f t="shared" ref="N7:N25" si="0">G7+I7</f>
        <v>24525</v>
      </c>
    </row>
    <row r="8" spans="1:14">
      <c r="A8" s="18">
        <v>11</v>
      </c>
      <c r="B8" s="111" t="s">
        <v>316</v>
      </c>
      <c r="C8" s="1" t="s">
        <v>317</v>
      </c>
      <c r="D8" s="20">
        <v>41808</v>
      </c>
      <c r="E8" s="20">
        <v>41810</v>
      </c>
      <c r="F8" s="27">
        <v>49670</v>
      </c>
      <c r="G8" s="21">
        <v>34000</v>
      </c>
      <c r="H8" s="22"/>
      <c r="I8" s="22"/>
      <c r="J8" s="22"/>
      <c r="K8" s="21">
        <v>34000</v>
      </c>
      <c r="L8" s="21"/>
      <c r="M8" s="21"/>
      <c r="N8" s="23">
        <f t="shared" si="0"/>
        <v>34000</v>
      </c>
    </row>
    <row r="9" spans="1:14">
      <c r="A9" s="24">
        <v>10</v>
      </c>
      <c r="B9" s="111" t="s">
        <v>318</v>
      </c>
      <c r="C9" s="20" t="s">
        <v>317</v>
      </c>
      <c r="D9" s="20">
        <v>41808</v>
      </c>
      <c r="E9" s="20">
        <v>41810</v>
      </c>
      <c r="F9" s="26">
        <v>49671</v>
      </c>
      <c r="G9" s="21">
        <v>32000</v>
      </c>
      <c r="H9" s="22"/>
      <c r="I9" s="22"/>
      <c r="J9" s="22">
        <v>32000</v>
      </c>
      <c r="K9" s="21"/>
      <c r="L9" s="21"/>
      <c r="M9" s="21"/>
      <c r="N9" s="23">
        <f t="shared" si="0"/>
        <v>32000</v>
      </c>
    </row>
    <row r="10" spans="1:14">
      <c r="A10" s="24">
        <v>50</v>
      </c>
      <c r="B10" s="111" t="s">
        <v>319</v>
      </c>
      <c r="C10" s="1" t="s">
        <v>55</v>
      </c>
      <c r="D10" s="20">
        <v>41809</v>
      </c>
      <c r="E10" s="20">
        <v>41810</v>
      </c>
      <c r="F10" s="27">
        <v>49672</v>
      </c>
      <c r="G10" s="21">
        <v>43600</v>
      </c>
      <c r="H10" s="22"/>
      <c r="I10" s="22"/>
      <c r="J10" s="22">
        <v>43600</v>
      </c>
      <c r="K10" s="21"/>
      <c r="L10" s="21"/>
      <c r="M10" s="21"/>
      <c r="N10" s="23">
        <f t="shared" si="0"/>
        <v>43600</v>
      </c>
    </row>
    <row r="11" spans="1:14">
      <c r="A11" s="24">
        <v>26</v>
      </c>
      <c r="B11" s="111" t="s">
        <v>320</v>
      </c>
      <c r="C11" s="1" t="s">
        <v>55</v>
      </c>
      <c r="D11" s="20">
        <v>41810</v>
      </c>
      <c r="E11" s="20">
        <v>41811</v>
      </c>
      <c r="F11" s="26">
        <v>49673</v>
      </c>
      <c r="G11" s="21">
        <v>24525</v>
      </c>
      <c r="H11" s="22"/>
      <c r="I11" s="22"/>
      <c r="J11" s="22">
        <v>24525</v>
      </c>
      <c r="K11" s="21"/>
      <c r="L11" s="21"/>
      <c r="M11" s="21"/>
      <c r="N11" s="23">
        <f t="shared" si="0"/>
        <v>24525</v>
      </c>
    </row>
    <row r="12" spans="1:14">
      <c r="A12" s="29" t="s">
        <v>321</v>
      </c>
      <c r="B12" s="112" t="s">
        <v>322</v>
      </c>
      <c r="C12" s="1" t="s">
        <v>111</v>
      </c>
      <c r="D12" s="20">
        <v>41810</v>
      </c>
      <c r="E12" s="20">
        <v>41811</v>
      </c>
      <c r="F12" s="26">
        <v>49674</v>
      </c>
      <c r="G12" s="21">
        <v>40000</v>
      </c>
      <c r="H12" s="22"/>
      <c r="I12" s="22"/>
      <c r="J12" s="22"/>
      <c r="K12" s="21">
        <v>40000</v>
      </c>
      <c r="L12" s="21"/>
      <c r="M12" s="21"/>
      <c r="N12" s="23">
        <f t="shared" si="0"/>
        <v>40000</v>
      </c>
    </row>
    <row r="13" spans="1:14">
      <c r="A13" s="24" t="s">
        <v>78</v>
      </c>
      <c r="B13" s="111" t="s">
        <v>234</v>
      </c>
      <c r="C13" s="20" t="s">
        <v>37</v>
      </c>
      <c r="D13" s="20"/>
      <c r="E13" s="20"/>
      <c r="F13" s="26">
        <v>49675</v>
      </c>
      <c r="G13" s="21">
        <v>1000</v>
      </c>
      <c r="H13" s="22" t="s">
        <v>33</v>
      </c>
      <c r="I13" s="22">
        <v>1000</v>
      </c>
      <c r="J13" s="22">
        <v>1000</v>
      </c>
      <c r="K13" s="21"/>
      <c r="L13" s="21"/>
      <c r="M13" s="21"/>
      <c r="N13" s="23">
        <f t="shared" si="0"/>
        <v>2000</v>
      </c>
    </row>
    <row r="14" spans="1:14">
      <c r="A14" s="18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11"/>
      <c r="C17" s="29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1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12"/>
      <c r="C19" s="19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13"/>
      <c r="C20" s="25"/>
      <c r="D20" s="20"/>
      <c r="E20" s="20"/>
      <c r="F20" s="26"/>
      <c r="G20" s="22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5"/>
      <c r="C21" s="1"/>
      <c r="D21" s="20"/>
      <c r="E21" s="20"/>
      <c r="F21" s="28"/>
      <c r="G21" s="21"/>
      <c r="H21" s="22"/>
      <c r="I21" s="22"/>
      <c r="J21" s="22"/>
      <c r="K21" s="22"/>
      <c r="L21" s="21"/>
      <c r="M21" s="21"/>
      <c r="N21" s="23">
        <f>G21+I21</f>
        <v>0</v>
      </c>
    </row>
    <row r="22" spans="1:14">
      <c r="A22" s="30"/>
      <c r="B22" s="5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262150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261150</v>
      </c>
      <c r="H27" s="34"/>
      <c r="I27" s="35">
        <f>SUM(I6:I26)</f>
        <v>1000</v>
      </c>
      <c r="J27" s="35">
        <f>SUM(J6:J26)</f>
        <v>187150</v>
      </c>
      <c r="K27" s="35">
        <f>SUM(K6:K26)</f>
        <v>74000</v>
      </c>
      <c r="L27" s="35">
        <f>SUM(L6:L26)</f>
        <v>0</v>
      </c>
      <c r="M27" s="35">
        <f>SUM(M6:M26)</f>
        <v>0</v>
      </c>
      <c r="N27" s="23">
        <f t="shared" ref="N27" si="1">G27+I27</f>
        <v>262150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125</v>
      </c>
      <c r="D31" s="1"/>
      <c r="E31" s="1"/>
      <c r="F31" s="116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68125</v>
      </c>
      <c r="D32" s="1"/>
      <c r="E32" s="1"/>
      <c r="F32" s="116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119025</v>
      </c>
      <c r="D33" s="1"/>
      <c r="E33" s="1"/>
      <c r="F33" s="116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187150</v>
      </c>
      <c r="D34" s="1"/>
      <c r="E34" s="1"/>
      <c r="F34" s="116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8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229</v>
      </c>
      <c r="E3" s="139"/>
      <c r="F3" s="139"/>
      <c r="G3" s="140"/>
      <c r="H3" s="5"/>
      <c r="I3" s="1"/>
      <c r="J3" s="13"/>
      <c r="K3" s="14" t="s">
        <v>5</v>
      </c>
      <c r="L3" s="15">
        <v>41809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18</v>
      </c>
      <c r="B6" s="111" t="s">
        <v>313</v>
      </c>
      <c r="C6" s="1" t="s">
        <v>91</v>
      </c>
      <c r="D6" s="20">
        <v>41809</v>
      </c>
      <c r="E6" s="20">
        <v>41810</v>
      </c>
      <c r="F6" s="27">
        <v>49665</v>
      </c>
      <c r="G6" s="21">
        <v>20000</v>
      </c>
      <c r="H6" s="22"/>
      <c r="I6" s="22"/>
      <c r="J6" s="22"/>
      <c r="K6" s="21">
        <v>20000</v>
      </c>
      <c r="L6" s="21"/>
      <c r="M6" s="21"/>
      <c r="N6" s="23">
        <f>G6+I6</f>
        <v>20000</v>
      </c>
    </row>
    <row r="7" spans="1:14">
      <c r="A7" s="18">
        <v>16</v>
      </c>
      <c r="B7" s="111" t="s">
        <v>184</v>
      </c>
      <c r="C7" s="1" t="s">
        <v>69</v>
      </c>
      <c r="D7" s="20">
        <v>41809</v>
      </c>
      <c r="E7" s="20">
        <v>41810</v>
      </c>
      <c r="F7" s="26">
        <v>49666</v>
      </c>
      <c r="G7" s="21">
        <v>20500</v>
      </c>
      <c r="H7" s="22"/>
      <c r="I7" s="22"/>
      <c r="J7" s="22"/>
      <c r="K7" s="21">
        <v>20500</v>
      </c>
      <c r="L7" s="21"/>
      <c r="M7" s="21"/>
      <c r="N7" s="23">
        <f t="shared" ref="N7:N25" si="0">G7+I7</f>
        <v>20500</v>
      </c>
    </row>
    <row r="8" spans="1:14">
      <c r="A8" s="18"/>
      <c r="B8" s="111" t="s">
        <v>314</v>
      </c>
      <c r="C8" s="1" t="s">
        <v>37</v>
      </c>
      <c r="D8" s="20"/>
      <c r="E8" s="20"/>
      <c r="F8" s="27">
        <v>49667</v>
      </c>
      <c r="G8" s="21"/>
      <c r="H8" s="22" t="s">
        <v>33</v>
      </c>
      <c r="I8" s="22">
        <v>2000</v>
      </c>
      <c r="J8" s="22">
        <v>2000</v>
      </c>
      <c r="K8" s="21"/>
      <c r="L8" s="21"/>
      <c r="M8" s="21"/>
      <c r="N8" s="23">
        <f t="shared" si="0"/>
        <v>2000</v>
      </c>
    </row>
    <row r="9" spans="1:14">
      <c r="A9" s="24"/>
      <c r="B9" s="111"/>
      <c r="C9" s="20"/>
      <c r="D9" s="20"/>
      <c r="E9" s="20"/>
      <c r="F9" s="26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11"/>
      <c r="C10" s="1"/>
      <c r="D10" s="20"/>
      <c r="E10" s="20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11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2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20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11"/>
      <c r="C17" s="29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1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12"/>
      <c r="C19" s="19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13"/>
      <c r="C20" s="25"/>
      <c r="D20" s="20"/>
      <c r="E20" s="20"/>
      <c r="F20" s="26"/>
      <c r="G20" s="22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5"/>
      <c r="C21" s="1"/>
      <c r="D21" s="20"/>
      <c r="E21" s="20"/>
      <c r="F21" s="28"/>
      <c r="G21" s="21"/>
      <c r="H21" s="22"/>
      <c r="I21" s="22"/>
      <c r="J21" s="22"/>
      <c r="K21" s="22"/>
      <c r="L21" s="21"/>
      <c r="M21" s="21"/>
      <c r="N21" s="23">
        <f>G21+I21</f>
        <v>0</v>
      </c>
    </row>
    <row r="22" spans="1:14">
      <c r="A22" s="30"/>
      <c r="B22" s="5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42500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40500</v>
      </c>
      <c r="H27" s="34"/>
      <c r="I27" s="35">
        <f>SUM(I6:I26)</f>
        <v>2000</v>
      </c>
      <c r="J27" s="35">
        <f>SUM(J6:J26)</f>
        <v>2000</v>
      </c>
      <c r="K27" s="35">
        <f>SUM(K6:K26)</f>
        <v>40500</v>
      </c>
      <c r="L27" s="35">
        <f>SUM(L6:L26)</f>
        <v>0</v>
      </c>
      <c r="M27" s="35">
        <f>SUM(M6:M26)</f>
        <v>0</v>
      </c>
      <c r="N27" s="23">
        <f t="shared" ref="N27" si="1">G27+I27</f>
        <v>42500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15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15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2000</v>
      </c>
      <c r="D33" s="1"/>
      <c r="E33" s="1"/>
      <c r="F33" s="115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2000</v>
      </c>
      <c r="D34" s="1"/>
      <c r="E34" s="1"/>
      <c r="F34" s="115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8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234</v>
      </c>
      <c r="E3" s="139"/>
      <c r="F3" s="139"/>
      <c r="G3" s="140"/>
      <c r="H3" s="5"/>
      <c r="I3" s="1"/>
      <c r="J3" s="13"/>
      <c r="K3" s="14" t="s">
        <v>5</v>
      </c>
      <c r="L3" s="15">
        <v>41809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4</v>
      </c>
      <c r="B6" s="111" t="s">
        <v>309</v>
      </c>
      <c r="C6" s="1" t="s">
        <v>47</v>
      </c>
      <c r="D6" s="20">
        <v>41806</v>
      </c>
      <c r="E6" s="20">
        <v>41809</v>
      </c>
      <c r="F6" s="27">
        <v>49658</v>
      </c>
      <c r="G6" s="21">
        <v>61500</v>
      </c>
      <c r="H6" s="22"/>
      <c r="I6" s="22"/>
      <c r="J6" s="22"/>
      <c r="K6" s="21">
        <v>61500</v>
      </c>
      <c r="L6" s="21"/>
      <c r="M6" s="21"/>
      <c r="N6" s="23">
        <f>G6+I6</f>
        <v>61500</v>
      </c>
    </row>
    <row r="7" spans="1:14">
      <c r="A7" s="18">
        <v>7</v>
      </c>
      <c r="B7" s="111" t="s">
        <v>310</v>
      </c>
      <c r="C7" s="1" t="s">
        <v>69</v>
      </c>
      <c r="D7" s="20">
        <v>41807</v>
      </c>
      <c r="E7" s="20">
        <v>41809</v>
      </c>
      <c r="F7" s="26">
        <v>49659</v>
      </c>
      <c r="G7" s="21">
        <v>41000</v>
      </c>
      <c r="H7" s="22"/>
      <c r="I7" s="22"/>
      <c r="J7" s="22"/>
      <c r="K7" s="21">
        <v>41000</v>
      </c>
      <c r="L7" s="21"/>
      <c r="M7" s="21"/>
      <c r="N7" s="23">
        <f t="shared" ref="N7:N25" si="0">G7+I7</f>
        <v>41000</v>
      </c>
    </row>
    <row r="8" spans="1:14">
      <c r="A8" s="18">
        <v>27</v>
      </c>
      <c r="B8" s="111" t="s">
        <v>311</v>
      </c>
      <c r="C8" s="1" t="s">
        <v>69</v>
      </c>
      <c r="D8" s="20">
        <v>41807</v>
      </c>
      <c r="E8" s="20">
        <v>41809</v>
      </c>
      <c r="F8" s="27">
        <v>49660</v>
      </c>
      <c r="G8" s="21">
        <v>41000</v>
      </c>
      <c r="H8" s="22"/>
      <c r="I8" s="22"/>
      <c r="J8" s="22"/>
      <c r="K8" s="21">
        <v>41000</v>
      </c>
      <c r="L8" s="21"/>
      <c r="M8" s="21"/>
      <c r="N8" s="23">
        <f t="shared" si="0"/>
        <v>41000</v>
      </c>
    </row>
    <row r="9" spans="1:14">
      <c r="A9" s="24">
        <v>25</v>
      </c>
      <c r="B9" s="111" t="s">
        <v>311</v>
      </c>
      <c r="C9" s="20" t="s">
        <v>69</v>
      </c>
      <c r="D9" s="20">
        <v>41807</v>
      </c>
      <c r="E9" s="20">
        <v>41809</v>
      </c>
      <c r="F9" s="26">
        <v>49661</v>
      </c>
      <c r="G9" s="21">
        <v>41000</v>
      </c>
      <c r="H9" s="22"/>
      <c r="I9" s="22"/>
      <c r="J9" s="22"/>
      <c r="K9" s="21">
        <v>41000</v>
      </c>
      <c r="L9" s="21"/>
      <c r="M9" s="21"/>
      <c r="N9" s="23">
        <f t="shared" si="0"/>
        <v>41000</v>
      </c>
    </row>
    <row r="10" spans="1:14">
      <c r="A10" s="24"/>
      <c r="B10" s="111" t="s">
        <v>90</v>
      </c>
      <c r="C10" s="1" t="s">
        <v>91</v>
      </c>
      <c r="D10" s="20">
        <v>41808</v>
      </c>
      <c r="E10" s="20">
        <v>41809</v>
      </c>
      <c r="F10" s="27">
        <v>49662</v>
      </c>
      <c r="G10" s="21">
        <v>34000</v>
      </c>
      <c r="H10" s="22"/>
      <c r="I10" s="22"/>
      <c r="J10" s="22">
        <v>34000</v>
      </c>
      <c r="K10" s="21"/>
      <c r="L10" s="21"/>
      <c r="M10" s="21"/>
      <c r="N10" s="23">
        <f t="shared" si="0"/>
        <v>34000</v>
      </c>
    </row>
    <row r="11" spans="1:14">
      <c r="A11" s="24">
        <v>3</v>
      </c>
      <c r="B11" s="111" t="s">
        <v>305</v>
      </c>
      <c r="C11" s="1" t="s">
        <v>55</v>
      </c>
      <c r="D11" s="20">
        <v>41809</v>
      </c>
      <c r="E11" s="20">
        <v>41811</v>
      </c>
      <c r="F11" s="26">
        <v>49663</v>
      </c>
      <c r="G11" s="21">
        <v>43600</v>
      </c>
      <c r="H11" s="22"/>
      <c r="I11" s="22"/>
      <c r="J11" s="22"/>
      <c r="K11" s="21">
        <v>43600</v>
      </c>
      <c r="L11" s="21"/>
      <c r="M11" s="21"/>
      <c r="N11" s="23">
        <f t="shared" si="0"/>
        <v>43600</v>
      </c>
    </row>
    <row r="12" spans="1:14">
      <c r="A12" s="24">
        <v>13</v>
      </c>
      <c r="B12" s="112" t="s">
        <v>312</v>
      </c>
      <c r="C12" s="1" t="s">
        <v>73</v>
      </c>
      <c r="D12" s="20">
        <v>41808</v>
      </c>
      <c r="E12" s="20">
        <v>41809</v>
      </c>
      <c r="F12" s="26">
        <v>49664</v>
      </c>
      <c r="G12" s="21">
        <v>17000</v>
      </c>
      <c r="H12" s="22"/>
      <c r="I12" s="22"/>
      <c r="J12" s="22"/>
      <c r="K12" s="21"/>
      <c r="L12" s="21">
        <v>17000</v>
      </c>
      <c r="M12" s="21"/>
      <c r="N12" s="23">
        <f t="shared" si="0"/>
        <v>17000</v>
      </c>
    </row>
    <row r="13" spans="1:14">
      <c r="A13" s="18"/>
      <c r="B13" s="111"/>
      <c r="C13" s="20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11"/>
      <c r="C17" s="29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1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12"/>
      <c r="C19" s="19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13"/>
      <c r="C20" s="25"/>
      <c r="D20" s="20"/>
      <c r="E20" s="20"/>
      <c r="F20" s="26"/>
      <c r="G20" s="22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5"/>
      <c r="C21" s="1"/>
      <c r="D21" s="20"/>
      <c r="E21" s="20"/>
      <c r="F21" s="28"/>
      <c r="G21" s="21"/>
      <c r="H21" s="22"/>
      <c r="I21" s="22"/>
      <c r="J21" s="22"/>
      <c r="K21" s="22"/>
      <c r="L21" s="21"/>
      <c r="M21" s="21"/>
      <c r="N21" s="23">
        <f>G21+I21</f>
        <v>0</v>
      </c>
    </row>
    <row r="22" spans="1:14">
      <c r="A22" s="30"/>
      <c r="B22" s="5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279100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279100</v>
      </c>
      <c r="H27" s="34"/>
      <c r="I27" s="35">
        <f>SUM(I6:I26)</f>
        <v>0</v>
      </c>
      <c r="J27" s="35">
        <f>SUM(J6:J26)</f>
        <v>34000</v>
      </c>
      <c r="K27" s="35">
        <f>SUM(K6:K26)</f>
        <v>228100</v>
      </c>
      <c r="L27" s="35">
        <f>SUM(L6:L26)</f>
        <v>17000</v>
      </c>
      <c r="M27" s="35">
        <f>SUM(M6:M26)</f>
        <v>0</v>
      </c>
      <c r="N27" s="23">
        <f t="shared" ref="N27" si="1">G27+I27</f>
        <v>279100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14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14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34000</v>
      </c>
      <c r="D33" s="1"/>
      <c r="E33" s="1"/>
      <c r="F33" s="114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34000</v>
      </c>
      <c r="D34" s="1"/>
      <c r="E34" s="1"/>
      <c r="F34" s="114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41808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297</v>
      </c>
      <c r="B6" s="111" t="s">
        <v>298</v>
      </c>
      <c r="C6" s="1" t="s">
        <v>37</v>
      </c>
      <c r="D6" s="20">
        <v>41808</v>
      </c>
      <c r="E6" s="20">
        <v>41809</v>
      </c>
      <c r="F6" s="27">
        <v>49648</v>
      </c>
      <c r="G6" s="21">
        <v>47960</v>
      </c>
      <c r="H6" s="22"/>
      <c r="I6" s="22"/>
      <c r="J6" s="22">
        <v>47960</v>
      </c>
      <c r="K6" s="21"/>
      <c r="L6" s="21"/>
      <c r="M6" s="21"/>
      <c r="N6" s="23">
        <f>G6+I6</f>
        <v>47960</v>
      </c>
    </row>
    <row r="7" spans="1:14">
      <c r="A7" s="18">
        <v>32</v>
      </c>
      <c r="B7" s="111" t="s">
        <v>299</v>
      </c>
      <c r="C7" s="1" t="s">
        <v>300</v>
      </c>
      <c r="D7" s="20">
        <v>41798</v>
      </c>
      <c r="E7" s="20">
        <v>41801</v>
      </c>
      <c r="F7" s="26">
        <v>49649</v>
      </c>
      <c r="G7" s="21">
        <v>127530</v>
      </c>
      <c r="H7" s="22"/>
      <c r="I7" s="22"/>
      <c r="J7" s="22"/>
      <c r="K7" s="21"/>
      <c r="L7" s="21"/>
      <c r="M7" s="21">
        <v>127530</v>
      </c>
      <c r="N7" s="23">
        <f t="shared" ref="N7:N25" si="0">G7+I7</f>
        <v>127530</v>
      </c>
    </row>
    <row r="8" spans="1:14">
      <c r="A8" s="18">
        <v>24</v>
      </c>
      <c r="B8" s="111" t="s">
        <v>301</v>
      </c>
      <c r="C8" s="1" t="s">
        <v>300</v>
      </c>
      <c r="D8" s="20">
        <v>41792</v>
      </c>
      <c r="E8" s="20">
        <v>41795</v>
      </c>
      <c r="F8" s="27">
        <v>49650</v>
      </c>
      <c r="G8" s="21">
        <v>62130</v>
      </c>
      <c r="H8" s="22"/>
      <c r="I8" s="22"/>
      <c r="J8" s="22"/>
      <c r="K8" s="21"/>
      <c r="L8" s="21"/>
      <c r="M8" s="21">
        <v>62130</v>
      </c>
      <c r="N8" s="23">
        <f t="shared" si="0"/>
        <v>62130</v>
      </c>
    </row>
    <row r="9" spans="1:14">
      <c r="A9" s="24" t="s">
        <v>78</v>
      </c>
      <c r="B9" s="111" t="s">
        <v>302</v>
      </c>
      <c r="C9" s="20" t="s">
        <v>303</v>
      </c>
      <c r="D9" s="20">
        <v>41808</v>
      </c>
      <c r="E9" s="20">
        <v>41810</v>
      </c>
      <c r="F9" s="26">
        <v>49652</v>
      </c>
      <c r="G9" s="21">
        <v>498130</v>
      </c>
      <c r="H9" s="22"/>
      <c r="I9" s="22"/>
      <c r="J9" s="22"/>
      <c r="K9" s="21"/>
      <c r="L9" s="21"/>
      <c r="M9" s="21">
        <v>498130</v>
      </c>
      <c r="N9" s="23">
        <f t="shared" si="0"/>
        <v>498130</v>
      </c>
    </row>
    <row r="10" spans="1:14">
      <c r="A10" s="24">
        <v>3</v>
      </c>
      <c r="B10" s="111" t="s">
        <v>305</v>
      </c>
      <c r="C10" s="1" t="s">
        <v>55</v>
      </c>
      <c r="D10" s="20">
        <v>41808</v>
      </c>
      <c r="E10" s="20">
        <v>41809</v>
      </c>
      <c r="F10" s="27">
        <v>49653</v>
      </c>
      <c r="G10" s="21">
        <v>21800</v>
      </c>
      <c r="H10" s="22"/>
      <c r="I10" s="22"/>
      <c r="J10" s="22"/>
      <c r="K10" s="21">
        <v>21800</v>
      </c>
      <c r="L10" s="21"/>
      <c r="M10" s="21"/>
      <c r="N10" s="23">
        <f t="shared" si="0"/>
        <v>21800</v>
      </c>
    </row>
    <row r="11" spans="1:14">
      <c r="A11" s="24">
        <v>21</v>
      </c>
      <c r="B11" s="111" t="s">
        <v>307</v>
      </c>
      <c r="C11" s="1" t="s">
        <v>306</v>
      </c>
      <c r="D11" s="20">
        <v>41808</v>
      </c>
      <c r="E11" s="20">
        <v>41809</v>
      </c>
      <c r="F11" s="26">
        <v>49654</v>
      </c>
      <c r="G11" s="21">
        <v>20000</v>
      </c>
      <c r="H11" s="22"/>
      <c r="I11" s="22"/>
      <c r="J11" s="22"/>
      <c r="K11" s="21">
        <v>20000</v>
      </c>
      <c r="L11" s="21"/>
      <c r="M11" s="21"/>
      <c r="N11" s="23">
        <f t="shared" si="0"/>
        <v>20000</v>
      </c>
    </row>
    <row r="12" spans="1:14">
      <c r="A12" s="24">
        <v>16</v>
      </c>
      <c r="B12" s="112" t="s">
        <v>184</v>
      </c>
      <c r="C12" s="1" t="s">
        <v>69</v>
      </c>
      <c r="D12" s="20">
        <v>41808</v>
      </c>
      <c r="E12" s="20">
        <v>41809</v>
      </c>
      <c r="F12" s="26">
        <v>49655</v>
      </c>
      <c r="G12" s="21">
        <v>20500</v>
      </c>
      <c r="H12" s="22"/>
      <c r="I12" s="22"/>
      <c r="J12" s="22"/>
      <c r="K12" s="21">
        <v>20500</v>
      </c>
      <c r="L12" s="21"/>
      <c r="M12" s="21"/>
      <c r="N12" s="23">
        <f t="shared" si="0"/>
        <v>20500</v>
      </c>
    </row>
    <row r="13" spans="1:14">
      <c r="A13" s="18"/>
      <c r="B13" s="111" t="s">
        <v>234</v>
      </c>
      <c r="C13" s="20" t="s">
        <v>37</v>
      </c>
      <c r="D13" s="20"/>
      <c r="E13" s="20"/>
      <c r="F13" s="26">
        <v>49656</v>
      </c>
      <c r="G13" s="21"/>
      <c r="H13" s="22" t="s">
        <v>33</v>
      </c>
      <c r="I13" s="22">
        <v>3000</v>
      </c>
      <c r="J13" s="22">
        <v>3000</v>
      </c>
      <c r="K13" s="21"/>
      <c r="L13" s="21"/>
      <c r="M13" s="21"/>
      <c r="N13" s="23">
        <f t="shared" si="0"/>
        <v>3000</v>
      </c>
    </row>
    <row r="14" spans="1:14">
      <c r="A14" s="18">
        <v>15</v>
      </c>
      <c r="B14" s="111" t="s">
        <v>308</v>
      </c>
      <c r="C14" s="1" t="s">
        <v>55</v>
      </c>
      <c r="D14" s="20">
        <v>41808</v>
      </c>
      <c r="E14" s="20">
        <v>41809</v>
      </c>
      <c r="F14" s="26">
        <v>49657</v>
      </c>
      <c r="G14" s="21">
        <v>23980</v>
      </c>
      <c r="H14" s="22"/>
      <c r="I14" s="22"/>
      <c r="J14" s="22">
        <v>23980</v>
      </c>
      <c r="K14" s="21"/>
      <c r="L14" s="21"/>
      <c r="M14" s="21"/>
      <c r="N14" s="23">
        <f t="shared" si="0"/>
        <v>23980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11"/>
      <c r="C17" s="29"/>
      <c r="D17" s="20"/>
      <c r="E17" s="20"/>
      <c r="F17" s="28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1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12"/>
      <c r="C19" s="19"/>
      <c r="D19" s="20"/>
      <c r="E19" s="20"/>
      <c r="F19" s="28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13"/>
      <c r="C20" s="25"/>
      <c r="D20" s="20"/>
      <c r="E20" s="20"/>
      <c r="F20" s="26"/>
      <c r="G20" s="22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5"/>
      <c r="C21" s="1"/>
      <c r="D21" s="20"/>
      <c r="E21" s="20"/>
      <c r="F21" s="28"/>
      <c r="G21" s="21"/>
      <c r="H21" s="22"/>
      <c r="I21" s="22"/>
      <c r="J21" s="22"/>
      <c r="K21" s="22"/>
      <c r="L21" s="21"/>
      <c r="M21" s="21"/>
      <c r="N21" s="23">
        <f>G21+I21</f>
        <v>0</v>
      </c>
    </row>
    <row r="22" spans="1:14">
      <c r="A22" s="30"/>
      <c r="B22" s="5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825030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822030</v>
      </c>
      <c r="H27" s="34"/>
      <c r="I27" s="35">
        <f>SUM(I6:I26)</f>
        <v>3000</v>
      </c>
      <c r="J27" s="35">
        <f>SUM(J6:J26)</f>
        <v>74940</v>
      </c>
      <c r="K27" s="35">
        <f>SUM(K6:K26)</f>
        <v>62300</v>
      </c>
      <c r="L27" s="35">
        <f>SUM(L6:L26)</f>
        <v>0</v>
      </c>
      <c r="M27" s="35">
        <f>SUM(M6:M26)</f>
        <v>687790</v>
      </c>
      <c r="N27" s="23">
        <f t="shared" ref="N27" si="1">G27+I27</f>
        <v>825030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 t="s">
        <v>304</v>
      </c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45</v>
      </c>
      <c r="D31" s="1"/>
      <c r="E31" s="1"/>
      <c r="F31" s="110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24525</v>
      </c>
      <c r="D32" s="1"/>
      <c r="E32" s="1"/>
      <c r="F32" s="110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50415</v>
      </c>
      <c r="D33" s="1"/>
      <c r="E33" s="1"/>
      <c r="F33" s="110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74940</v>
      </c>
      <c r="D34" s="1"/>
      <c r="E34" s="1"/>
      <c r="F34" s="110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5">
    <pageSetUpPr fitToPage="1"/>
  </sheetPr>
  <dimension ref="A1:N37"/>
  <sheetViews>
    <sheetView topLeftCell="A10"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41808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72</v>
      </c>
      <c r="C6" s="1" t="s">
        <v>73</v>
      </c>
      <c r="D6" s="20">
        <v>41806</v>
      </c>
      <c r="E6" s="20">
        <v>41808</v>
      </c>
      <c r="F6" s="27">
        <v>49631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>G6+I6</f>
        <v>68000</v>
      </c>
    </row>
    <row r="7" spans="1:14">
      <c r="A7" s="18"/>
      <c r="B7" s="111" t="s">
        <v>293</v>
      </c>
      <c r="C7" s="1" t="s">
        <v>111</v>
      </c>
      <c r="D7" s="20">
        <v>41807</v>
      </c>
      <c r="E7" s="20">
        <v>41808</v>
      </c>
      <c r="F7" s="26">
        <v>49632</v>
      </c>
      <c r="G7" s="21">
        <v>47795</v>
      </c>
      <c r="H7" s="22"/>
      <c r="I7" s="22"/>
      <c r="J7" s="22"/>
      <c r="K7" s="21">
        <v>47795</v>
      </c>
      <c r="L7" s="21"/>
      <c r="M7" s="21"/>
      <c r="N7" s="23">
        <f t="shared" ref="N7:N25" si="0">G7+I7</f>
        <v>47795</v>
      </c>
    </row>
    <row r="8" spans="1:14">
      <c r="A8" s="18"/>
      <c r="B8" s="111" t="s">
        <v>294</v>
      </c>
      <c r="C8" s="1" t="s">
        <v>55</v>
      </c>
      <c r="D8" s="20">
        <v>41807</v>
      </c>
      <c r="E8" s="20">
        <v>41808</v>
      </c>
      <c r="F8" s="27">
        <v>49633</v>
      </c>
      <c r="G8" s="21">
        <v>23980</v>
      </c>
      <c r="H8" s="22"/>
      <c r="I8" s="22"/>
      <c r="J8" s="22"/>
      <c r="K8" s="21">
        <v>23980</v>
      </c>
      <c r="L8" s="21"/>
      <c r="M8" s="21"/>
      <c r="N8" s="23">
        <f t="shared" si="0"/>
        <v>23980</v>
      </c>
    </row>
    <row r="9" spans="1:14">
      <c r="A9" s="18"/>
      <c r="B9" s="111" t="s">
        <v>295</v>
      </c>
      <c r="C9" s="20" t="s">
        <v>296</v>
      </c>
      <c r="D9" s="20">
        <v>41807</v>
      </c>
      <c r="E9" s="20">
        <v>41808</v>
      </c>
      <c r="F9" s="26">
        <v>49634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>
      <c r="A10" s="24"/>
      <c r="B10" s="111" t="s">
        <v>291</v>
      </c>
      <c r="C10" s="1" t="s">
        <v>292</v>
      </c>
      <c r="D10" s="20">
        <v>41797</v>
      </c>
      <c r="E10" s="20">
        <v>41799</v>
      </c>
      <c r="F10" s="27">
        <v>49635</v>
      </c>
      <c r="G10" s="21">
        <v>47306</v>
      </c>
      <c r="H10" s="22"/>
      <c r="I10" s="22"/>
      <c r="J10" s="22"/>
      <c r="K10" s="21"/>
      <c r="L10" s="21">
        <v>47306</v>
      </c>
      <c r="M10" s="21"/>
      <c r="N10" s="23">
        <f t="shared" si="0"/>
        <v>47306</v>
      </c>
    </row>
    <row r="11" spans="1:14">
      <c r="A11" s="24"/>
      <c r="B11" s="111" t="s">
        <v>289</v>
      </c>
      <c r="C11" s="1" t="s">
        <v>290</v>
      </c>
      <c r="D11" s="20">
        <v>41799</v>
      </c>
      <c r="E11" s="20">
        <v>41801</v>
      </c>
      <c r="F11" s="26">
        <v>49636</v>
      </c>
      <c r="G11" s="21">
        <v>58751</v>
      </c>
      <c r="H11" s="22"/>
      <c r="I11" s="22"/>
      <c r="J11" s="22"/>
      <c r="K11" s="21"/>
      <c r="L11" s="21">
        <v>58751</v>
      </c>
      <c r="M11" s="21"/>
      <c r="N11" s="23">
        <f t="shared" si="0"/>
        <v>58751</v>
      </c>
    </row>
    <row r="12" spans="1:14">
      <c r="A12" s="24"/>
      <c r="B12" s="112" t="s">
        <v>288</v>
      </c>
      <c r="C12" s="1" t="s">
        <v>187</v>
      </c>
      <c r="D12" s="20">
        <v>41799</v>
      </c>
      <c r="E12" s="20">
        <v>41801</v>
      </c>
      <c r="F12" s="26">
        <v>49637</v>
      </c>
      <c r="G12" s="21">
        <v>147150</v>
      </c>
      <c r="H12" s="22"/>
      <c r="I12" s="22"/>
      <c r="J12" s="22"/>
      <c r="K12" s="21"/>
      <c r="L12" s="21">
        <v>147150</v>
      </c>
      <c r="M12" s="21"/>
      <c r="N12" s="23">
        <f t="shared" si="0"/>
        <v>147150</v>
      </c>
    </row>
    <row r="13" spans="1:14">
      <c r="A13" s="18"/>
      <c r="B13" s="111" t="s">
        <v>287</v>
      </c>
      <c r="C13" s="20" t="s">
        <v>193</v>
      </c>
      <c r="D13" s="20">
        <v>41794</v>
      </c>
      <c r="E13" s="20">
        <v>41796</v>
      </c>
      <c r="F13" s="26">
        <v>49638</v>
      </c>
      <c r="G13" s="21">
        <v>54194.8</v>
      </c>
      <c r="H13" s="22"/>
      <c r="I13" s="22"/>
      <c r="J13" s="22"/>
      <c r="K13" s="21"/>
      <c r="L13" s="21">
        <v>54194.8</v>
      </c>
      <c r="M13" s="21"/>
      <c r="N13" s="23">
        <f t="shared" si="0"/>
        <v>54194.8</v>
      </c>
    </row>
    <row r="14" spans="1:14">
      <c r="A14" s="18"/>
      <c r="B14" s="111" t="s">
        <v>286</v>
      </c>
      <c r="C14" s="1" t="s">
        <v>193</v>
      </c>
      <c r="D14" s="20">
        <v>41797</v>
      </c>
      <c r="E14" s="20">
        <v>41800</v>
      </c>
      <c r="F14" s="26">
        <v>49639</v>
      </c>
      <c r="G14" s="21">
        <v>81292.2</v>
      </c>
      <c r="H14" s="22"/>
      <c r="I14" s="22"/>
      <c r="J14" s="22"/>
      <c r="K14" s="21"/>
      <c r="L14" s="21">
        <v>81292.2</v>
      </c>
      <c r="M14" s="21"/>
      <c r="N14" s="23">
        <f t="shared" si="0"/>
        <v>81292.2</v>
      </c>
    </row>
    <row r="15" spans="1:14">
      <c r="A15" s="18"/>
      <c r="B15" s="111" t="s">
        <v>285</v>
      </c>
      <c r="C15" s="1" t="s">
        <v>37</v>
      </c>
      <c r="D15" s="20">
        <v>41808</v>
      </c>
      <c r="E15" s="20">
        <v>41809</v>
      </c>
      <c r="F15" s="26">
        <v>49640</v>
      </c>
      <c r="G15" s="21">
        <v>27250</v>
      </c>
      <c r="H15" s="22"/>
      <c r="I15" s="22"/>
      <c r="J15" s="22"/>
      <c r="K15" s="21">
        <v>27250</v>
      </c>
      <c r="L15" s="21"/>
      <c r="M15" s="21"/>
      <c r="N15" s="23">
        <f t="shared" si="0"/>
        <v>27250</v>
      </c>
    </row>
    <row r="16" spans="1:14">
      <c r="A16" s="18"/>
      <c r="B16" s="111" t="s">
        <v>284</v>
      </c>
      <c r="C16" s="1" t="s">
        <v>193</v>
      </c>
      <c r="D16" s="20">
        <v>41800</v>
      </c>
      <c r="E16" s="20">
        <v>41804</v>
      </c>
      <c r="F16" s="26">
        <v>49641</v>
      </c>
      <c r="G16" s="21">
        <v>108389.6</v>
      </c>
      <c r="H16" s="22"/>
      <c r="I16" s="22"/>
      <c r="J16" s="22"/>
      <c r="K16" s="21"/>
      <c r="L16" s="21">
        <v>108389.6</v>
      </c>
      <c r="M16" s="21"/>
      <c r="N16" s="23">
        <f t="shared" si="0"/>
        <v>108389.6</v>
      </c>
    </row>
    <row r="17" spans="1:14">
      <c r="A17" s="18"/>
      <c r="B17" s="111" t="s">
        <v>283</v>
      </c>
      <c r="C17" s="29" t="s">
        <v>193</v>
      </c>
      <c r="D17" s="20">
        <v>41801</v>
      </c>
      <c r="E17" s="20">
        <v>41802</v>
      </c>
      <c r="F17" s="28">
        <v>49642</v>
      </c>
      <c r="G17" s="21">
        <v>29071.3</v>
      </c>
      <c r="H17" s="22"/>
      <c r="I17" s="22"/>
      <c r="J17" s="22"/>
      <c r="K17" s="21"/>
      <c r="L17" s="21">
        <v>29071.3</v>
      </c>
      <c r="M17" s="21"/>
      <c r="N17" s="23">
        <f>G17+I17</f>
        <v>29071.3</v>
      </c>
    </row>
    <row r="18" spans="1:14">
      <c r="A18" s="18"/>
      <c r="B18" s="111" t="s">
        <v>282</v>
      </c>
      <c r="C18" s="1" t="s">
        <v>193</v>
      </c>
      <c r="D18" s="20">
        <v>41801</v>
      </c>
      <c r="E18" s="20">
        <v>41804</v>
      </c>
      <c r="F18" s="26">
        <v>49643</v>
      </c>
      <c r="G18" s="21">
        <v>65040.3</v>
      </c>
      <c r="H18" s="22"/>
      <c r="I18" s="22"/>
      <c r="J18" s="22"/>
      <c r="K18" s="21"/>
      <c r="L18" s="21">
        <v>65040.3</v>
      </c>
      <c r="M18" s="21"/>
      <c r="N18" s="23">
        <f t="shared" si="0"/>
        <v>65040.3</v>
      </c>
    </row>
    <row r="19" spans="1:14">
      <c r="A19" s="18"/>
      <c r="B19" s="112" t="s">
        <v>281</v>
      </c>
      <c r="C19" s="19" t="s">
        <v>193</v>
      </c>
      <c r="D19" s="20">
        <v>41803</v>
      </c>
      <c r="E19" s="20">
        <v>41804</v>
      </c>
      <c r="F19" s="28">
        <v>49644</v>
      </c>
      <c r="G19" s="21">
        <v>21680.1</v>
      </c>
      <c r="H19" s="22"/>
      <c r="I19" s="22"/>
      <c r="J19" s="22"/>
      <c r="K19" s="21"/>
      <c r="L19" s="21">
        <v>21680.1</v>
      </c>
      <c r="M19" s="21"/>
      <c r="N19" s="23">
        <f t="shared" si="0"/>
        <v>21680.1</v>
      </c>
    </row>
    <row r="20" spans="1:14">
      <c r="A20" s="30"/>
      <c r="B20" s="113" t="s">
        <v>280</v>
      </c>
      <c r="C20" s="25" t="s">
        <v>193</v>
      </c>
      <c r="D20" s="20">
        <v>41804</v>
      </c>
      <c r="E20" s="20">
        <v>41805</v>
      </c>
      <c r="F20" s="26">
        <v>49645</v>
      </c>
      <c r="G20" s="22">
        <v>21680.1</v>
      </c>
      <c r="H20" s="22"/>
      <c r="I20" s="22"/>
      <c r="J20" s="22"/>
      <c r="K20" s="21"/>
      <c r="L20" s="21">
        <v>21680.1</v>
      </c>
      <c r="M20" s="21"/>
      <c r="N20" s="23">
        <f t="shared" si="0"/>
        <v>21680.1</v>
      </c>
    </row>
    <row r="21" spans="1:14">
      <c r="A21" s="30"/>
      <c r="B21" s="5" t="s">
        <v>279</v>
      </c>
      <c r="C21" s="1" t="s">
        <v>193</v>
      </c>
      <c r="D21" s="20">
        <v>41805</v>
      </c>
      <c r="E21" s="20">
        <v>41807</v>
      </c>
      <c r="F21" s="28">
        <v>49646</v>
      </c>
      <c r="G21" s="21">
        <v>43360.2</v>
      </c>
      <c r="H21" s="22"/>
      <c r="I21" s="22"/>
      <c r="J21" s="22"/>
      <c r="K21" s="22"/>
      <c r="L21" s="21">
        <v>43360.2</v>
      </c>
      <c r="M21" s="21"/>
      <c r="N21" s="23">
        <f>G21+I21</f>
        <v>43360.2</v>
      </c>
    </row>
    <row r="22" spans="1:14">
      <c r="A22" s="30"/>
      <c r="B22" s="5" t="s">
        <v>278</v>
      </c>
      <c r="C22" s="20" t="s">
        <v>193</v>
      </c>
      <c r="D22" s="20">
        <v>41805</v>
      </c>
      <c r="E22" s="20">
        <v>41807</v>
      </c>
      <c r="F22" s="26">
        <v>49647</v>
      </c>
      <c r="G22" s="21">
        <v>43360.2</v>
      </c>
      <c r="H22" s="22"/>
      <c r="I22" s="22"/>
      <c r="J22" s="22"/>
      <c r="K22" s="21"/>
      <c r="L22" s="21">
        <v>43360.2</v>
      </c>
      <c r="M22" s="21"/>
      <c r="N22" s="23">
        <f>G22+I22</f>
        <v>43360.2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905300.79999999993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905300.79999999993</v>
      </c>
      <c r="H27" s="34"/>
      <c r="I27" s="35">
        <f>SUM(I6:I26)</f>
        <v>0</v>
      </c>
      <c r="J27" s="35">
        <f>SUM(J6:J26)</f>
        <v>0</v>
      </c>
      <c r="K27" s="35">
        <f>SUM(K6:K26)</f>
        <v>116025</v>
      </c>
      <c r="L27" s="35">
        <f>SUM(L6:L26)</f>
        <v>789275.79999999993</v>
      </c>
      <c r="M27" s="35">
        <f>SUM(M6:M26)</f>
        <v>0</v>
      </c>
      <c r="N27" s="23">
        <f t="shared" ref="N27" si="1">G27+I27</f>
        <v>905300.79999999993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09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09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0</v>
      </c>
      <c r="D33" s="1"/>
      <c r="E33" s="1"/>
      <c r="F33" s="109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0</v>
      </c>
      <c r="D34" s="1"/>
      <c r="E34" s="1"/>
      <c r="F34" s="109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sortState ref="B6:M22">
    <sortCondition ref="F6:F22"/>
  </sortState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8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41807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5" t="s">
        <v>269</v>
      </c>
      <c r="C6" s="20" t="s">
        <v>270</v>
      </c>
      <c r="D6" s="20">
        <v>41807</v>
      </c>
      <c r="E6" s="20">
        <v>41808</v>
      </c>
      <c r="F6" s="27">
        <v>49624</v>
      </c>
      <c r="G6" s="21">
        <v>152600</v>
      </c>
      <c r="H6" s="22"/>
      <c r="I6" s="22"/>
      <c r="J6" s="22"/>
      <c r="K6" s="21">
        <v>152600</v>
      </c>
      <c r="L6" s="21"/>
      <c r="M6" s="21"/>
      <c r="N6" s="23">
        <f>G6+I6</f>
        <v>152600</v>
      </c>
    </row>
    <row r="7" spans="1:14">
      <c r="A7" s="18">
        <v>13</v>
      </c>
      <c r="B7" s="5" t="s">
        <v>271</v>
      </c>
      <c r="C7" s="1" t="s">
        <v>55</v>
      </c>
      <c r="D7" s="20">
        <v>41807</v>
      </c>
      <c r="E7" s="20">
        <v>41808</v>
      </c>
      <c r="F7" s="28">
        <v>49625</v>
      </c>
      <c r="G7" s="21">
        <v>33790</v>
      </c>
      <c r="H7" s="22"/>
      <c r="I7" s="22"/>
      <c r="J7" s="22">
        <v>33790</v>
      </c>
      <c r="K7" s="22"/>
      <c r="L7" s="21"/>
      <c r="M7" s="21"/>
      <c r="N7" s="23">
        <f t="shared" ref="N7:N25" si="0">G7+I7</f>
        <v>33790</v>
      </c>
    </row>
    <row r="8" spans="1:14">
      <c r="A8" s="18">
        <v>6</v>
      </c>
      <c r="B8" s="94" t="s">
        <v>272</v>
      </c>
      <c r="C8" s="25" t="s">
        <v>273</v>
      </c>
      <c r="D8" s="20">
        <v>41807</v>
      </c>
      <c r="E8" s="20">
        <v>41808</v>
      </c>
      <c r="F8" s="27">
        <v>49626</v>
      </c>
      <c r="G8" s="22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>
      <c r="A9" s="18">
        <v>7</v>
      </c>
      <c r="B9" s="95" t="s">
        <v>274</v>
      </c>
      <c r="C9" s="19" t="s">
        <v>273</v>
      </c>
      <c r="D9" s="20">
        <v>41807</v>
      </c>
      <c r="E9" s="20">
        <v>41808</v>
      </c>
      <c r="F9" s="28">
        <v>49627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>
      <c r="A10" s="24">
        <v>18</v>
      </c>
      <c r="B10" s="5" t="s">
        <v>275</v>
      </c>
      <c r="C10" s="1" t="s">
        <v>273</v>
      </c>
      <c r="D10" s="20">
        <v>41807</v>
      </c>
      <c r="E10" s="20">
        <v>41808</v>
      </c>
      <c r="F10" s="27">
        <v>49628</v>
      </c>
      <c r="G10" s="21">
        <v>20000</v>
      </c>
      <c r="H10" s="22"/>
      <c r="I10" s="22"/>
      <c r="J10" s="22"/>
      <c r="K10" s="21">
        <v>20000</v>
      </c>
      <c r="L10" s="21"/>
      <c r="M10" s="21"/>
      <c r="N10" s="23">
        <f t="shared" si="0"/>
        <v>20000</v>
      </c>
    </row>
    <row r="11" spans="1:14">
      <c r="A11" s="24">
        <v>40</v>
      </c>
      <c r="B11" s="5" t="s">
        <v>276</v>
      </c>
      <c r="C11" s="29" t="s">
        <v>277</v>
      </c>
      <c r="D11" s="20">
        <v>41807</v>
      </c>
      <c r="E11" s="20">
        <v>41808</v>
      </c>
      <c r="F11" s="28">
        <v>49629</v>
      </c>
      <c r="G11" s="21">
        <v>17000</v>
      </c>
      <c r="H11" s="22"/>
      <c r="I11" s="22"/>
      <c r="J11" s="22"/>
      <c r="K11" s="21">
        <v>17000</v>
      </c>
      <c r="L11" s="21"/>
      <c r="M11" s="21"/>
      <c r="N11" s="23">
        <f t="shared" si="0"/>
        <v>17000</v>
      </c>
    </row>
    <row r="12" spans="1:14">
      <c r="A12" s="24">
        <v>16</v>
      </c>
      <c r="B12" s="5" t="s">
        <v>184</v>
      </c>
      <c r="C12" s="1" t="s">
        <v>69</v>
      </c>
      <c r="D12" s="20">
        <v>41807</v>
      </c>
      <c r="E12" s="20">
        <v>41808</v>
      </c>
      <c r="F12" s="26">
        <v>49630</v>
      </c>
      <c r="G12" s="21">
        <v>20500</v>
      </c>
      <c r="H12" s="22"/>
      <c r="I12" s="22"/>
      <c r="J12" s="22"/>
      <c r="K12" s="21">
        <v>20500</v>
      </c>
      <c r="L12" s="21"/>
      <c r="M12" s="21"/>
      <c r="N12" s="23">
        <f t="shared" si="0"/>
        <v>20500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277890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277890</v>
      </c>
      <c r="H27" s="34"/>
      <c r="I27" s="35">
        <f>SUM(I6:I26)</f>
        <v>0</v>
      </c>
      <c r="J27" s="35">
        <f>SUM(J6:J26)</f>
        <v>33790</v>
      </c>
      <c r="K27" s="35">
        <f>SUM(K6:K26)</f>
        <v>244100</v>
      </c>
      <c r="L27" s="35">
        <f>SUM(L6:L26)</f>
        <v>0</v>
      </c>
      <c r="M27" s="35">
        <f>SUM(M6:M26)</f>
        <v>0</v>
      </c>
      <c r="N27" s="23">
        <f t="shared" ref="N27" si="1">G27+I27</f>
        <v>277890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08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08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33790</v>
      </c>
      <c r="D33" s="1"/>
      <c r="E33" s="1"/>
      <c r="F33" s="108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33790</v>
      </c>
      <c r="D34" s="1"/>
      <c r="E34" s="1"/>
      <c r="F34" s="108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93</v>
      </c>
      <c r="E3" s="139"/>
      <c r="F3" s="139"/>
      <c r="G3" s="140"/>
      <c r="H3" s="5"/>
      <c r="I3" s="1"/>
      <c r="J3" s="13"/>
      <c r="K3" s="14" t="s">
        <v>5</v>
      </c>
      <c r="L3" s="15">
        <v>41807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5" t="s">
        <v>234</v>
      </c>
      <c r="C6" s="20" t="s">
        <v>37</v>
      </c>
      <c r="D6" s="20"/>
      <c r="E6" s="20"/>
      <c r="F6" s="27">
        <v>49617</v>
      </c>
      <c r="G6" s="21"/>
      <c r="H6" s="22" t="s">
        <v>33</v>
      </c>
      <c r="I6" s="22">
        <v>13600</v>
      </c>
      <c r="J6" s="22">
        <v>13600</v>
      </c>
      <c r="K6" s="21"/>
      <c r="L6" s="21"/>
      <c r="M6" s="21"/>
      <c r="N6" s="23">
        <f>G6+I6</f>
        <v>13600</v>
      </c>
    </row>
    <row r="7" spans="1:14">
      <c r="A7" s="18"/>
      <c r="B7" s="5" t="s">
        <v>42</v>
      </c>
      <c r="C7" s="1" t="s">
        <v>37</v>
      </c>
      <c r="D7" s="20"/>
      <c r="E7" s="20"/>
      <c r="F7" s="28">
        <v>49618</v>
      </c>
      <c r="G7" s="21"/>
      <c r="H7" s="22" t="s">
        <v>33</v>
      </c>
      <c r="I7" s="22">
        <v>4000</v>
      </c>
      <c r="J7" s="22">
        <v>4000</v>
      </c>
      <c r="K7" s="22"/>
      <c r="L7" s="21"/>
      <c r="M7" s="21"/>
      <c r="N7" s="23">
        <f t="shared" ref="N7:N25" si="0">G7+I7</f>
        <v>4000</v>
      </c>
    </row>
    <row r="8" spans="1:14">
      <c r="A8" s="18">
        <v>26</v>
      </c>
      <c r="B8" s="94" t="s">
        <v>264</v>
      </c>
      <c r="C8" s="25" t="s">
        <v>98</v>
      </c>
      <c r="D8" s="20">
        <v>41806</v>
      </c>
      <c r="E8" s="20">
        <v>41807</v>
      </c>
      <c r="F8" s="27">
        <v>49619</v>
      </c>
      <c r="G8" s="22">
        <v>20500</v>
      </c>
      <c r="H8" s="22"/>
      <c r="I8" s="22"/>
      <c r="J8" s="22"/>
      <c r="K8" s="21">
        <v>20500</v>
      </c>
      <c r="L8" s="21"/>
      <c r="M8" s="21"/>
      <c r="N8" s="23">
        <f t="shared" si="0"/>
        <v>20500</v>
      </c>
    </row>
    <row r="9" spans="1:14">
      <c r="A9" s="18">
        <v>25</v>
      </c>
      <c r="B9" s="95" t="s">
        <v>265</v>
      </c>
      <c r="C9" s="19" t="s">
        <v>98</v>
      </c>
      <c r="D9" s="20">
        <v>41806</v>
      </c>
      <c r="E9" s="20">
        <v>41807</v>
      </c>
      <c r="F9" s="28">
        <v>49620</v>
      </c>
      <c r="G9" s="21">
        <v>20500</v>
      </c>
      <c r="H9" s="22"/>
      <c r="I9" s="22"/>
      <c r="J9" s="22"/>
      <c r="K9" s="21">
        <v>20500</v>
      </c>
      <c r="L9" s="21"/>
      <c r="M9" s="21"/>
      <c r="N9" s="23">
        <f t="shared" si="0"/>
        <v>20500</v>
      </c>
    </row>
    <row r="10" spans="1:14">
      <c r="A10" s="24">
        <v>9</v>
      </c>
      <c r="B10" s="5" t="s">
        <v>266</v>
      </c>
      <c r="C10" s="1" t="s">
        <v>73</v>
      </c>
      <c r="D10" s="20">
        <v>41806</v>
      </c>
      <c r="E10" s="20">
        <v>41807</v>
      </c>
      <c r="F10" s="27">
        <v>49621</v>
      </c>
      <c r="G10" s="21">
        <v>17000</v>
      </c>
      <c r="H10" s="22"/>
      <c r="I10" s="22"/>
      <c r="J10" s="22"/>
      <c r="K10" s="21"/>
      <c r="L10" s="21">
        <v>17000</v>
      </c>
      <c r="M10" s="21"/>
      <c r="N10" s="23">
        <f t="shared" si="0"/>
        <v>17000</v>
      </c>
    </row>
    <row r="11" spans="1:14">
      <c r="A11" s="24">
        <v>6</v>
      </c>
      <c r="B11" s="5" t="s">
        <v>238</v>
      </c>
      <c r="C11" s="29" t="s">
        <v>259</v>
      </c>
      <c r="D11" s="20">
        <v>41806</v>
      </c>
      <c r="E11" s="20">
        <v>41807</v>
      </c>
      <c r="F11" s="28">
        <v>49622</v>
      </c>
      <c r="G11" s="21">
        <v>20500</v>
      </c>
      <c r="H11" s="22"/>
      <c r="I11" s="22"/>
      <c r="J11" s="22"/>
      <c r="K11" s="21">
        <v>20500</v>
      </c>
      <c r="L11" s="21"/>
      <c r="M11" s="21"/>
      <c r="N11" s="23">
        <f t="shared" si="0"/>
        <v>20500</v>
      </c>
    </row>
    <row r="12" spans="1:14">
      <c r="A12" s="24"/>
      <c r="B12" s="5" t="s">
        <v>267</v>
      </c>
      <c r="C12" s="1" t="s">
        <v>37</v>
      </c>
      <c r="D12" s="20"/>
      <c r="E12" s="20"/>
      <c r="F12" s="26">
        <v>49623</v>
      </c>
      <c r="G12" s="21"/>
      <c r="H12" s="22" t="s">
        <v>33</v>
      </c>
      <c r="I12" s="22">
        <v>4400</v>
      </c>
      <c r="J12" s="22">
        <v>4400</v>
      </c>
      <c r="K12" s="21"/>
      <c r="L12" s="21"/>
      <c r="M12" s="21"/>
      <c r="N12" s="23">
        <f t="shared" si="0"/>
        <v>4400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100500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78500</v>
      </c>
      <c r="H27" s="34"/>
      <c r="I27" s="35">
        <f>SUM(I6:I26)</f>
        <v>22000</v>
      </c>
      <c r="J27" s="35">
        <f>SUM(J6:J26)</f>
        <v>22000</v>
      </c>
      <c r="K27" s="35">
        <f>SUM(K6:K26)</f>
        <v>61500</v>
      </c>
      <c r="L27" s="35">
        <f>SUM(L6:L26)</f>
        <v>17000</v>
      </c>
      <c r="M27" s="35">
        <f>SUM(M6:M26)</f>
        <v>0</v>
      </c>
      <c r="N27" s="23">
        <f t="shared" ref="N27" si="1">G27+I27</f>
        <v>100500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 t="s">
        <v>262</v>
      </c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 t="s">
        <v>263</v>
      </c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07"/>
      <c r="G31" s="148" t="s">
        <v>268</v>
      </c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07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4400</v>
      </c>
      <c r="D33" s="1"/>
      <c r="E33" s="1"/>
      <c r="F33" s="107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4400</v>
      </c>
      <c r="D34" s="1"/>
      <c r="E34" s="1"/>
      <c r="F34" s="107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8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8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41806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10</v>
      </c>
      <c r="B6" s="5" t="s">
        <v>254</v>
      </c>
      <c r="C6" s="20" t="s">
        <v>259</v>
      </c>
      <c r="D6" s="20">
        <v>41806</v>
      </c>
      <c r="E6" s="20">
        <v>41808</v>
      </c>
      <c r="F6" s="27">
        <v>49611</v>
      </c>
      <c r="G6" s="21">
        <v>34000</v>
      </c>
      <c r="H6" s="22"/>
      <c r="I6" s="22"/>
      <c r="J6" s="22"/>
      <c r="K6" s="21">
        <v>34000</v>
      </c>
      <c r="L6" s="21"/>
      <c r="M6" s="21"/>
      <c r="N6" s="23">
        <f>G6+I6</f>
        <v>34000</v>
      </c>
    </row>
    <row r="7" spans="1:14">
      <c r="A7" s="18" t="s">
        <v>129</v>
      </c>
      <c r="B7" s="5" t="s">
        <v>255</v>
      </c>
      <c r="C7" s="1" t="s">
        <v>259</v>
      </c>
      <c r="D7" s="20">
        <v>41805</v>
      </c>
      <c r="E7" s="20">
        <v>41807</v>
      </c>
      <c r="F7" s="28">
        <v>49612</v>
      </c>
      <c r="G7" s="21">
        <v>34000</v>
      </c>
      <c r="H7" s="22"/>
      <c r="I7" s="22"/>
      <c r="J7" s="22">
        <v>34000</v>
      </c>
      <c r="K7" s="22"/>
      <c r="L7" s="21"/>
      <c r="M7" s="21"/>
      <c r="N7" s="23">
        <f t="shared" ref="N7:N25" si="0">G7+I7</f>
        <v>34000</v>
      </c>
    </row>
    <row r="8" spans="1:14">
      <c r="A8" s="18">
        <v>12</v>
      </c>
      <c r="B8" s="94" t="s">
        <v>256</v>
      </c>
      <c r="C8" s="25" t="s">
        <v>47</v>
      </c>
      <c r="D8" s="20">
        <v>41806</v>
      </c>
      <c r="E8" s="20">
        <v>41810</v>
      </c>
      <c r="F8" s="27">
        <v>49613</v>
      </c>
      <c r="G8" s="22">
        <v>82000</v>
      </c>
      <c r="H8" s="22"/>
      <c r="I8" s="22"/>
      <c r="J8" s="22"/>
      <c r="K8" s="21">
        <v>82000</v>
      </c>
      <c r="L8" s="21"/>
      <c r="M8" s="21"/>
      <c r="N8" s="23">
        <f t="shared" si="0"/>
        <v>82000</v>
      </c>
    </row>
    <row r="9" spans="1:14">
      <c r="A9" s="18">
        <v>17</v>
      </c>
      <c r="B9" s="95" t="s">
        <v>257</v>
      </c>
      <c r="C9" s="19" t="s">
        <v>258</v>
      </c>
      <c r="D9" s="20">
        <v>41806</v>
      </c>
      <c r="E9" s="20">
        <v>41807</v>
      </c>
      <c r="F9" s="28">
        <v>49614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>
      <c r="A10" s="24">
        <v>7</v>
      </c>
      <c r="B10" s="5" t="s">
        <v>260</v>
      </c>
      <c r="C10" s="1" t="s">
        <v>259</v>
      </c>
      <c r="D10" s="20">
        <v>41806</v>
      </c>
      <c r="E10" s="20">
        <v>41807</v>
      </c>
      <c r="F10" s="27">
        <v>49615</v>
      </c>
      <c r="G10" s="21">
        <v>17000</v>
      </c>
      <c r="H10" s="22"/>
      <c r="I10" s="22"/>
      <c r="J10" s="22">
        <v>17000</v>
      </c>
      <c r="K10" s="21"/>
      <c r="L10" s="21"/>
      <c r="M10" s="21"/>
      <c r="N10" s="23">
        <f t="shared" si="0"/>
        <v>17000</v>
      </c>
    </row>
    <row r="11" spans="1:14">
      <c r="A11" s="24"/>
      <c r="B11" s="5" t="s">
        <v>261</v>
      </c>
      <c r="C11" s="29" t="s">
        <v>37</v>
      </c>
      <c r="D11" s="20"/>
      <c r="E11" s="20"/>
      <c r="F11" s="28">
        <v>49616</v>
      </c>
      <c r="G11" s="21"/>
      <c r="H11" s="22" t="s">
        <v>33</v>
      </c>
      <c r="I11" s="22">
        <v>1000</v>
      </c>
      <c r="J11" s="22">
        <v>1000</v>
      </c>
      <c r="K11" s="21"/>
      <c r="L11" s="21"/>
      <c r="M11" s="21"/>
      <c r="N11" s="23">
        <f t="shared" si="0"/>
        <v>1000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185000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184000</v>
      </c>
      <c r="H27" s="34"/>
      <c r="I27" s="35">
        <f>SUM(I6:I26)</f>
        <v>1000</v>
      </c>
      <c r="J27" s="35">
        <f>SUM(J6:J26)</f>
        <v>52000</v>
      </c>
      <c r="K27" s="35">
        <f>SUM(K6:K26)</f>
        <v>133000</v>
      </c>
      <c r="L27" s="35">
        <f>SUM(L6:L26)</f>
        <v>0</v>
      </c>
      <c r="M27" s="35">
        <f>SUM(M6:M26)</f>
        <v>0</v>
      </c>
      <c r="N27" s="23">
        <f t="shared" ref="N27" si="1">G27+I27</f>
        <v>185000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06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06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52000</v>
      </c>
      <c r="D33" s="1"/>
      <c r="E33" s="1"/>
      <c r="F33" s="106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52000</v>
      </c>
      <c r="D34" s="1"/>
      <c r="E34" s="1"/>
      <c r="F34" s="106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234</v>
      </c>
      <c r="E3" s="139"/>
      <c r="F3" s="139"/>
      <c r="G3" s="140"/>
      <c r="H3" s="5"/>
      <c r="I3" s="1"/>
      <c r="J3" s="13"/>
      <c r="K3" s="14" t="s">
        <v>5</v>
      </c>
      <c r="L3" s="15">
        <v>41819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234</v>
      </c>
      <c r="C6" s="20" t="s">
        <v>37</v>
      </c>
      <c r="D6" s="20"/>
      <c r="E6" s="20"/>
      <c r="F6" s="27">
        <v>49777</v>
      </c>
      <c r="G6" s="21"/>
      <c r="H6" s="22" t="s">
        <v>33</v>
      </c>
      <c r="I6" s="22">
        <v>2400</v>
      </c>
      <c r="J6" s="22">
        <v>2400</v>
      </c>
      <c r="K6" s="21"/>
      <c r="L6" s="21"/>
      <c r="M6" s="21"/>
      <c r="N6" s="23">
        <f>G6+I6</f>
        <v>2400</v>
      </c>
    </row>
    <row r="7" spans="1:14">
      <c r="A7" s="18"/>
      <c r="B7" s="111"/>
      <c r="C7" s="29"/>
      <c r="D7" s="20"/>
      <c r="E7" s="20"/>
      <c r="F7" s="27"/>
      <c r="G7" s="21"/>
      <c r="H7" s="22"/>
      <c r="I7" s="22"/>
      <c r="J7" s="22"/>
      <c r="K7" s="21"/>
      <c r="L7" s="21"/>
      <c r="M7" s="21"/>
      <c r="N7" s="23">
        <f t="shared" ref="N7:N24" si="0">G7+I7</f>
        <v>0</v>
      </c>
    </row>
    <row r="8" spans="1:14">
      <c r="A8" s="18"/>
      <c r="B8" s="111"/>
      <c r="C8" s="1"/>
      <c r="D8" s="20"/>
      <c r="E8" s="20"/>
      <c r="F8" s="26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18"/>
      <c r="B9" s="111"/>
      <c r="C9" s="20"/>
      <c r="D9" s="20"/>
      <c r="E9" s="20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12"/>
      <c r="C10" s="20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1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2400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0</v>
      </c>
      <c r="H26" s="34"/>
      <c r="I26" s="35">
        <f>SUM(I6:I25)</f>
        <v>2400</v>
      </c>
      <c r="J26" s="35">
        <f>SUM(J6:J25)</f>
        <v>2400</v>
      </c>
      <c r="K26" s="35">
        <f>SUM(K6:K25)</f>
        <v>0</v>
      </c>
      <c r="L26" s="35">
        <f>SUM(L6:L25)</f>
        <v>0</v>
      </c>
      <c r="M26" s="35">
        <f>SUM(M6:M25)</f>
        <v>0</v>
      </c>
      <c r="N26" s="23">
        <f t="shared" ref="N26" si="1">G26+I26</f>
        <v>2400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35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35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2400</v>
      </c>
      <c r="D32" s="1"/>
      <c r="E32" s="1"/>
      <c r="F32" s="135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2400</v>
      </c>
      <c r="D33" s="1"/>
      <c r="E33" s="1"/>
      <c r="F33" s="135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7" orientation="landscape" horizontalDpi="4294967294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9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234</v>
      </c>
      <c r="E3" s="139"/>
      <c r="F3" s="139"/>
      <c r="G3" s="140"/>
      <c r="H3" s="5"/>
      <c r="I3" s="1"/>
      <c r="J3" s="13"/>
      <c r="K3" s="14" t="s">
        <v>5</v>
      </c>
      <c r="L3" s="15">
        <v>41806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25</v>
      </c>
      <c r="B6" s="5" t="s">
        <v>244</v>
      </c>
      <c r="C6" s="20" t="s">
        <v>55</v>
      </c>
      <c r="D6" s="20">
        <v>41805</v>
      </c>
      <c r="E6" s="20">
        <v>41806</v>
      </c>
      <c r="F6" s="27">
        <v>49606</v>
      </c>
      <c r="G6" s="21">
        <v>33790</v>
      </c>
      <c r="H6" s="22"/>
      <c r="I6" s="22"/>
      <c r="J6" s="22"/>
      <c r="K6" s="21">
        <v>33790</v>
      </c>
      <c r="L6" s="21"/>
      <c r="M6" s="21"/>
      <c r="N6" s="23">
        <f>G6+I6</f>
        <v>33790</v>
      </c>
    </row>
    <row r="7" spans="1:14">
      <c r="A7" s="24">
        <v>26</v>
      </c>
      <c r="B7" s="5" t="s">
        <v>249</v>
      </c>
      <c r="C7" s="1" t="s">
        <v>250</v>
      </c>
      <c r="D7" s="20">
        <v>41802</v>
      </c>
      <c r="E7" s="20">
        <v>41806</v>
      </c>
      <c r="F7" s="28">
        <v>49607</v>
      </c>
      <c r="G7" s="21">
        <v>101370</v>
      </c>
      <c r="H7" s="22"/>
      <c r="I7" s="22"/>
      <c r="J7" s="22"/>
      <c r="K7" s="22"/>
      <c r="L7" s="21"/>
      <c r="M7" s="21">
        <v>101370</v>
      </c>
      <c r="N7" s="23">
        <f t="shared" ref="N7:N25" si="0">G7+I7</f>
        <v>101370</v>
      </c>
    </row>
    <row r="8" spans="1:14">
      <c r="A8" s="18">
        <v>16</v>
      </c>
      <c r="B8" s="94" t="s">
        <v>251</v>
      </c>
      <c r="C8" s="25" t="s">
        <v>252</v>
      </c>
      <c r="D8" s="20">
        <v>41805</v>
      </c>
      <c r="E8" s="20">
        <v>41806</v>
      </c>
      <c r="F8" s="27">
        <v>49608</v>
      </c>
      <c r="G8" s="22">
        <v>21663.75</v>
      </c>
      <c r="H8" s="22"/>
      <c r="I8" s="22"/>
      <c r="J8" s="22"/>
      <c r="K8" s="21"/>
      <c r="L8" s="21"/>
      <c r="M8" s="21">
        <v>21663.75</v>
      </c>
      <c r="N8" s="23">
        <f t="shared" si="0"/>
        <v>21663.75</v>
      </c>
    </row>
    <row r="9" spans="1:14">
      <c r="A9" s="18">
        <v>32</v>
      </c>
      <c r="B9" s="95" t="s">
        <v>253</v>
      </c>
      <c r="C9" s="19" t="s">
        <v>206</v>
      </c>
      <c r="D9" s="20">
        <v>41806</v>
      </c>
      <c r="E9" s="20">
        <v>41808</v>
      </c>
      <c r="F9" s="28">
        <v>49609</v>
      </c>
      <c r="G9" s="21">
        <v>66490</v>
      </c>
      <c r="H9" s="22"/>
      <c r="I9" s="22"/>
      <c r="J9" s="22">
        <v>66490</v>
      </c>
      <c r="K9" s="21"/>
      <c r="L9" s="21"/>
      <c r="M9" s="21"/>
      <c r="N9" s="23">
        <f t="shared" si="0"/>
        <v>66490</v>
      </c>
    </row>
    <row r="10" spans="1:14">
      <c r="A10" s="24"/>
      <c r="B10" s="5" t="s">
        <v>234</v>
      </c>
      <c r="C10" s="1" t="s">
        <v>37</v>
      </c>
      <c r="D10" s="20"/>
      <c r="E10" s="20"/>
      <c r="F10" s="27">
        <v>49610</v>
      </c>
      <c r="G10" s="21"/>
      <c r="H10" s="22" t="s">
        <v>33</v>
      </c>
      <c r="I10" s="22">
        <v>6400</v>
      </c>
      <c r="J10" s="22">
        <v>6400</v>
      </c>
      <c r="K10" s="21"/>
      <c r="L10" s="21"/>
      <c r="M10" s="21"/>
      <c r="N10" s="23">
        <f t="shared" si="0"/>
        <v>6400</v>
      </c>
    </row>
    <row r="11" spans="1:14">
      <c r="A11" s="24"/>
      <c r="B11" s="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229713.75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223313.75</v>
      </c>
      <c r="H27" s="34"/>
      <c r="I27" s="35">
        <f>SUM(I6:I26)</f>
        <v>6400</v>
      </c>
      <c r="J27" s="35">
        <f>SUM(J6:J26)</f>
        <v>72890</v>
      </c>
      <c r="K27" s="35">
        <f>SUM(K6:K26)</f>
        <v>33790</v>
      </c>
      <c r="L27" s="35">
        <f>SUM(L6:L26)</f>
        <v>0</v>
      </c>
      <c r="M27" s="35">
        <f>SUM(M6:M26)</f>
        <v>123033.75</v>
      </c>
      <c r="N27" s="23">
        <f t="shared" ref="N27" si="1">G27+I27</f>
        <v>229713.75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122</v>
      </c>
      <c r="D31" s="1"/>
      <c r="E31" s="1"/>
      <c r="F31" s="105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66490</v>
      </c>
      <c r="D32" s="1"/>
      <c r="E32" s="1"/>
      <c r="F32" s="105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6400</v>
      </c>
      <c r="D33" s="1"/>
      <c r="E33" s="1"/>
      <c r="F33" s="105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72890</v>
      </c>
      <c r="D34" s="1"/>
      <c r="E34" s="1"/>
      <c r="F34" s="105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8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30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41805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5"/>
      <c r="C6" s="20"/>
      <c r="D6" s="20"/>
      <c r="E6" s="20"/>
      <c r="F6" s="27"/>
      <c r="G6" s="21"/>
      <c r="H6" s="22"/>
      <c r="I6" s="22"/>
      <c r="J6" s="22"/>
      <c r="K6" s="21"/>
      <c r="L6" s="21"/>
      <c r="M6" s="21"/>
      <c r="N6" s="23">
        <f>G6+I6</f>
        <v>0</v>
      </c>
    </row>
    <row r="7" spans="1:14">
      <c r="A7" s="24"/>
      <c r="B7" s="5"/>
      <c r="C7" s="1"/>
      <c r="D7" s="20"/>
      <c r="E7" s="20"/>
      <c r="F7" s="28"/>
      <c r="G7" s="21"/>
      <c r="H7" s="22"/>
      <c r="I7" s="22"/>
      <c r="J7" s="22"/>
      <c r="K7" s="22"/>
      <c r="L7" s="21"/>
      <c r="M7" s="21"/>
      <c r="N7" s="23">
        <f t="shared" ref="N7:N25" si="0">G7+I7</f>
        <v>0</v>
      </c>
    </row>
    <row r="8" spans="1:14">
      <c r="A8" s="24"/>
      <c r="B8" s="94"/>
      <c r="C8" s="25"/>
      <c r="D8" s="20"/>
      <c r="E8" s="20"/>
      <c r="F8" s="27"/>
      <c r="G8" s="22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18"/>
      <c r="B9" s="95"/>
      <c r="C9" s="19"/>
      <c r="D9" s="20"/>
      <c r="E9" s="20"/>
      <c r="F9" s="28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5"/>
      <c r="C10" s="1"/>
      <c r="D10" s="20"/>
      <c r="E10" s="20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0</v>
      </c>
      <c r="H27" s="34"/>
      <c r="I27" s="35">
        <f>SUM(I6:I26)</f>
        <v>0</v>
      </c>
      <c r="J27" s="35">
        <f>SUM(J6:J26)</f>
        <v>0</v>
      </c>
      <c r="K27" s="35">
        <f>SUM(K6:K26)</f>
        <v>0</v>
      </c>
      <c r="L27" s="35">
        <f>SUM(L6:L26)</f>
        <v>0</v>
      </c>
      <c r="M27" s="35">
        <f>SUM(M6:M26)</f>
        <v>0</v>
      </c>
      <c r="N27" s="23">
        <f t="shared" ref="N27" si="1">G27+I27</f>
        <v>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04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04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0</v>
      </c>
      <c r="D33" s="1"/>
      <c r="E33" s="1"/>
      <c r="F33" s="104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0</v>
      </c>
      <c r="D34" s="1"/>
      <c r="E34" s="1"/>
      <c r="F34" s="104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31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41805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19</v>
      </c>
      <c r="B6" s="5" t="s">
        <v>247</v>
      </c>
      <c r="C6" s="20" t="s">
        <v>55</v>
      </c>
      <c r="D6" s="20">
        <v>41805</v>
      </c>
      <c r="E6" s="20">
        <v>41808</v>
      </c>
      <c r="F6" s="27">
        <v>49602</v>
      </c>
      <c r="G6" s="21">
        <v>75210</v>
      </c>
      <c r="H6" s="22"/>
      <c r="I6" s="22"/>
      <c r="J6" s="22"/>
      <c r="K6" s="21">
        <v>75210</v>
      </c>
      <c r="L6" s="21"/>
      <c r="M6" s="21"/>
      <c r="N6" s="23">
        <f>G6+I6</f>
        <v>75210</v>
      </c>
    </row>
    <row r="7" spans="1:14">
      <c r="A7" s="24">
        <v>6</v>
      </c>
      <c r="B7" s="5" t="s">
        <v>248</v>
      </c>
      <c r="C7" s="1" t="s">
        <v>37</v>
      </c>
      <c r="D7" s="20">
        <v>41804</v>
      </c>
      <c r="E7" s="20">
        <v>41805</v>
      </c>
      <c r="F7" s="28">
        <v>49603</v>
      </c>
      <c r="G7" s="21">
        <v>20220</v>
      </c>
      <c r="H7" s="22"/>
      <c r="I7" s="22"/>
      <c r="J7" s="22"/>
      <c r="K7" s="22">
        <v>20220</v>
      </c>
      <c r="L7" s="21"/>
      <c r="M7" s="21"/>
      <c r="N7" s="23">
        <f t="shared" ref="N7:N25" si="0">G7+I7</f>
        <v>20220</v>
      </c>
    </row>
    <row r="8" spans="1:14">
      <c r="A8" s="24"/>
      <c r="B8" s="94"/>
      <c r="C8" s="25"/>
      <c r="D8" s="20"/>
      <c r="E8" s="20"/>
      <c r="F8" s="27"/>
      <c r="G8" s="22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18"/>
      <c r="B9" s="95"/>
      <c r="C9" s="19"/>
      <c r="D9" s="20"/>
      <c r="E9" s="20"/>
      <c r="F9" s="28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5"/>
      <c r="C10" s="1"/>
      <c r="D10" s="20"/>
      <c r="E10" s="20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95430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95430</v>
      </c>
      <c r="H27" s="34"/>
      <c r="I27" s="35">
        <f>SUM(I6:I26)</f>
        <v>0</v>
      </c>
      <c r="J27" s="35">
        <f>SUM(J6:J26)</f>
        <v>0</v>
      </c>
      <c r="K27" s="35">
        <f>SUM(K6:K26)</f>
        <v>95430</v>
      </c>
      <c r="L27" s="35">
        <f>SUM(L6:L26)</f>
        <v>0</v>
      </c>
      <c r="M27" s="35">
        <f>SUM(M6:M26)</f>
        <v>0</v>
      </c>
      <c r="N27" s="23">
        <f t="shared" ref="N27" si="1">G27+I27</f>
        <v>95430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03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0</v>
      </c>
      <c r="D32" s="1"/>
      <c r="E32" s="1"/>
      <c r="F32" s="103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0</v>
      </c>
      <c r="D33" s="1"/>
      <c r="E33" s="1"/>
      <c r="F33" s="103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0</v>
      </c>
      <c r="D34" s="1"/>
      <c r="E34" s="1"/>
      <c r="F34" s="103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32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41804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3</v>
      </c>
      <c r="B6" s="5" t="s">
        <v>240</v>
      </c>
      <c r="C6" s="20" t="s">
        <v>55</v>
      </c>
      <c r="D6" s="20">
        <v>41804</v>
      </c>
      <c r="E6" s="20">
        <v>41805</v>
      </c>
      <c r="F6" s="27">
        <v>49596</v>
      </c>
      <c r="G6" s="21">
        <v>23980</v>
      </c>
      <c r="H6" s="22"/>
      <c r="I6" s="22"/>
      <c r="J6" s="22"/>
      <c r="K6" s="21">
        <v>23980</v>
      </c>
      <c r="L6" s="21"/>
      <c r="M6" s="21"/>
      <c r="N6" s="23">
        <f>G6+I6</f>
        <v>23980</v>
      </c>
    </row>
    <row r="7" spans="1:14">
      <c r="A7" s="24"/>
      <c r="B7" s="5" t="s">
        <v>241</v>
      </c>
      <c r="C7" s="1" t="s">
        <v>55</v>
      </c>
      <c r="D7" s="20"/>
      <c r="E7" s="20"/>
      <c r="F7" s="28">
        <v>49597</v>
      </c>
      <c r="G7" s="21"/>
      <c r="H7" s="22" t="s">
        <v>242</v>
      </c>
      <c r="I7" s="22">
        <v>531375</v>
      </c>
      <c r="J7" s="22">
        <v>531375</v>
      </c>
      <c r="K7" s="22"/>
      <c r="L7" s="21"/>
      <c r="M7" s="21"/>
      <c r="N7" s="23">
        <f t="shared" ref="N7:N25" si="0">G7+I7</f>
        <v>531375</v>
      </c>
    </row>
    <row r="8" spans="1:14">
      <c r="A8" s="18" t="s">
        <v>246</v>
      </c>
      <c r="B8" s="94" t="s">
        <v>243</v>
      </c>
      <c r="C8" s="25" t="s">
        <v>37</v>
      </c>
      <c r="D8" s="20">
        <v>41804</v>
      </c>
      <c r="E8" s="20">
        <v>41805</v>
      </c>
      <c r="F8" s="27">
        <v>49598</v>
      </c>
      <c r="G8" s="22">
        <v>139520</v>
      </c>
      <c r="H8" s="22"/>
      <c r="I8" s="22"/>
      <c r="J8" s="22">
        <v>69520</v>
      </c>
      <c r="K8" s="21"/>
      <c r="L8" s="21"/>
      <c r="M8" s="21">
        <v>70000</v>
      </c>
      <c r="N8" s="23">
        <f t="shared" si="0"/>
        <v>139520</v>
      </c>
    </row>
    <row r="9" spans="1:14">
      <c r="A9" s="18">
        <v>25</v>
      </c>
      <c r="B9" s="95" t="s">
        <v>244</v>
      </c>
      <c r="C9" s="19" t="s">
        <v>55</v>
      </c>
      <c r="D9" s="20">
        <v>41804</v>
      </c>
      <c r="E9" s="20">
        <v>41805</v>
      </c>
      <c r="F9" s="28">
        <v>49599</v>
      </c>
      <c r="G9" s="21">
        <v>33790</v>
      </c>
      <c r="H9" s="22"/>
      <c r="I9" s="22"/>
      <c r="J9" s="22"/>
      <c r="K9" s="21">
        <v>33790</v>
      </c>
      <c r="L9" s="21"/>
      <c r="M9" s="21"/>
      <c r="N9" s="23">
        <f t="shared" si="0"/>
        <v>33790</v>
      </c>
    </row>
    <row r="10" spans="1:14">
      <c r="A10" s="24" t="s">
        <v>78</v>
      </c>
      <c r="B10" s="5" t="s">
        <v>245</v>
      </c>
      <c r="C10" s="1" t="s">
        <v>245</v>
      </c>
      <c r="D10" s="20">
        <v>41804</v>
      </c>
      <c r="E10" s="20">
        <v>41805</v>
      </c>
      <c r="F10" s="27">
        <v>49600</v>
      </c>
      <c r="G10" s="21">
        <v>359700</v>
      </c>
      <c r="H10" s="22"/>
      <c r="I10" s="22"/>
      <c r="J10" s="22">
        <v>179850</v>
      </c>
      <c r="K10" s="21"/>
      <c r="L10" s="21"/>
      <c r="M10" s="21">
        <v>179850</v>
      </c>
      <c r="N10" s="23">
        <f t="shared" si="0"/>
        <v>359700</v>
      </c>
    </row>
    <row r="11" spans="1:14">
      <c r="A11" s="24"/>
      <c r="B11" s="5" t="s">
        <v>234</v>
      </c>
      <c r="C11" s="29" t="s">
        <v>37</v>
      </c>
      <c r="D11" s="20"/>
      <c r="E11" s="20"/>
      <c r="F11" s="28">
        <v>49601</v>
      </c>
      <c r="G11" s="21"/>
      <c r="H11" s="22" t="s">
        <v>33</v>
      </c>
      <c r="I11" s="22">
        <v>5600</v>
      </c>
      <c r="J11" s="22">
        <v>5600</v>
      </c>
      <c r="K11" s="21"/>
      <c r="L11" s="21"/>
      <c r="M11" s="21"/>
      <c r="N11" s="23">
        <f t="shared" si="0"/>
        <v>5600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1093965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556990</v>
      </c>
      <c r="H27" s="34"/>
      <c r="I27" s="35">
        <f>SUM(I6:I26)</f>
        <v>536975</v>
      </c>
      <c r="J27" s="35">
        <f>SUM(J6:J26)</f>
        <v>786345</v>
      </c>
      <c r="K27" s="35">
        <f>SUM(K6:K26)</f>
        <v>57770</v>
      </c>
      <c r="L27" s="35">
        <f>SUM(L6:L26)</f>
        <v>0</v>
      </c>
      <c r="M27" s="35">
        <f>SUM(M6:M26)</f>
        <v>249850</v>
      </c>
      <c r="N27" s="23">
        <f t="shared" ref="N27" si="1">G27+I27</f>
        <v>1093965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1300</v>
      </c>
      <c r="D31" s="1"/>
      <c r="E31" s="1"/>
      <c r="F31" s="102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f>C31*E30</f>
        <v>708500</v>
      </c>
      <c r="D32" s="1"/>
      <c r="E32" s="1"/>
      <c r="F32" s="102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77850</v>
      </c>
      <c r="D33" s="1"/>
      <c r="E33" s="1"/>
      <c r="F33" s="102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786350</v>
      </c>
      <c r="D34" s="1"/>
      <c r="E34" s="1"/>
      <c r="F34" s="102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33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" customWidth="1"/>
    <col min="2" max="2" width="21.85546875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" customWidth="1"/>
    <col min="10" max="10" width="8.8554687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93</v>
      </c>
      <c r="E3" s="139"/>
      <c r="F3" s="139"/>
      <c r="G3" s="140"/>
      <c r="H3" s="5"/>
      <c r="I3" s="1"/>
      <c r="J3" s="13"/>
      <c r="K3" s="14" t="s">
        <v>5</v>
      </c>
      <c r="L3" s="15">
        <v>41804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235</v>
      </c>
      <c r="B6" s="5" t="s">
        <v>236</v>
      </c>
      <c r="C6" s="20" t="s">
        <v>237</v>
      </c>
      <c r="D6" s="20">
        <v>41803</v>
      </c>
      <c r="E6" s="20">
        <v>41804</v>
      </c>
      <c r="F6" s="27">
        <v>49593</v>
      </c>
      <c r="G6" s="21">
        <v>48175</v>
      </c>
      <c r="H6" s="22"/>
      <c r="I6" s="22"/>
      <c r="J6" s="22"/>
      <c r="K6" s="21">
        <v>48175</v>
      </c>
      <c r="L6" s="21"/>
      <c r="M6" s="21"/>
      <c r="N6" s="23">
        <f>G6+I6</f>
        <v>48175</v>
      </c>
    </row>
    <row r="7" spans="1:14">
      <c r="A7" s="24">
        <v>18</v>
      </c>
      <c r="B7" s="5" t="s">
        <v>238</v>
      </c>
      <c r="C7" s="1" t="s">
        <v>98</v>
      </c>
      <c r="D7" s="20">
        <v>41803</v>
      </c>
      <c r="E7" s="20">
        <v>41804</v>
      </c>
      <c r="F7" s="28">
        <v>49594</v>
      </c>
      <c r="G7" s="21">
        <v>20500</v>
      </c>
      <c r="H7" s="22"/>
      <c r="I7" s="22"/>
      <c r="J7" s="22"/>
      <c r="K7" s="22">
        <v>20500</v>
      </c>
      <c r="L7" s="21"/>
      <c r="M7" s="21"/>
      <c r="N7" s="23">
        <f t="shared" ref="N7:N25" si="0">G7+I7</f>
        <v>20500</v>
      </c>
    </row>
    <row r="8" spans="1:14">
      <c r="A8" s="24">
        <v>32</v>
      </c>
      <c r="B8" s="94" t="s">
        <v>239</v>
      </c>
      <c r="C8" s="25" t="s">
        <v>60</v>
      </c>
      <c r="D8" s="20">
        <v>41804</v>
      </c>
      <c r="E8" s="20">
        <v>41805</v>
      </c>
      <c r="F8" s="27">
        <v>49595</v>
      </c>
      <c r="G8" s="22">
        <v>29975</v>
      </c>
      <c r="H8" s="22"/>
      <c r="I8" s="22"/>
      <c r="J8" s="22"/>
      <c r="K8" s="21">
        <v>29975</v>
      </c>
      <c r="L8" s="21"/>
      <c r="M8" s="21"/>
      <c r="N8" s="23">
        <f t="shared" si="0"/>
        <v>29975</v>
      </c>
    </row>
    <row r="9" spans="1:14">
      <c r="A9" s="24"/>
      <c r="B9" s="95"/>
      <c r="C9" s="19"/>
      <c r="D9" s="20"/>
      <c r="E9" s="20"/>
      <c r="F9" s="28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5"/>
      <c r="C10" s="1"/>
      <c r="D10" s="20"/>
      <c r="E10" s="20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98650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98650</v>
      </c>
      <c r="H27" s="34"/>
      <c r="I27" s="35">
        <f>SUM(I6:I26)</f>
        <v>0</v>
      </c>
      <c r="J27" s="35">
        <f>SUM(J6:J26)</f>
        <v>0</v>
      </c>
      <c r="K27" s="35">
        <f>SUM(K6:K26)</f>
        <v>98650</v>
      </c>
      <c r="L27" s="35">
        <f>SUM(L6:L26)</f>
        <v>0</v>
      </c>
      <c r="M27" s="35">
        <f>SUM(M6:M26)</f>
        <v>0</v>
      </c>
      <c r="N27" s="23">
        <f t="shared" ref="N27" si="1">G27+I27</f>
        <v>98650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01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v>0</v>
      </c>
      <c r="D32" s="1"/>
      <c r="E32" s="1"/>
      <c r="F32" s="101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0</v>
      </c>
      <c r="D33" s="1"/>
      <c r="E33" s="1"/>
      <c r="F33" s="101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0</v>
      </c>
      <c r="D34" s="1"/>
      <c r="E34" s="1"/>
      <c r="F34" s="101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9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34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3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85546875" customWidth="1"/>
    <col min="9" max="9" width="9.7109375" customWidth="1"/>
    <col min="10" max="10" width="8.85546875" customWidth="1"/>
    <col min="11" max="11" width="10.85546875" customWidth="1"/>
    <col min="12" max="12" width="9.85546875" customWidth="1"/>
    <col min="13" max="13" width="10.7109375" customWidth="1"/>
    <col min="14" max="14" width="11.1406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229</v>
      </c>
      <c r="E3" s="139"/>
      <c r="F3" s="139"/>
      <c r="G3" s="140"/>
      <c r="H3" s="5"/>
      <c r="I3" s="1"/>
      <c r="J3" s="13"/>
      <c r="K3" s="14" t="s">
        <v>5</v>
      </c>
      <c r="L3" s="15">
        <v>41803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5" t="s">
        <v>73</v>
      </c>
      <c r="C6" s="20" t="s">
        <v>230</v>
      </c>
      <c r="D6" s="20">
        <v>41799</v>
      </c>
      <c r="E6" s="20">
        <v>41801</v>
      </c>
      <c r="F6" s="27">
        <v>49589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>G6+I6</f>
        <v>68000</v>
      </c>
    </row>
    <row r="7" spans="1:14">
      <c r="A7" s="24"/>
      <c r="B7" s="5" t="s">
        <v>233</v>
      </c>
      <c r="C7" s="1" t="s">
        <v>37</v>
      </c>
      <c r="D7" s="20">
        <v>41803</v>
      </c>
      <c r="E7" s="20">
        <v>41804</v>
      </c>
      <c r="F7" s="28">
        <v>49591</v>
      </c>
      <c r="G7" s="21">
        <v>25615</v>
      </c>
      <c r="H7" s="22"/>
      <c r="I7" s="22"/>
      <c r="J7" s="22"/>
      <c r="K7" s="22">
        <v>25615</v>
      </c>
      <c r="L7" s="21"/>
      <c r="M7" s="21"/>
      <c r="N7" s="23">
        <f t="shared" ref="N7:N25" si="0">G7+I7</f>
        <v>25615</v>
      </c>
    </row>
    <row r="8" spans="1:14">
      <c r="A8" s="24"/>
      <c r="B8" s="94" t="s">
        <v>234</v>
      </c>
      <c r="C8" s="25" t="s">
        <v>37</v>
      </c>
      <c r="D8" s="20"/>
      <c r="E8" s="20"/>
      <c r="F8" s="27">
        <v>49592</v>
      </c>
      <c r="G8" s="22"/>
      <c r="H8" s="22" t="s">
        <v>33</v>
      </c>
      <c r="I8" s="22">
        <v>1800</v>
      </c>
      <c r="J8" s="22">
        <v>1800</v>
      </c>
      <c r="K8" s="21"/>
      <c r="L8" s="21"/>
      <c r="M8" s="21"/>
      <c r="N8" s="23">
        <f t="shared" si="0"/>
        <v>1800</v>
      </c>
    </row>
    <row r="9" spans="1:14">
      <c r="A9" s="24"/>
      <c r="B9" s="95"/>
      <c r="C9" s="19"/>
      <c r="D9" s="20"/>
      <c r="E9" s="20"/>
      <c r="F9" s="28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5"/>
      <c r="C10" s="1"/>
      <c r="D10" s="20"/>
      <c r="E10" s="20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95415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93615</v>
      </c>
      <c r="H27" s="34"/>
      <c r="I27" s="35">
        <f>SUM(I6:I26)</f>
        <v>1800</v>
      </c>
      <c r="J27" s="35">
        <f>SUM(J6:J26)</f>
        <v>1800</v>
      </c>
      <c r="K27" s="35">
        <f>SUM(K6:K26)</f>
        <v>25615</v>
      </c>
      <c r="L27" s="35">
        <f>SUM(L6:L26)</f>
        <v>68000</v>
      </c>
      <c r="M27" s="35">
        <f>SUM(M6:M26)</f>
        <v>0</v>
      </c>
      <c r="N27" s="23">
        <f t="shared" ref="N27" si="1">G27+I27</f>
        <v>95415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 t="s">
        <v>231</v>
      </c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 t="s">
        <v>232</v>
      </c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100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v>0</v>
      </c>
      <c r="D32" s="1"/>
      <c r="E32" s="1"/>
      <c r="F32" s="100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1800</v>
      </c>
      <c r="D33" s="1"/>
      <c r="E33" s="1"/>
      <c r="F33" s="100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1800</v>
      </c>
      <c r="D34" s="1"/>
      <c r="E34" s="1"/>
      <c r="F34" s="100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sortState ref="B6:M8">
    <sortCondition ref="F6:F8"/>
  </sortState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6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35">
    <pageSetUpPr fitToPage="1"/>
  </sheetPr>
  <dimension ref="A1:N37"/>
  <sheetViews>
    <sheetView topLeftCell="A4"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3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85546875" customWidth="1"/>
    <col min="9" max="9" width="9.7109375" customWidth="1"/>
    <col min="10" max="10" width="8.85546875" customWidth="1"/>
    <col min="11" max="11" width="10.85546875" customWidth="1"/>
    <col min="12" max="12" width="9.85546875" customWidth="1"/>
    <col min="13" max="13" width="10.7109375" customWidth="1"/>
    <col min="14" max="14" width="11.1406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93</v>
      </c>
      <c r="E3" s="139"/>
      <c r="F3" s="139"/>
      <c r="G3" s="140"/>
      <c r="H3" s="5"/>
      <c r="I3" s="1"/>
      <c r="J3" s="13"/>
      <c r="K3" s="14" t="s">
        <v>5</v>
      </c>
      <c r="L3" s="15">
        <v>41803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4</v>
      </c>
      <c r="B6" s="5" t="s">
        <v>223</v>
      </c>
      <c r="C6" s="20" t="s">
        <v>224</v>
      </c>
      <c r="D6" s="20">
        <v>41802</v>
      </c>
      <c r="E6" s="20">
        <v>41803</v>
      </c>
      <c r="F6" s="27">
        <v>49585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>G6+I6</f>
        <v>17000</v>
      </c>
    </row>
    <row r="7" spans="1:14">
      <c r="A7" s="24">
        <v>8</v>
      </c>
      <c r="B7" s="5" t="s">
        <v>225</v>
      </c>
      <c r="C7" s="1" t="s">
        <v>91</v>
      </c>
      <c r="D7" s="20">
        <v>41802</v>
      </c>
      <c r="E7" s="20">
        <v>41803</v>
      </c>
      <c r="F7" s="28">
        <v>49586</v>
      </c>
      <c r="G7" s="21">
        <v>20000</v>
      </c>
      <c r="H7" s="22"/>
      <c r="I7" s="22"/>
      <c r="J7" s="22">
        <v>20000</v>
      </c>
      <c r="K7" s="22"/>
      <c r="L7" s="21"/>
      <c r="M7" s="21"/>
      <c r="N7" s="23">
        <f t="shared" ref="N7:N25" si="0">G7+I7</f>
        <v>20000</v>
      </c>
    </row>
    <row r="8" spans="1:14">
      <c r="A8" s="24">
        <v>22</v>
      </c>
      <c r="B8" s="94" t="s">
        <v>226</v>
      </c>
      <c r="C8" s="25" t="s">
        <v>55</v>
      </c>
      <c r="D8" s="20"/>
      <c r="E8" s="20"/>
      <c r="F8" s="27">
        <v>49587</v>
      </c>
      <c r="G8" s="22"/>
      <c r="H8" s="22" t="s">
        <v>228</v>
      </c>
      <c r="I8" s="22">
        <v>83930</v>
      </c>
      <c r="J8" s="22"/>
      <c r="K8" s="21">
        <v>83930</v>
      </c>
      <c r="L8" s="21"/>
      <c r="M8" s="21"/>
      <c r="N8" s="23">
        <f t="shared" si="0"/>
        <v>83930</v>
      </c>
    </row>
    <row r="9" spans="1:14">
      <c r="A9" s="24"/>
      <c r="B9" s="95" t="s">
        <v>227</v>
      </c>
      <c r="C9" s="19" t="s">
        <v>37</v>
      </c>
      <c r="D9" s="20"/>
      <c r="E9" s="20"/>
      <c r="F9" s="28">
        <v>49588</v>
      </c>
      <c r="G9" s="21"/>
      <c r="H9" s="22" t="s">
        <v>33</v>
      </c>
      <c r="I9" s="22">
        <v>2000</v>
      </c>
      <c r="J9" s="22">
        <v>2000</v>
      </c>
      <c r="K9" s="21"/>
      <c r="L9" s="21"/>
      <c r="M9" s="21"/>
      <c r="N9" s="23">
        <f t="shared" si="0"/>
        <v>2000</v>
      </c>
    </row>
    <row r="10" spans="1:14">
      <c r="A10" s="24"/>
      <c r="B10" s="5"/>
      <c r="C10" s="1"/>
      <c r="D10" s="20"/>
      <c r="E10" s="20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122930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37000</v>
      </c>
      <c r="H27" s="34"/>
      <c r="I27" s="35">
        <f>SUM(I6:I26)</f>
        <v>85930</v>
      </c>
      <c r="J27" s="35">
        <f>SUM(J6:J26)</f>
        <v>22000</v>
      </c>
      <c r="K27" s="35">
        <f>SUM(K6:K26)</f>
        <v>100930</v>
      </c>
      <c r="L27" s="35">
        <f>SUM(L6:L26)</f>
        <v>0</v>
      </c>
      <c r="M27" s="35">
        <f>SUM(M6:M26)</f>
        <v>0</v>
      </c>
      <c r="N27" s="23">
        <f t="shared" ref="N27" si="1">G27+I27</f>
        <v>122930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99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v>0</v>
      </c>
      <c r="D32" s="1"/>
      <c r="E32" s="1"/>
      <c r="F32" s="99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22000</v>
      </c>
      <c r="D33" s="1"/>
      <c r="E33" s="1"/>
      <c r="F33" s="99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22000</v>
      </c>
      <c r="D34" s="1"/>
      <c r="E34" s="1"/>
      <c r="F34" s="99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6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36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18.140625" customWidth="1"/>
    <col min="4" max="4" width="10" customWidth="1"/>
    <col min="5" max="5" width="8.85546875" customWidth="1"/>
    <col min="6" max="6" width="7.7109375" customWidth="1"/>
    <col min="7" max="7" width="11.140625" customWidth="1"/>
    <col min="8" max="8" width="10.85546875" customWidth="1"/>
    <col min="9" max="9" width="9.7109375" customWidth="1"/>
    <col min="10" max="10" width="8.85546875" customWidth="1"/>
    <col min="11" max="11" width="12.85546875" customWidth="1"/>
    <col min="12" max="12" width="10.140625" customWidth="1"/>
    <col min="13" max="13" width="11" customWidth="1"/>
    <col min="14" max="14" width="11.1406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41802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23</v>
      </c>
      <c r="B6" s="5" t="s">
        <v>210</v>
      </c>
      <c r="C6" s="20" t="s">
        <v>211</v>
      </c>
      <c r="D6" s="20">
        <v>41802</v>
      </c>
      <c r="E6" s="20">
        <v>41803</v>
      </c>
      <c r="F6" s="27">
        <v>49574</v>
      </c>
      <c r="G6" s="21">
        <v>20500</v>
      </c>
      <c r="H6" s="22"/>
      <c r="I6" s="22"/>
      <c r="J6" s="22">
        <v>20500</v>
      </c>
      <c r="K6" s="21"/>
      <c r="L6" s="21"/>
      <c r="M6" s="21"/>
      <c r="N6" s="23">
        <f>G6+I6</f>
        <v>20500</v>
      </c>
    </row>
    <row r="7" spans="1:14">
      <c r="A7" s="24">
        <v>24</v>
      </c>
      <c r="B7" s="5" t="s">
        <v>212</v>
      </c>
      <c r="C7" s="1" t="s">
        <v>211</v>
      </c>
      <c r="D7" s="20">
        <v>41802</v>
      </c>
      <c r="E7" s="20">
        <v>41803</v>
      </c>
      <c r="F7" s="28">
        <v>49575</v>
      </c>
      <c r="G7" s="21">
        <v>20500</v>
      </c>
      <c r="H7" s="22"/>
      <c r="I7" s="22"/>
      <c r="J7" s="22"/>
      <c r="K7" s="22">
        <v>20500</v>
      </c>
      <c r="L7" s="21"/>
      <c r="M7" s="21"/>
      <c r="N7" s="23">
        <f t="shared" ref="N7:N25" si="0">G7+I7</f>
        <v>20500</v>
      </c>
    </row>
    <row r="8" spans="1:14">
      <c r="A8" s="24">
        <v>12</v>
      </c>
      <c r="B8" s="94" t="s">
        <v>213</v>
      </c>
      <c r="C8" s="25" t="s">
        <v>67</v>
      </c>
      <c r="D8" s="20">
        <v>41802</v>
      </c>
      <c r="E8" s="20">
        <v>41803</v>
      </c>
      <c r="F8" s="27">
        <v>49576</v>
      </c>
      <c r="G8" s="22">
        <v>18141.59</v>
      </c>
      <c r="H8" s="22"/>
      <c r="I8" s="22"/>
      <c r="J8" s="22"/>
      <c r="K8" s="21">
        <v>18141.59</v>
      </c>
      <c r="L8" s="21"/>
      <c r="M8" s="21"/>
      <c r="N8" s="23">
        <f t="shared" si="0"/>
        <v>18141.59</v>
      </c>
    </row>
    <row r="9" spans="1:14">
      <c r="A9" s="24">
        <v>13</v>
      </c>
      <c r="B9" s="95" t="s">
        <v>214</v>
      </c>
      <c r="C9" s="19" t="s">
        <v>67</v>
      </c>
      <c r="D9" s="20">
        <v>41802</v>
      </c>
      <c r="E9" s="20">
        <v>41803</v>
      </c>
      <c r="F9" s="28">
        <v>49577</v>
      </c>
      <c r="G9" s="21">
        <v>18141.59</v>
      </c>
      <c r="H9" s="22"/>
      <c r="I9" s="22"/>
      <c r="J9" s="22">
        <v>18141.59</v>
      </c>
      <c r="K9" s="21"/>
      <c r="L9" s="21"/>
      <c r="M9" s="21"/>
      <c r="N9" s="23">
        <f t="shared" si="0"/>
        <v>18141.59</v>
      </c>
    </row>
    <row r="10" spans="1:14">
      <c r="A10" s="24">
        <v>14</v>
      </c>
      <c r="B10" s="5" t="s">
        <v>215</v>
      </c>
      <c r="C10" s="1" t="s">
        <v>67</v>
      </c>
      <c r="D10" s="20">
        <v>41802</v>
      </c>
      <c r="E10" s="20">
        <v>41803</v>
      </c>
      <c r="F10" s="27">
        <v>49578</v>
      </c>
      <c r="G10" s="21">
        <v>18141.59</v>
      </c>
      <c r="H10" s="22"/>
      <c r="I10" s="22"/>
      <c r="J10" s="22">
        <v>18141.59</v>
      </c>
      <c r="K10" s="21"/>
      <c r="L10" s="21"/>
      <c r="M10" s="21"/>
      <c r="N10" s="23">
        <f t="shared" si="0"/>
        <v>18141.59</v>
      </c>
    </row>
    <row r="11" spans="1:14">
      <c r="A11" s="24">
        <v>10</v>
      </c>
      <c r="B11" s="5" t="s">
        <v>216</v>
      </c>
      <c r="C11" s="29" t="s">
        <v>47</v>
      </c>
      <c r="D11" s="20">
        <v>41802</v>
      </c>
      <c r="E11" s="20">
        <v>41803</v>
      </c>
      <c r="F11" s="28">
        <v>49579</v>
      </c>
      <c r="G11" s="21">
        <v>20500</v>
      </c>
      <c r="H11" s="22"/>
      <c r="I11" s="22"/>
      <c r="J11" s="22"/>
      <c r="K11" s="21">
        <v>20500</v>
      </c>
      <c r="L11" s="21"/>
      <c r="M11" s="21"/>
      <c r="N11" s="23">
        <f t="shared" si="0"/>
        <v>20500</v>
      </c>
    </row>
    <row r="12" spans="1:14">
      <c r="A12" s="24">
        <v>16</v>
      </c>
      <c r="B12" s="5" t="s">
        <v>184</v>
      </c>
      <c r="C12" s="1" t="s">
        <v>69</v>
      </c>
      <c r="D12" s="20">
        <v>41802</v>
      </c>
      <c r="E12" s="20">
        <v>41803</v>
      </c>
      <c r="F12" s="26">
        <v>49580</v>
      </c>
      <c r="G12" s="21">
        <v>20500</v>
      </c>
      <c r="H12" s="22"/>
      <c r="I12" s="22"/>
      <c r="J12" s="22"/>
      <c r="K12" s="21">
        <v>20500</v>
      </c>
      <c r="L12" s="21"/>
      <c r="M12" s="21"/>
      <c r="N12" s="23">
        <f t="shared" si="0"/>
        <v>20500</v>
      </c>
    </row>
    <row r="13" spans="1:14">
      <c r="A13" s="18">
        <v>19</v>
      </c>
      <c r="B13" s="5" t="s">
        <v>217</v>
      </c>
      <c r="C13" s="1" t="s">
        <v>218</v>
      </c>
      <c r="D13" s="20">
        <v>41802</v>
      </c>
      <c r="E13" s="20">
        <v>41803</v>
      </c>
      <c r="F13" s="26">
        <v>49581</v>
      </c>
      <c r="G13" s="21">
        <v>17000</v>
      </c>
      <c r="H13" s="22"/>
      <c r="I13" s="22"/>
      <c r="J13" s="22">
        <v>17000</v>
      </c>
      <c r="K13" s="21"/>
      <c r="L13" s="21"/>
      <c r="M13" s="21"/>
      <c r="N13" s="23">
        <f t="shared" si="0"/>
        <v>17000</v>
      </c>
    </row>
    <row r="14" spans="1:14">
      <c r="A14" s="18">
        <v>17</v>
      </c>
      <c r="B14" s="5" t="s">
        <v>219</v>
      </c>
      <c r="C14" s="1" t="s">
        <v>47</v>
      </c>
      <c r="D14" s="20">
        <v>41800</v>
      </c>
      <c r="E14" s="20">
        <v>41803</v>
      </c>
      <c r="F14" s="26">
        <v>49583</v>
      </c>
      <c r="G14" s="21">
        <v>61500</v>
      </c>
      <c r="H14" s="22"/>
      <c r="I14" s="22"/>
      <c r="J14" s="22"/>
      <c r="K14" s="21">
        <v>61500</v>
      </c>
      <c r="L14" s="21"/>
      <c r="M14" s="21"/>
      <c r="N14" s="23">
        <f t="shared" si="0"/>
        <v>61500</v>
      </c>
    </row>
    <row r="15" spans="1:14">
      <c r="A15" s="18">
        <v>18</v>
      </c>
      <c r="B15" s="5" t="s">
        <v>220</v>
      </c>
      <c r="C15" s="20" t="s">
        <v>69</v>
      </c>
      <c r="D15" s="20">
        <v>41801</v>
      </c>
      <c r="E15" s="20">
        <v>41803</v>
      </c>
      <c r="F15" s="26">
        <v>49584</v>
      </c>
      <c r="G15" s="21">
        <v>41000</v>
      </c>
      <c r="H15" s="22"/>
      <c r="I15" s="22"/>
      <c r="J15" s="22"/>
      <c r="K15" s="21">
        <v>41000</v>
      </c>
      <c r="L15" s="21"/>
      <c r="M15" s="21"/>
      <c r="N15" s="23">
        <f t="shared" si="0"/>
        <v>41000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255924.77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255924.77</v>
      </c>
      <c r="H27" s="34"/>
      <c r="I27" s="35">
        <f>SUM(I6:I26)</f>
        <v>0</v>
      </c>
      <c r="J27" s="35">
        <f>SUM(J6:J26)</f>
        <v>73783.179999999993</v>
      </c>
      <c r="K27" s="35">
        <f>SUM(K6:K26)</f>
        <v>182141.59</v>
      </c>
      <c r="L27" s="35">
        <f>SUM(L6:L26)</f>
        <v>0</v>
      </c>
      <c r="M27" s="35">
        <f>SUM(M6:M26)</f>
        <v>0</v>
      </c>
      <c r="N27" s="23">
        <f t="shared" ref="N27" si="1">G27+I27</f>
        <v>255924.77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 t="s">
        <v>221</v>
      </c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 t="s">
        <v>222</v>
      </c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98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v>0</v>
      </c>
      <c r="D32" s="1"/>
      <c r="E32" s="1"/>
      <c r="F32" s="98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73800</v>
      </c>
      <c r="D33" s="1"/>
      <c r="E33" s="1"/>
      <c r="F33" s="98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73800</v>
      </c>
      <c r="D34" s="1"/>
      <c r="E34" s="1"/>
      <c r="F34" s="98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B3:C3"/>
    <mergeCell ref="D3:G3"/>
    <mergeCell ref="H4:I4"/>
    <mergeCell ref="A27:B27"/>
    <mergeCell ref="A29:B29"/>
    <mergeCell ref="E29:F29"/>
    <mergeCell ref="G29:N29"/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</mergeCells>
  <pageMargins left="0.7" right="0.7" top="0.75" bottom="0.75" header="0.3" footer="0.3"/>
  <pageSetup scale="78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7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18.140625" customWidth="1"/>
    <col min="4" max="4" width="10" customWidth="1"/>
    <col min="5" max="5" width="8.85546875" customWidth="1"/>
    <col min="6" max="6" width="7.7109375" customWidth="1"/>
    <col min="7" max="7" width="11.140625" customWidth="1"/>
    <col min="8" max="8" width="10.85546875" customWidth="1"/>
    <col min="9" max="9" width="9.7109375" customWidth="1"/>
    <col min="10" max="10" width="8.85546875" customWidth="1"/>
    <col min="11" max="11" width="12.85546875" customWidth="1"/>
    <col min="12" max="12" width="10.140625" customWidth="1"/>
    <col min="13" max="13" width="11" customWidth="1"/>
    <col min="14" max="14" width="11.1406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41802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209</v>
      </c>
      <c r="B6" s="5" t="s">
        <v>208</v>
      </c>
      <c r="C6" s="20" t="s">
        <v>207</v>
      </c>
      <c r="D6" s="20">
        <v>41802</v>
      </c>
      <c r="E6" s="20">
        <v>41803</v>
      </c>
      <c r="F6" s="27">
        <v>49572</v>
      </c>
      <c r="G6" s="21">
        <v>34000</v>
      </c>
      <c r="H6" s="22"/>
      <c r="I6" s="22"/>
      <c r="J6" s="22"/>
      <c r="K6" s="21">
        <v>34000</v>
      </c>
      <c r="L6" s="21"/>
      <c r="M6" s="21"/>
      <c r="N6" s="23">
        <f>G6+I6</f>
        <v>34000</v>
      </c>
    </row>
    <row r="7" spans="1:14">
      <c r="A7" s="24"/>
      <c r="B7" s="5" t="s">
        <v>48</v>
      </c>
      <c r="C7" s="1" t="s">
        <v>47</v>
      </c>
      <c r="D7" s="20">
        <v>41799</v>
      </c>
      <c r="E7" s="20">
        <v>41802</v>
      </c>
      <c r="F7" s="28">
        <v>49573</v>
      </c>
      <c r="G7" s="21">
        <v>61500</v>
      </c>
      <c r="H7" s="22"/>
      <c r="I7" s="22"/>
      <c r="J7" s="22"/>
      <c r="K7" s="22">
        <v>61500</v>
      </c>
      <c r="L7" s="21"/>
      <c r="M7" s="21"/>
      <c r="N7" s="23">
        <f t="shared" ref="N7:N25" si="0">G7+I7</f>
        <v>61500</v>
      </c>
    </row>
    <row r="8" spans="1:14">
      <c r="A8" s="24"/>
      <c r="B8" s="94"/>
      <c r="C8" s="25"/>
      <c r="D8" s="20"/>
      <c r="E8" s="20"/>
      <c r="F8" s="27"/>
      <c r="G8" s="22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24"/>
      <c r="B9" s="95"/>
      <c r="C9" s="19"/>
      <c r="D9" s="20"/>
      <c r="E9" s="20"/>
      <c r="F9" s="18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5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95500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95500</v>
      </c>
      <c r="H27" s="34"/>
      <c r="I27" s="35">
        <f>SUM(I6:I26)</f>
        <v>0</v>
      </c>
      <c r="J27" s="35">
        <f>SUM(J6:J26)</f>
        <v>0</v>
      </c>
      <c r="K27" s="35">
        <f>SUM(K6:K26)</f>
        <v>95500</v>
      </c>
      <c r="L27" s="35">
        <f>SUM(L6:L26)</f>
        <v>0</v>
      </c>
      <c r="M27" s="35">
        <f>SUM(M6:M26)</f>
        <v>0</v>
      </c>
      <c r="N27" s="23">
        <f t="shared" ref="N27" si="1">G27+I27</f>
        <v>95500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97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v>0</v>
      </c>
      <c r="D32" s="1"/>
      <c r="E32" s="1"/>
      <c r="F32" s="97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0</v>
      </c>
      <c r="D33" s="1"/>
      <c r="E33" s="1"/>
      <c r="F33" s="97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0</v>
      </c>
      <c r="D34" s="1"/>
      <c r="E34" s="1"/>
      <c r="F34" s="97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A33:B33"/>
    <mergeCell ref="G33:N33"/>
    <mergeCell ref="A34:B34"/>
    <mergeCell ref="G34:N34"/>
    <mergeCell ref="A30:B30"/>
    <mergeCell ref="E30:F30"/>
    <mergeCell ref="G30:N30"/>
    <mergeCell ref="A31:B31"/>
    <mergeCell ref="G31:N31"/>
    <mergeCell ref="A32:B32"/>
    <mergeCell ref="G32:N32"/>
    <mergeCell ref="B3:C3"/>
    <mergeCell ref="D3:G3"/>
    <mergeCell ref="H4:I4"/>
    <mergeCell ref="A27:B27"/>
    <mergeCell ref="A29:B29"/>
    <mergeCell ref="E29:F29"/>
    <mergeCell ref="G29:N29"/>
  </mergeCells>
  <pageMargins left="0.7" right="0.7" top="0.75" bottom="0.75" header="0.3" footer="0.3"/>
  <pageSetup scale="78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38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18.140625" customWidth="1"/>
    <col min="4" max="4" width="10" customWidth="1"/>
    <col min="5" max="5" width="8.85546875" customWidth="1"/>
    <col min="6" max="6" width="7.7109375" customWidth="1"/>
    <col min="7" max="7" width="11.140625" customWidth="1"/>
    <col min="8" max="8" width="10.85546875" customWidth="1"/>
    <col min="9" max="9" width="9.7109375" customWidth="1"/>
    <col min="10" max="10" width="8.85546875" customWidth="1"/>
    <col min="11" max="11" width="12.85546875" customWidth="1"/>
    <col min="12" max="12" width="10.140625" customWidth="1"/>
    <col min="13" max="13" width="11" customWidth="1"/>
    <col min="14" max="14" width="11.1406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41801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12</v>
      </c>
      <c r="B6" s="5" t="s">
        <v>199</v>
      </c>
      <c r="C6" s="20" t="s">
        <v>198</v>
      </c>
      <c r="D6" s="20">
        <v>41801</v>
      </c>
      <c r="E6" s="20">
        <v>41802</v>
      </c>
      <c r="F6" s="27">
        <v>49566</v>
      </c>
      <c r="G6" s="21">
        <v>20000</v>
      </c>
      <c r="H6" s="22"/>
      <c r="I6" s="22"/>
      <c r="J6" s="22">
        <v>20000</v>
      </c>
      <c r="K6" s="21"/>
      <c r="L6" s="21"/>
      <c r="M6" s="21"/>
      <c r="N6" s="23">
        <f>G6+I6</f>
        <v>20000</v>
      </c>
    </row>
    <row r="7" spans="1:14">
      <c r="A7" s="24">
        <v>17</v>
      </c>
      <c r="B7" s="5" t="s">
        <v>201</v>
      </c>
      <c r="C7" s="1" t="s">
        <v>200</v>
      </c>
      <c r="D7" s="20">
        <v>41799</v>
      </c>
      <c r="E7" s="20">
        <v>41800</v>
      </c>
      <c r="F7" s="28">
        <v>49567</v>
      </c>
      <c r="G7" s="21">
        <v>21772.75</v>
      </c>
      <c r="H7" s="22"/>
      <c r="I7" s="22"/>
      <c r="J7" s="22"/>
      <c r="K7" s="22">
        <v>21772.75</v>
      </c>
      <c r="L7" s="21"/>
      <c r="M7" s="21"/>
      <c r="N7" s="23">
        <f t="shared" ref="N7:N25" si="0">G7+I7</f>
        <v>21772.75</v>
      </c>
    </row>
    <row r="8" spans="1:14">
      <c r="A8" s="24">
        <v>22</v>
      </c>
      <c r="B8" s="94" t="s">
        <v>202</v>
      </c>
      <c r="C8" s="25" t="s">
        <v>203</v>
      </c>
      <c r="D8" s="20">
        <v>41797</v>
      </c>
      <c r="E8" s="20">
        <v>41800</v>
      </c>
      <c r="F8" s="27">
        <v>49568</v>
      </c>
      <c r="G8" s="22">
        <v>94830</v>
      </c>
      <c r="H8" s="22"/>
      <c r="I8" s="22"/>
      <c r="J8" s="22"/>
      <c r="K8" s="21"/>
      <c r="L8" s="21"/>
      <c r="M8" s="21">
        <v>94830</v>
      </c>
      <c r="N8" s="23">
        <f t="shared" si="0"/>
        <v>94830</v>
      </c>
    </row>
    <row r="9" spans="1:14">
      <c r="A9" s="24">
        <v>16</v>
      </c>
      <c r="B9" s="95" t="s">
        <v>184</v>
      </c>
      <c r="C9" s="19" t="s">
        <v>69</v>
      </c>
      <c r="D9" s="20">
        <v>41801</v>
      </c>
      <c r="E9" s="20">
        <v>41802</v>
      </c>
      <c r="F9" s="18">
        <v>49569</v>
      </c>
      <c r="G9" s="21">
        <v>20500</v>
      </c>
      <c r="H9" s="22"/>
      <c r="I9" s="22"/>
      <c r="J9" s="22"/>
      <c r="K9" s="21">
        <v>20500</v>
      </c>
      <c r="L9" s="21"/>
      <c r="M9" s="21"/>
      <c r="N9" s="23">
        <f t="shared" si="0"/>
        <v>20500</v>
      </c>
    </row>
    <row r="10" spans="1:14">
      <c r="A10" s="24">
        <v>14</v>
      </c>
      <c r="B10" s="5" t="s">
        <v>204</v>
      </c>
      <c r="C10" s="1" t="s">
        <v>55</v>
      </c>
      <c r="D10" s="20">
        <v>41801</v>
      </c>
      <c r="E10" s="20">
        <v>41802</v>
      </c>
      <c r="F10" s="26">
        <v>49570</v>
      </c>
      <c r="G10" s="21">
        <v>27000</v>
      </c>
      <c r="H10" s="22"/>
      <c r="I10" s="22"/>
      <c r="J10" s="22">
        <v>27000</v>
      </c>
      <c r="K10" s="21"/>
      <c r="L10" s="21"/>
      <c r="M10" s="21"/>
      <c r="N10" s="23">
        <f t="shared" si="0"/>
        <v>27000</v>
      </c>
    </row>
    <row r="11" spans="1:14">
      <c r="A11" s="24" t="s">
        <v>78</v>
      </c>
      <c r="B11" s="5" t="s">
        <v>205</v>
      </c>
      <c r="C11" s="29" t="s">
        <v>206</v>
      </c>
      <c r="D11" s="20">
        <v>41804</v>
      </c>
      <c r="E11" s="20">
        <v>41807</v>
      </c>
      <c r="F11" s="28">
        <v>49571</v>
      </c>
      <c r="G11" s="21">
        <v>609855</v>
      </c>
      <c r="H11" s="22"/>
      <c r="I11" s="22"/>
      <c r="J11" s="22"/>
      <c r="K11" s="21">
        <v>609855</v>
      </c>
      <c r="L11" s="21"/>
      <c r="M11" s="21"/>
      <c r="N11" s="23">
        <f t="shared" si="0"/>
        <v>609855</v>
      </c>
    </row>
    <row r="12" spans="1:14">
      <c r="A12" s="24"/>
      <c r="B12" s="5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5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5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793957.75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793957.75</v>
      </c>
      <c r="H27" s="34"/>
      <c r="I27" s="35">
        <f>SUM(I6:I26)</f>
        <v>0</v>
      </c>
      <c r="J27" s="35">
        <f>SUM(J6:J26)</f>
        <v>47000</v>
      </c>
      <c r="K27" s="35">
        <f>SUM(K6:K26)</f>
        <v>652127.75</v>
      </c>
      <c r="L27" s="35">
        <f>SUM(L6:L26)</f>
        <v>0</v>
      </c>
      <c r="M27" s="35">
        <f>SUM(M6:M26)</f>
        <v>94830</v>
      </c>
      <c r="N27" s="23">
        <f t="shared" ref="N27" si="1">G27+I27</f>
        <v>793957.75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45"/>
      <c r="H29" s="146"/>
      <c r="I29" s="146"/>
      <c r="J29" s="146"/>
      <c r="K29" s="146"/>
      <c r="L29" s="146"/>
      <c r="M29" s="146"/>
      <c r="N29" s="147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38" t="s">
        <v>26</v>
      </c>
      <c r="B31" s="140"/>
      <c r="C31" s="44">
        <v>0</v>
      </c>
      <c r="D31" s="1"/>
      <c r="E31" s="1"/>
      <c r="F31" s="96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55"/>
      <c r="B32" s="156"/>
      <c r="C32" s="21">
        <v>0</v>
      </c>
      <c r="D32" s="1"/>
      <c r="E32" s="1"/>
      <c r="F32" s="96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27</v>
      </c>
      <c r="B33" s="140"/>
      <c r="C33" s="35">
        <v>47000</v>
      </c>
      <c r="D33" s="1"/>
      <c r="E33" s="1"/>
      <c r="F33" s="96"/>
      <c r="G33" s="148"/>
      <c r="H33" s="149"/>
      <c r="I33" s="149"/>
      <c r="J33" s="149"/>
      <c r="K33" s="149"/>
      <c r="L33" s="149"/>
      <c r="M33" s="149"/>
      <c r="N33" s="150"/>
    </row>
    <row r="34" spans="1:14">
      <c r="A34" s="138" t="s">
        <v>20</v>
      </c>
      <c r="B34" s="140"/>
      <c r="C34" s="21">
        <f>C32+C33</f>
        <v>47000</v>
      </c>
      <c r="D34" s="1"/>
      <c r="E34" s="1"/>
      <c r="F34" s="96"/>
      <c r="G34" s="151"/>
      <c r="H34" s="152"/>
      <c r="I34" s="152"/>
      <c r="J34" s="152"/>
      <c r="K34" s="152"/>
      <c r="L34" s="152"/>
      <c r="M34" s="152"/>
      <c r="N34" s="153"/>
    </row>
    <row r="37" spans="1:14">
      <c r="C37" s="51"/>
    </row>
  </sheetData>
  <mergeCells count="18">
    <mergeCell ref="D3:G3"/>
    <mergeCell ref="G29:N29"/>
    <mergeCell ref="G30:N30"/>
    <mergeCell ref="G31:N31"/>
    <mergeCell ref="A30:B30"/>
    <mergeCell ref="E30:F30"/>
    <mergeCell ref="A31:B31"/>
    <mergeCell ref="B3:C3"/>
    <mergeCell ref="H4:I4"/>
    <mergeCell ref="A27:B27"/>
    <mergeCell ref="A29:B29"/>
    <mergeCell ref="E29:F29"/>
    <mergeCell ref="G33:N33"/>
    <mergeCell ref="G34:N34"/>
    <mergeCell ref="A33:B33"/>
    <mergeCell ref="A34:B34"/>
    <mergeCell ref="A32:B32"/>
    <mergeCell ref="G32:N32"/>
  </mergeCells>
  <pageMargins left="0.7" right="0.7" top="0.75" bottom="0.75" header="0.3" footer="0.3"/>
  <pageSetup scale="78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57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41819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22</v>
      </c>
      <c r="B6" s="111" t="s">
        <v>436</v>
      </c>
      <c r="C6" s="20" t="s">
        <v>437</v>
      </c>
      <c r="D6" s="20">
        <v>41817</v>
      </c>
      <c r="E6" s="20">
        <v>41818</v>
      </c>
      <c r="F6" s="27">
        <v>49775</v>
      </c>
      <c r="G6" s="21">
        <v>25615</v>
      </c>
      <c r="H6" s="22"/>
      <c r="I6" s="22"/>
      <c r="J6" s="22"/>
      <c r="K6" s="21"/>
      <c r="L6" s="21"/>
      <c r="M6" s="21">
        <v>25615</v>
      </c>
      <c r="N6" s="23">
        <f>G6+I6</f>
        <v>25615</v>
      </c>
    </row>
    <row r="7" spans="1:14">
      <c r="A7" s="18">
        <v>27</v>
      </c>
      <c r="B7" s="111" t="s">
        <v>438</v>
      </c>
      <c r="C7" s="29" t="s">
        <v>55</v>
      </c>
      <c r="D7" s="20">
        <v>41819</v>
      </c>
      <c r="E7" s="20">
        <v>41820</v>
      </c>
      <c r="F7" s="27">
        <v>49776</v>
      </c>
      <c r="G7" s="21">
        <v>25053.65</v>
      </c>
      <c r="H7" s="22"/>
      <c r="I7" s="22"/>
      <c r="J7" s="22"/>
      <c r="K7" s="21">
        <v>25053.65</v>
      </c>
      <c r="L7" s="21"/>
      <c r="M7" s="21"/>
      <c r="N7" s="23">
        <f t="shared" ref="N7:N24" si="0">G7+I7</f>
        <v>25053.65</v>
      </c>
    </row>
    <row r="8" spans="1:14">
      <c r="A8" s="18"/>
      <c r="B8" s="111"/>
      <c r="C8" s="1"/>
      <c r="D8" s="20"/>
      <c r="E8" s="20"/>
      <c r="F8" s="26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18"/>
      <c r="B9" s="111"/>
      <c r="C9" s="20"/>
      <c r="D9" s="20"/>
      <c r="E9" s="20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12"/>
      <c r="C10" s="20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1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50668.65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50668.65</v>
      </c>
      <c r="H26" s="34"/>
      <c r="I26" s="35">
        <f>SUM(I6:I25)</f>
        <v>0</v>
      </c>
      <c r="J26" s="35">
        <f>SUM(J6:J25)</f>
        <v>0</v>
      </c>
      <c r="K26" s="35">
        <f>SUM(K6:K25)</f>
        <v>25053.65</v>
      </c>
      <c r="L26" s="35">
        <f>SUM(L6:L25)</f>
        <v>0</v>
      </c>
      <c r="M26" s="35">
        <f>SUM(M6:M25)</f>
        <v>25615</v>
      </c>
      <c r="N26" s="23">
        <f t="shared" ref="N26" si="1">G26+I26</f>
        <v>50668.65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34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34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0</v>
      </c>
      <c r="D32" s="1"/>
      <c r="E32" s="1"/>
      <c r="F32" s="134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0</v>
      </c>
      <c r="D33" s="1"/>
      <c r="E33" s="1"/>
      <c r="F33" s="134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7" orientation="landscape" horizontalDpi="4294967294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39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18.140625" customWidth="1"/>
    <col min="4" max="4" width="10" customWidth="1"/>
    <col min="5" max="5" width="8.85546875" customWidth="1"/>
    <col min="6" max="6" width="7.7109375" customWidth="1"/>
    <col min="7" max="7" width="11.140625" customWidth="1"/>
    <col min="8" max="8" width="10.85546875" customWidth="1"/>
    <col min="9" max="9" width="9.7109375" customWidth="1"/>
    <col min="10" max="10" width="8.85546875" customWidth="1"/>
    <col min="11" max="11" width="12.85546875" customWidth="1"/>
    <col min="12" max="12" width="10.140625" customWidth="1"/>
    <col min="13" max="13" width="11" customWidth="1"/>
    <col min="14" max="14" width="11.1406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ht="15.75" thickBot="1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 ht="15.75" thickBot="1">
      <c r="A3" s="9"/>
      <c r="B3" s="138" t="s">
        <v>4</v>
      </c>
      <c r="C3" s="139"/>
      <c r="D3" s="92"/>
      <c r="E3" s="84" t="s">
        <v>35</v>
      </c>
      <c r="F3" s="11"/>
      <c r="G3" s="12"/>
      <c r="H3" s="5"/>
      <c r="I3" s="1"/>
      <c r="J3" s="13"/>
      <c r="K3" s="14" t="s">
        <v>5</v>
      </c>
      <c r="L3" s="15">
        <v>41801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14.15</v>
      </c>
      <c r="B6" s="5" t="s">
        <v>72</v>
      </c>
      <c r="C6" s="20" t="s">
        <v>73</v>
      </c>
      <c r="D6" s="20">
        <v>41800</v>
      </c>
      <c r="E6" s="20">
        <v>41801</v>
      </c>
      <c r="F6" s="27">
        <v>49556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 t="shared" ref="N6:N25" si="0">G6+I6</f>
        <v>68000</v>
      </c>
    </row>
    <row r="7" spans="1:14">
      <c r="A7" s="24">
        <v>12.13</v>
      </c>
      <c r="B7" s="5" t="s">
        <v>141</v>
      </c>
      <c r="C7" s="1" t="s">
        <v>55</v>
      </c>
      <c r="D7" s="20">
        <v>41800</v>
      </c>
      <c r="E7" s="20">
        <v>41801</v>
      </c>
      <c r="F7" s="28">
        <v>49557</v>
      </c>
      <c r="G7" s="21">
        <v>81750</v>
      </c>
      <c r="H7" s="22"/>
      <c r="I7" s="22"/>
      <c r="J7" s="22"/>
      <c r="K7" s="22">
        <v>81750</v>
      </c>
      <c r="L7" s="21"/>
      <c r="M7" s="21"/>
      <c r="N7" s="23">
        <f t="shared" si="0"/>
        <v>81750</v>
      </c>
    </row>
    <row r="8" spans="1:14">
      <c r="A8" s="24"/>
      <c r="B8" s="94" t="s">
        <v>186</v>
      </c>
      <c r="C8" s="25" t="s">
        <v>187</v>
      </c>
      <c r="D8" s="20">
        <v>41791</v>
      </c>
      <c r="E8" s="20">
        <v>41792</v>
      </c>
      <c r="F8" s="27">
        <v>49558</v>
      </c>
      <c r="G8" s="22">
        <v>192385</v>
      </c>
      <c r="H8" s="22"/>
      <c r="I8" s="22"/>
      <c r="J8" s="22"/>
      <c r="K8" s="21"/>
      <c r="L8" s="21">
        <v>192385</v>
      </c>
      <c r="M8" s="21"/>
      <c r="N8" s="23">
        <f t="shared" si="0"/>
        <v>192385</v>
      </c>
    </row>
    <row r="9" spans="1:14">
      <c r="A9" s="24"/>
      <c r="B9" s="95" t="s">
        <v>188</v>
      </c>
      <c r="C9" s="19" t="s">
        <v>189</v>
      </c>
      <c r="D9" s="20">
        <v>41797</v>
      </c>
      <c r="E9" s="20">
        <v>41798</v>
      </c>
      <c r="F9" s="18">
        <v>49559</v>
      </c>
      <c r="G9" s="21">
        <v>21800</v>
      </c>
      <c r="H9" s="22"/>
      <c r="I9" s="22"/>
      <c r="J9" s="22"/>
      <c r="K9" s="21"/>
      <c r="L9" s="21">
        <v>21800</v>
      </c>
      <c r="M9" s="21"/>
      <c r="N9" s="23">
        <f t="shared" si="0"/>
        <v>21800</v>
      </c>
    </row>
    <row r="10" spans="1:14">
      <c r="A10" s="24"/>
      <c r="B10" s="5" t="s">
        <v>190</v>
      </c>
      <c r="C10" s="1" t="s">
        <v>191</v>
      </c>
      <c r="D10" s="20">
        <v>41796</v>
      </c>
      <c r="E10" s="20">
        <v>41798</v>
      </c>
      <c r="F10" s="26">
        <v>49560</v>
      </c>
      <c r="G10" s="21">
        <v>55590</v>
      </c>
      <c r="H10" s="22"/>
      <c r="I10" s="22"/>
      <c r="J10" s="22"/>
      <c r="K10" s="21"/>
      <c r="L10" s="21">
        <v>55590</v>
      </c>
      <c r="M10" s="21"/>
      <c r="N10" s="23">
        <f t="shared" si="0"/>
        <v>55590</v>
      </c>
    </row>
    <row r="11" spans="1:14">
      <c r="A11" s="18"/>
      <c r="B11" s="85" t="s">
        <v>192</v>
      </c>
      <c r="C11" s="29" t="s">
        <v>193</v>
      </c>
      <c r="D11" s="20">
        <v>41791</v>
      </c>
      <c r="E11" s="20">
        <v>41792</v>
      </c>
      <c r="F11" s="28">
        <v>49561</v>
      </c>
      <c r="G11" s="21">
        <v>34487.599999999999</v>
      </c>
      <c r="H11" s="22"/>
      <c r="I11" s="22"/>
      <c r="J11" s="22"/>
      <c r="K11" s="21"/>
      <c r="L11" s="21">
        <v>34487.599999999999</v>
      </c>
      <c r="M11" s="21"/>
      <c r="N11" s="23">
        <f t="shared" si="0"/>
        <v>34487.599999999999</v>
      </c>
    </row>
    <row r="12" spans="1:14">
      <c r="A12" s="24"/>
      <c r="B12" s="5" t="s">
        <v>194</v>
      </c>
      <c r="C12" s="1" t="s">
        <v>193</v>
      </c>
      <c r="D12" s="20">
        <v>41796</v>
      </c>
      <c r="E12" s="20">
        <v>41797</v>
      </c>
      <c r="F12" s="26">
        <v>49562</v>
      </c>
      <c r="G12" s="21">
        <v>21680.1</v>
      </c>
      <c r="H12" s="22"/>
      <c r="I12" s="22"/>
      <c r="J12" s="22"/>
      <c r="K12" s="21"/>
      <c r="L12" s="21">
        <v>21680.1</v>
      </c>
      <c r="M12" s="21"/>
      <c r="N12" s="23">
        <f t="shared" si="0"/>
        <v>21680.1</v>
      </c>
    </row>
    <row r="13" spans="1:14">
      <c r="A13" s="18"/>
      <c r="B13" s="5" t="s">
        <v>195</v>
      </c>
      <c r="C13" s="1" t="s">
        <v>193</v>
      </c>
      <c r="D13" s="20">
        <v>41797</v>
      </c>
      <c r="E13" s="20">
        <v>41798</v>
      </c>
      <c r="F13" s="26">
        <v>49563</v>
      </c>
      <c r="G13" s="21">
        <v>21680.1</v>
      </c>
      <c r="H13" s="22"/>
      <c r="I13" s="22"/>
      <c r="J13" s="22"/>
      <c r="K13" s="21"/>
      <c r="L13" s="21">
        <v>21680.1</v>
      </c>
      <c r="M13" s="21"/>
      <c r="N13" s="23">
        <f t="shared" si="0"/>
        <v>21680.1</v>
      </c>
    </row>
    <row r="14" spans="1:14">
      <c r="A14" s="18"/>
      <c r="B14" s="5"/>
      <c r="C14" s="1" t="s">
        <v>197</v>
      </c>
      <c r="D14" s="20"/>
      <c r="E14" s="20"/>
      <c r="F14" s="26">
        <v>49565</v>
      </c>
      <c r="G14" s="21">
        <v>1919060</v>
      </c>
      <c r="H14" s="22"/>
      <c r="I14" s="22"/>
      <c r="J14" s="22"/>
      <c r="K14" s="21"/>
      <c r="L14" s="21"/>
      <c r="M14" s="21">
        <v>1919060</v>
      </c>
      <c r="N14" s="23">
        <f t="shared" si="0"/>
        <v>1919060</v>
      </c>
    </row>
    <row r="15" spans="1:14">
      <c r="A15" s="18"/>
      <c r="B15" s="5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95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5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5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5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2416432.7999999998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2416432.7999999998</v>
      </c>
      <c r="H27" s="34"/>
      <c r="I27" s="35">
        <f>SUM(I6:I26)</f>
        <v>0</v>
      </c>
      <c r="J27" s="35">
        <f>SUM(J6:J26)</f>
        <v>0</v>
      </c>
      <c r="K27" s="35">
        <f>SUM(K6:K26)</f>
        <v>81750</v>
      </c>
      <c r="L27" s="35">
        <f>SUM(L6:L26)</f>
        <v>415622.79999999993</v>
      </c>
      <c r="M27" s="35">
        <f>SUM(M6:M26)</f>
        <v>1919060</v>
      </c>
      <c r="N27" s="23">
        <f t="shared" ref="N27" si="1">G27+I27</f>
        <v>2416432.7999999998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 t="s">
        <v>196</v>
      </c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93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93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0</v>
      </c>
      <c r="D33" s="1"/>
      <c r="E33" s="1"/>
      <c r="F33" s="93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0</v>
      </c>
      <c r="D34" s="1"/>
      <c r="E34" s="1"/>
      <c r="F34" s="93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78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40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18.140625" customWidth="1"/>
    <col min="4" max="4" width="10" customWidth="1"/>
    <col min="5" max="5" width="8.85546875" customWidth="1"/>
    <col min="6" max="6" width="7.7109375" customWidth="1"/>
    <col min="7" max="7" width="9.5703125" customWidth="1"/>
    <col min="8" max="8" width="10.85546875" customWidth="1"/>
    <col min="9" max="9" width="9.7109375" customWidth="1"/>
    <col min="10" max="10" width="8.85546875" customWidth="1"/>
    <col min="11" max="11" width="12.85546875" customWidth="1"/>
    <col min="12" max="12" width="10.140625" customWidth="1"/>
    <col min="13" max="13" width="9.5703125" customWidth="1"/>
    <col min="14" max="14" width="9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ht="15.75" thickBot="1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 ht="15.75" thickBot="1">
      <c r="A3" s="9"/>
      <c r="B3" s="138" t="s">
        <v>4</v>
      </c>
      <c r="C3" s="139"/>
      <c r="D3" s="91"/>
      <c r="E3" s="84" t="s">
        <v>35</v>
      </c>
      <c r="F3" s="11"/>
      <c r="G3" s="12"/>
      <c r="H3" s="5"/>
      <c r="I3" s="1"/>
      <c r="J3" s="13"/>
      <c r="K3" s="14" t="s">
        <v>5</v>
      </c>
      <c r="L3" s="15">
        <v>41800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179</v>
      </c>
      <c r="B6" s="1" t="s">
        <v>157</v>
      </c>
      <c r="C6" s="20" t="s">
        <v>55</v>
      </c>
      <c r="D6" s="20">
        <v>41800</v>
      </c>
      <c r="E6" s="20">
        <v>41801</v>
      </c>
      <c r="F6" s="27">
        <v>49551</v>
      </c>
      <c r="G6" s="21">
        <v>60000</v>
      </c>
      <c r="H6" s="22"/>
      <c r="I6" s="22"/>
      <c r="J6" s="22">
        <v>60000</v>
      </c>
      <c r="K6" s="21"/>
      <c r="L6" s="21"/>
      <c r="M6" s="21"/>
      <c r="N6" s="23">
        <f t="shared" ref="N6:N25" si="0">G6+I6</f>
        <v>60000</v>
      </c>
    </row>
    <row r="7" spans="1:14">
      <c r="A7" s="24">
        <v>24</v>
      </c>
      <c r="B7" s="1" t="s">
        <v>180</v>
      </c>
      <c r="C7" s="1" t="s">
        <v>181</v>
      </c>
      <c r="D7" s="20">
        <v>41800</v>
      </c>
      <c r="E7" s="20">
        <v>41801</v>
      </c>
      <c r="F7" s="28">
        <v>49552</v>
      </c>
      <c r="G7" s="21">
        <v>17000</v>
      </c>
      <c r="H7" s="22"/>
      <c r="I7" s="22"/>
      <c r="J7" s="22"/>
      <c r="K7" s="22">
        <v>17000</v>
      </c>
      <c r="L7" s="21"/>
      <c r="M7" s="21"/>
      <c r="N7" s="23">
        <f t="shared" si="0"/>
        <v>17000</v>
      </c>
    </row>
    <row r="8" spans="1:14">
      <c r="A8" s="24">
        <v>18</v>
      </c>
      <c r="B8" s="89" t="s">
        <v>182</v>
      </c>
      <c r="C8" s="25" t="s">
        <v>183</v>
      </c>
      <c r="D8" s="20">
        <v>41800</v>
      </c>
      <c r="E8" s="20">
        <v>41801</v>
      </c>
      <c r="F8" s="27">
        <v>49553</v>
      </c>
      <c r="G8" s="22">
        <v>20000</v>
      </c>
      <c r="H8" s="22"/>
      <c r="I8" s="22"/>
      <c r="J8" s="22"/>
      <c r="K8" s="21">
        <v>20000</v>
      </c>
      <c r="L8" s="21"/>
      <c r="M8" s="21"/>
      <c r="N8" s="23">
        <f t="shared" si="0"/>
        <v>20000</v>
      </c>
    </row>
    <row r="9" spans="1:14">
      <c r="A9" s="24">
        <v>16</v>
      </c>
      <c r="B9" s="19" t="s">
        <v>184</v>
      </c>
      <c r="C9" s="19" t="s">
        <v>69</v>
      </c>
      <c r="D9" s="20">
        <v>41800</v>
      </c>
      <c r="E9" s="20">
        <v>41801</v>
      </c>
      <c r="F9" s="18">
        <v>49554</v>
      </c>
      <c r="G9" s="21">
        <v>20500</v>
      </c>
      <c r="H9" s="22"/>
      <c r="I9" s="22"/>
      <c r="J9" s="22"/>
      <c r="K9" s="21">
        <v>20500</v>
      </c>
      <c r="L9" s="21"/>
      <c r="M9" s="21"/>
      <c r="N9" s="23">
        <f t="shared" si="0"/>
        <v>20500</v>
      </c>
    </row>
    <row r="10" spans="1:14">
      <c r="A10" s="24">
        <v>7</v>
      </c>
      <c r="B10" s="1" t="s">
        <v>185</v>
      </c>
      <c r="C10" s="1" t="s">
        <v>44</v>
      </c>
      <c r="D10" s="20"/>
      <c r="E10" s="20"/>
      <c r="F10" s="26">
        <v>49555</v>
      </c>
      <c r="G10" s="21"/>
      <c r="H10" s="22" t="s">
        <v>43</v>
      </c>
      <c r="I10" s="22">
        <v>1000</v>
      </c>
      <c r="J10" s="22">
        <v>1000</v>
      </c>
      <c r="K10" s="21"/>
      <c r="L10" s="21"/>
      <c r="M10" s="21"/>
      <c r="N10" s="23">
        <f t="shared" si="0"/>
        <v>1000</v>
      </c>
    </row>
    <row r="11" spans="1:14">
      <c r="A11" s="18"/>
      <c r="B11" s="8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118500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117500</v>
      </c>
      <c r="H27" s="34"/>
      <c r="I27" s="35">
        <f>SUM(I6:I26)</f>
        <v>1000</v>
      </c>
      <c r="J27" s="35">
        <f>SUM(J6:J26)</f>
        <v>61000</v>
      </c>
      <c r="K27" s="35">
        <f>SUM(K6:K26)</f>
        <v>57500</v>
      </c>
      <c r="L27" s="35">
        <f>SUM(L6:L26)</f>
        <v>0</v>
      </c>
      <c r="M27" s="35">
        <f>SUM(M6:M26)</f>
        <v>0</v>
      </c>
      <c r="N27" s="23">
        <f t="shared" ref="N27" si="1">G27+I27</f>
        <v>118500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90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90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61000</v>
      </c>
      <c r="D33" s="1"/>
      <c r="E33" s="1"/>
      <c r="F33" s="90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61000</v>
      </c>
      <c r="D34" s="1"/>
      <c r="E34" s="1"/>
      <c r="F34" s="90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8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41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18.140625" customWidth="1"/>
    <col min="4" max="4" width="10" customWidth="1"/>
    <col min="5" max="5" width="8.85546875" customWidth="1"/>
    <col min="6" max="6" width="7.7109375" customWidth="1"/>
    <col min="7" max="7" width="9.5703125" customWidth="1"/>
    <col min="8" max="8" width="10.85546875" customWidth="1"/>
    <col min="9" max="9" width="9.7109375" customWidth="1"/>
    <col min="10" max="10" width="8.85546875" customWidth="1"/>
    <col min="11" max="11" width="12.85546875" customWidth="1"/>
    <col min="12" max="12" width="10.140625" customWidth="1"/>
    <col min="13" max="13" width="9.5703125" customWidth="1"/>
    <col min="14" max="14" width="9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ht="15.75" thickBot="1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 ht="15.75" thickBot="1">
      <c r="A3" s="9"/>
      <c r="B3" s="138" t="s">
        <v>4</v>
      </c>
      <c r="C3" s="139"/>
      <c r="D3" s="88"/>
      <c r="E3" s="84" t="s">
        <v>93</v>
      </c>
      <c r="F3" s="11"/>
      <c r="G3" s="12"/>
      <c r="H3" s="5"/>
      <c r="I3" s="1"/>
      <c r="J3" s="13"/>
      <c r="K3" s="14" t="s">
        <v>5</v>
      </c>
      <c r="L3" s="15">
        <v>41800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24</v>
      </c>
      <c r="B6" s="1" t="s">
        <v>168</v>
      </c>
      <c r="C6" s="20" t="s">
        <v>169</v>
      </c>
      <c r="D6" s="20">
        <v>41799</v>
      </c>
      <c r="E6" s="20">
        <v>41800</v>
      </c>
      <c r="F6" s="27">
        <v>49544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 t="shared" ref="N6:N25" si="0">G6+I6</f>
        <v>17000</v>
      </c>
    </row>
    <row r="7" spans="1:14">
      <c r="A7" s="24">
        <v>32</v>
      </c>
      <c r="B7" s="1" t="s">
        <v>171</v>
      </c>
      <c r="C7" s="1"/>
      <c r="D7" s="20"/>
      <c r="E7" s="20"/>
      <c r="F7" s="28">
        <v>49547</v>
      </c>
      <c r="G7" s="21"/>
      <c r="H7" s="22" t="s">
        <v>172</v>
      </c>
      <c r="I7" s="22">
        <v>121109.88</v>
      </c>
      <c r="J7" s="22"/>
      <c r="K7" s="22">
        <v>121109.88</v>
      </c>
      <c r="L7" s="21"/>
      <c r="M7" s="21"/>
      <c r="N7" s="23">
        <f t="shared" si="0"/>
        <v>121109.88</v>
      </c>
    </row>
    <row r="8" spans="1:14">
      <c r="A8" s="24">
        <v>24</v>
      </c>
      <c r="B8" s="89" t="s">
        <v>168</v>
      </c>
      <c r="C8" s="25" t="s">
        <v>173</v>
      </c>
      <c r="D8" s="20">
        <v>41800</v>
      </c>
      <c r="E8" s="20">
        <v>41801</v>
      </c>
      <c r="F8" s="27">
        <v>49548</v>
      </c>
      <c r="G8" s="22">
        <v>37000</v>
      </c>
      <c r="H8" s="22"/>
      <c r="I8" s="22"/>
      <c r="J8" s="22"/>
      <c r="K8" s="21">
        <v>37000</v>
      </c>
      <c r="L8" s="21"/>
      <c r="M8" s="21"/>
      <c r="N8" s="23">
        <f t="shared" si="0"/>
        <v>37000</v>
      </c>
    </row>
    <row r="9" spans="1:14">
      <c r="A9" s="24">
        <v>50</v>
      </c>
      <c r="B9" s="19" t="s">
        <v>175</v>
      </c>
      <c r="C9" s="19" t="s">
        <v>176</v>
      </c>
      <c r="D9" s="20">
        <v>41800</v>
      </c>
      <c r="E9" s="20">
        <v>41800</v>
      </c>
      <c r="F9" s="18">
        <v>49549</v>
      </c>
      <c r="G9" s="21">
        <v>20000</v>
      </c>
      <c r="H9" s="22"/>
      <c r="I9" s="22"/>
      <c r="J9" s="22">
        <v>20000</v>
      </c>
      <c r="K9" s="21"/>
      <c r="L9" s="21"/>
      <c r="M9" s="21"/>
      <c r="N9" s="23">
        <f t="shared" si="0"/>
        <v>20000</v>
      </c>
    </row>
    <row r="10" spans="1:14">
      <c r="A10" s="24">
        <v>32</v>
      </c>
      <c r="B10" s="1" t="s">
        <v>177</v>
      </c>
      <c r="C10" s="1"/>
      <c r="D10" s="20"/>
      <c r="E10" s="20"/>
      <c r="F10" s="26">
        <v>49550</v>
      </c>
      <c r="G10" s="21"/>
      <c r="H10" s="22" t="s">
        <v>178</v>
      </c>
      <c r="I10" s="22">
        <v>49050</v>
      </c>
      <c r="J10" s="22"/>
      <c r="K10" s="21">
        <v>49050</v>
      </c>
      <c r="L10" s="21"/>
      <c r="M10" s="21"/>
      <c r="N10" s="23">
        <f t="shared" si="0"/>
        <v>49050</v>
      </c>
    </row>
    <row r="11" spans="1:14">
      <c r="A11" s="18"/>
      <c r="B11" s="85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244159.88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74000</v>
      </c>
      <c r="H27" s="34"/>
      <c r="I27" s="35">
        <f>SUM(I6:I26)</f>
        <v>170159.88</v>
      </c>
      <c r="J27" s="35">
        <f>SUM(J6:J26)</f>
        <v>20000</v>
      </c>
      <c r="K27" s="35">
        <f>SUM(K6:K26)</f>
        <v>224159.88</v>
      </c>
      <c r="L27" s="35">
        <f>SUM(L6:L26)</f>
        <v>0</v>
      </c>
      <c r="M27" s="35">
        <f>SUM(M6:M26)</f>
        <v>0</v>
      </c>
      <c r="N27" s="23">
        <f t="shared" ref="N27" si="1">G27+I27</f>
        <v>244159.88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 t="s">
        <v>174</v>
      </c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 t="s">
        <v>170</v>
      </c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87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87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20000</v>
      </c>
      <c r="D33" s="1"/>
      <c r="E33" s="1"/>
      <c r="F33" s="87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20000</v>
      </c>
      <c r="D34" s="1"/>
      <c r="E34" s="1"/>
      <c r="F34" s="87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8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42">
    <pageSetUpPr fitToPage="1"/>
  </sheetPr>
  <dimension ref="A1:N37"/>
  <sheetViews>
    <sheetView topLeftCell="A2"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1.7109375" customWidth="1"/>
    <col min="4" max="4" width="11.5703125" customWidth="1"/>
    <col min="5" max="5" width="9.7109375" customWidth="1"/>
    <col min="6" max="6" width="8.85546875" customWidth="1"/>
    <col min="7" max="7" width="9.5703125" customWidth="1"/>
    <col min="8" max="8" width="12.5703125" customWidth="1"/>
    <col min="9" max="9" width="10.28515625" customWidth="1"/>
    <col min="10" max="10" width="10" customWidth="1"/>
    <col min="11" max="11" width="10.140625" customWidth="1"/>
    <col min="12" max="12" width="8.85546875" customWidth="1"/>
    <col min="13" max="13" width="10.7109375" customWidth="1"/>
    <col min="14" max="14" width="9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 ht="15.75" thickBot="1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 ht="15.75" thickBot="1">
      <c r="A3" s="9"/>
      <c r="B3" s="138" t="s">
        <v>4</v>
      </c>
      <c r="C3" s="139"/>
      <c r="D3" s="81"/>
      <c r="E3" s="84" t="s">
        <v>35</v>
      </c>
      <c r="F3" s="11"/>
      <c r="G3" s="12"/>
      <c r="H3" s="5"/>
      <c r="I3" s="1"/>
      <c r="J3" s="13"/>
      <c r="K3" s="14" t="s">
        <v>5</v>
      </c>
      <c r="L3" s="15">
        <v>41799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4</v>
      </c>
      <c r="B6" s="1" t="s">
        <v>157</v>
      </c>
      <c r="C6" s="20"/>
      <c r="D6" s="20">
        <v>41799</v>
      </c>
      <c r="E6" s="20">
        <v>41800</v>
      </c>
      <c r="F6" s="27">
        <v>49537</v>
      </c>
      <c r="G6" s="21">
        <v>60000</v>
      </c>
      <c r="H6" s="22"/>
      <c r="I6" s="22"/>
      <c r="J6" s="22">
        <v>60000</v>
      </c>
      <c r="K6" s="21"/>
      <c r="L6" s="21"/>
      <c r="M6" s="21"/>
      <c r="N6" s="23">
        <f t="shared" ref="N6:N25" si="0">G6+I6</f>
        <v>60000</v>
      </c>
    </row>
    <row r="7" spans="1:14">
      <c r="A7" s="24">
        <v>40</v>
      </c>
      <c r="B7" s="1" t="s">
        <v>158</v>
      </c>
      <c r="C7" s="1" t="s">
        <v>159</v>
      </c>
      <c r="D7" s="20">
        <v>41799</v>
      </c>
      <c r="E7" s="20">
        <v>41800</v>
      </c>
      <c r="F7" s="28">
        <v>49538</v>
      </c>
      <c r="G7" s="21">
        <v>20000</v>
      </c>
      <c r="H7" s="22"/>
      <c r="I7" s="22"/>
      <c r="J7" s="22"/>
      <c r="K7" s="22">
        <v>20000</v>
      </c>
      <c r="L7" s="21"/>
      <c r="M7" s="21"/>
      <c r="N7" s="23">
        <f t="shared" si="0"/>
        <v>20000</v>
      </c>
    </row>
    <row r="8" spans="1:14">
      <c r="A8" s="24">
        <v>11</v>
      </c>
      <c r="B8" s="86" t="s">
        <v>160</v>
      </c>
      <c r="C8" s="25" t="s">
        <v>47</v>
      </c>
      <c r="D8" s="20">
        <v>41799</v>
      </c>
      <c r="E8" s="20">
        <v>41803</v>
      </c>
      <c r="F8" s="27">
        <v>49540</v>
      </c>
      <c r="G8" s="22">
        <v>82000</v>
      </c>
      <c r="H8" s="22"/>
      <c r="I8" s="22"/>
      <c r="J8" s="22"/>
      <c r="K8" s="21">
        <v>82000</v>
      </c>
      <c r="L8" s="21"/>
      <c r="M8" s="21"/>
      <c r="N8" s="23">
        <f t="shared" si="0"/>
        <v>82000</v>
      </c>
    </row>
    <row r="9" spans="1:14">
      <c r="A9" s="80"/>
      <c r="B9" s="19" t="s">
        <v>163</v>
      </c>
      <c r="C9" s="19" t="s">
        <v>39</v>
      </c>
      <c r="D9" s="20"/>
      <c r="E9" s="20"/>
      <c r="F9" s="18">
        <v>49541</v>
      </c>
      <c r="G9" s="21"/>
      <c r="H9" s="22" t="s">
        <v>162</v>
      </c>
      <c r="I9" s="22">
        <v>171675</v>
      </c>
      <c r="J9" s="22">
        <v>171675</v>
      </c>
      <c r="K9" s="21"/>
      <c r="L9" s="21"/>
      <c r="M9" s="21"/>
      <c r="N9" s="23">
        <f t="shared" si="0"/>
        <v>171675</v>
      </c>
    </row>
    <row r="10" spans="1:14">
      <c r="A10" s="24"/>
      <c r="B10" s="1" t="s">
        <v>164</v>
      </c>
      <c r="C10" s="1" t="s">
        <v>39</v>
      </c>
      <c r="D10" s="20"/>
      <c r="E10" s="20"/>
      <c r="F10" s="26">
        <v>49542</v>
      </c>
      <c r="G10" s="21"/>
      <c r="H10" s="22" t="s">
        <v>165</v>
      </c>
      <c r="I10" s="22">
        <v>163500</v>
      </c>
      <c r="J10" s="22">
        <v>163500</v>
      </c>
      <c r="K10" s="21"/>
      <c r="L10" s="21"/>
      <c r="M10" s="21"/>
      <c r="N10" s="23">
        <f t="shared" si="0"/>
        <v>163500</v>
      </c>
    </row>
    <row r="11" spans="1:14">
      <c r="A11" s="18" t="s">
        <v>167</v>
      </c>
      <c r="B11" s="85" t="s">
        <v>166</v>
      </c>
      <c r="C11" s="29" t="s">
        <v>37</v>
      </c>
      <c r="D11" s="20">
        <v>41800</v>
      </c>
      <c r="E11" s="20">
        <v>41801</v>
      </c>
      <c r="F11" s="28">
        <v>49543</v>
      </c>
      <c r="G11" s="21">
        <v>43600</v>
      </c>
      <c r="H11" s="22"/>
      <c r="I11" s="22"/>
      <c r="J11" s="22">
        <v>43600</v>
      </c>
      <c r="K11" s="21"/>
      <c r="L11" s="21"/>
      <c r="M11" s="21"/>
      <c r="N11" s="23">
        <f t="shared" si="0"/>
        <v>43600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540775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205600</v>
      </c>
      <c r="H27" s="34"/>
      <c r="I27" s="35">
        <f>SUM(I6:I26)</f>
        <v>335175</v>
      </c>
      <c r="J27" s="35">
        <f>SUM(J6:J26)</f>
        <v>438775</v>
      </c>
      <c r="K27" s="35">
        <f>SUM(K6:K26)</f>
        <v>102000</v>
      </c>
      <c r="L27" s="35">
        <f>SUM(L6:L26)</f>
        <v>0</v>
      </c>
      <c r="M27" s="35">
        <f>SUM(M6:M26)</f>
        <v>0</v>
      </c>
      <c r="N27" s="23">
        <f t="shared" ref="N27" si="1">G27+I27</f>
        <v>540775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 t="s">
        <v>161</v>
      </c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620</v>
      </c>
      <c r="D31" s="1"/>
      <c r="E31" s="1"/>
      <c r="F31" s="82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f>C31*E30</f>
        <v>337900</v>
      </c>
      <c r="D32" s="1"/>
      <c r="E32" s="1"/>
      <c r="F32" s="82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103600</v>
      </c>
      <c r="D33" s="21">
        <v>100900</v>
      </c>
      <c r="E33" s="35">
        <f>C33-D33</f>
        <v>2700</v>
      </c>
      <c r="F33" s="82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441500</v>
      </c>
      <c r="D34" s="1"/>
      <c r="E34" s="1"/>
      <c r="F34" s="82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76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43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1.7109375" customWidth="1"/>
    <col min="4" max="4" width="11.5703125" customWidth="1"/>
    <col min="5" max="5" width="9.7109375" customWidth="1"/>
    <col min="6" max="6" width="8.85546875" customWidth="1"/>
    <col min="7" max="7" width="9.5703125" customWidth="1"/>
    <col min="8" max="8" width="12.5703125" customWidth="1"/>
    <col min="9" max="9" width="10.28515625" customWidth="1"/>
    <col min="10" max="10" width="10" customWidth="1"/>
    <col min="11" max="11" width="10.140625" customWidth="1"/>
    <col min="12" max="12" width="8.85546875" customWidth="1"/>
    <col min="13" max="13" width="10.7109375" customWidth="1"/>
    <col min="14" max="14" width="9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79"/>
      <c r="E3" s="79" t="s">
        <v>28</v>
      </c>
      <c r="F3" s="11"/>
      <c r="G3" s="12"/>
      <c r="H3" s="5"/>
      <c r="I3" s="1"/>
      <c r="J3" s="13"/>
      <c r="K3" s="14" t="s">
        <v>5</v>
      </c>
      <c r="L3" s="15">
        <v>41799</v>
      </c>
      <c r="M3" s="16"/>
      <c r="N3" s="17" t="s">
        <v>29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149</v>
      </c>
      <c r="B6" s="1" t="s">
        <v>150</v>
      </c>
      <c r="C6" s="1" t="s">
        <v>37</v>
      </c>
      <c r="D6" s="20">
        <v>41797</v>
      </c>
      <c r="E6" s="20">
        <v>41799</v>
      </c>
      <c r="F6" s="27">
        <v>49533</v>
      </c>
      <c r="G6" s="21">
        <v>128620</v>
      </c>
      <c r="H6" s="22"/>
      <c r="I6" s="22"/>
      <c r="J6" s="22">
        <v>128620</v>
      </c>
      <c r="K6" s="21"/>
      <c r="L6" s="21"/>
      <c r="M6" s="21"/>
      <c r="N6" s="23">
        <f t="shared" ref="N6:N25" si="0">G6+I6</f>
        <v>128620</v>
      </c>
    </row>
    <row r="7" spans="1:14">
      <c r="A7" s="24" t="s">
        <v>152</v>
      </c>
      <c r="B7" s="1" t="s">
        <v>151</v>
      </c>
      <c r="C7" s="1" t="s">
        <v>37</v>
      </c>
      <c r="D7" s="20">
        <v>41799</v>
      </c>
      <c r="E7" s="20">
        <v>41800</v>
      </c>
      <c r="F7" s="28">
        <v>49534</v>
      </c>
      <c r="G7" s="21">
        <v>43600</v>
      </c>
      <c r="H7" s="22"/>
      <c r="I7" s="22"/>
      <c r="J7" s="22"/>
      <c r="K7" s="22">
        <v>43600</v>
      </c>
      <c r="L7" s="21"/>
      <c r="M7" s="21"/>
      <c r="N7" s="23">
        <f t="shared" si="0"/>
        <v>43600</v>
      </c>
    </row>
    <row r="8" spans="1:14">
      <c r="A8" s="24">
        <v>13</v>
      </c>
      <c r="B8" s="25" t="s">
        <v>156</v>
      </c>
      <c r="C8" s="25" t="s">
        <v>55</v>
      </c>
      <c r="D8" s="20">
        <v>41799</v>
      </c>
      <c r="E8" s="20">
        <v>41800</v>
      </c>
      <c r="F8" s="27">
        <v>49535</v>
      </c>
      <c r="G8" s="22">
        <v>27250</v>
      </c>
      <c r="H8" s="22"/>
      <c r="I8" s="22"/>
      <c r="J8" s="22">
        <v>27250</v>
      </c>
      <c r="K8" s="21"/>
      <c r="L8" s="21"/>
      <c r="M8" s="21"/>
      <c r="N8" s="23">
        <f t="shared" si="0"/>
        <v>27250</v>
      </c>
    </row>
    <row r="9" spans="1:14">
      <c r="A9" s="80" t="s">
        <v>154</v>
      </c>
      <c r="B9" s="19" t="s">
        <v>153</v>
      </c>
      <c r="C9" s="19" t="s">
        <v>37</v>
      </c>
      <c r="D9" s="20"/>
      <c r="E9" s="20"/>
      <c r="F9" s="18">
        <v>49536</v>
      </c>
      <c r="G9" s="21">
        <v>3200</v>
      </c>
      <c r="H9" s="22" t="s">
        <v>33</v>
      </c>
      <c r="I9" s="22">
        <v>3200</v>
      </c>
      <c r="J9" s="22">
        <v>3200</v>
      </c>
      <c r="K9" s="21"/>
      <c r="L9" s="21"/>
      <c r="M9" s="21"/>
      <c r="N9" s="23">
        <f t="shared" si="0"/>
        <v>6400</v>
      </c>
    </row>
    <row r="10" spans="1:14">
      <c r="A10" s="24"/>
      <c r="B10" s="1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205870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202670</v>
      </c>
      <c r="H27" s="34"/>
      <c r="I27" s="35">
        <f>SUM(I6:I26)</f>
        <v>3200</v>
      </c>
      <c r="J27" s="35">
        <f>SUM(J6:J26)</f>
        <v>159070</v>
      </c>
      <c r="K27" s="35">
        <f>SUM(K6:K26)</f>
        <v>43600</v>
      </c>
      <c r="L27" s="35">
        <f>SUM(L6:L26)</f>
        <v>0</v>
      </c>
      <c r="M27" s="35">
        <f>SUM(M6:M26)</f>
        <v>0</v>
      </c>
      <c r="N27" s="23">
        <f t="shared" ref="N27" si="1">G27+I27</f>
        <v>205870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 t="s">
        <v>155</v>
      </c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220</v>
      </c>
      <c r="D31" s="1"/>
      <c r="E31" s="1"/>
      <c r="F31" s="78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f>C31*E30</f>
        <v>119900</v>
      </c>
      <c r="D32" s="1"/>
      <c r="E32" s="1"/>
      <c r="F32" s="78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f>8720+27250+3200</f>
        <v>39170</v>
      </c>
      <c r="D33" s="1"/>
      <c r="E33" s="1"/>
      <c r="F33" s="78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159070</v>
      </c>
      <c r="D34" s="1"/>
      <c r="E34" s="1"/>
      <c r="F34" s="78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76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44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1.7109375" customWidth="1"/>
    <col min="4" max="4" width="11.5703125" customWidth="1"/>
    <col min="5" max="5" width="9.7109375" customWidth="1"/>
    <col min="6" max="6" width="8.85546875" customWidth="1"/>
    <col min="7" max="7" width="9.5703125" customWidth="1"/>
    <col min="8" max="8" width="12.5703125" customWidth="1"/>
    <col min="9" max="9" width="10.28515625" customWidth="1"/>
    <col min="10" max="10" width="10" customWidth="1"/>
    <col min="11" max="11" width="10.140625" customWidth="1"/>
    <col min="12" max="12" width="8.85546875" customWidth="1"/>
    <col min="13" max="13" width="10.7109375" customWidth="1"/>
    <col min="14" max="14" width="9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77"/>
      <c r="E3" s="77" t="s">
        <v>93</v>
      </c>
      <c r="F3" s="11"/>
      <c r="G3" s="12"/>
      <c r="H3" s="5"/>
      <c r="I3" s="1"/>
      <c r="J3" s="13"/>
      <c r="K3" s="14" t="s">
        <v>5</v>
      </c>
      <c r="L3" s="15">
        <v>41798</v>
      </c>
      <c r="M3" s="16"/>
      <c r="N3" s="17" t="s">
        <v>34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26</v>
      </c>
      <c r="B6" s="1" t="s">
        <v>136</v>
      </c>
      <c r="C6" s="1"/>
      <c r="D6" s="20"/>
      <c r="E6" s="20"/>
      <c r="F6" s="27">
        <v>49525</v>
      </c>
      <c r="G6" s="21"/>
      <c r="H6" s="22" t="s">
        <v>137</v>
      </c>
      <c r="I6" s="22">
        <v>100280</v>
      </c>
      <c r="J6" s="22"/>
      <c r="K6" s="21">
        <v>100280</v>
      </c>
      <c r="L6" s="21"/>
      <c r="M6" s="21"/>
      <c r="N6" s="23">
        <f t="shared" ref="N6:N25" si="0">G6+I6</f>
        <v>100280</v>
      </c>
    </row>
    <row r="7" spans="1:14">
      <c r="A7" s="24">
        <v>26</v>
      </c>
      <c r="B7" s="1" t="s">
        <v>136</v>
      </c>
      <c r="C7" s="1"/>
      <c r="D7" s="20"/>
      <c r="E7" s="20"/>
      <c r="F7" s="28">
        <v>49526</v>
      </c>
      <c r="G7" s="21"/>
      <c r="H7" s="22" t="s">
        <v>138</v>
      </c>
      <c r="I7" s="22">
        <v>27250</v>
      </c>
      <c r="J7" s="22"/>
      <c r="K7" s="22">
        <v>27250</v>
      </c>
      <c r="L7" s="21"/>
      <c r="M7" s="21"/>
      <c r="N7" s="23">
        <f t="shared" si="0"/>
        <v>27250</v>
      </c>
    </row>
    <row r="8" spans="1:14">
      <c r="A8" s="24">
        <v>8</v>
      </c>
      <c r="B8" s="25" t="s">
        <v>139</v>
      </c>
      <c r="C8" s="25" t="s">
        <v>140</v>
      </c>
      <c r="D8" s="20">
        <v>41798</v>
      </c>
      <c r="E8" s="20">
        <v>41799</v>
      </c>
      <c r="F8" s="27">
        <v>49527</v>
      </c>
      <c r="G8" s="22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>
      <c r="A9" s="80" t="s">
        <v>142</v>
      </c>
      <c r="B9" s="19" t="s">
        <v>141</v>
      </c>
      <c r="C9" s="19" t="s">
        <v>60</v>
      </c>
      <c r="D9" s="20">
        <v>41798</v>
      </c>
      <c r="E9" s="20">
        <v>41799</v>
      </c>
      <c r="F9" s="18">
        <v>49529</v>
      </c>
      <c r="G9" s="21">
        <v>54500</v>
      </c>
      <c r="H9" s="22"/>
      <c r="I9" s="22"/>
      <c r="J9" s="22">
        <v>54500</v>
      </c>
      <c r="K9" s="21"/>
      <c r="L9" s="21"/>
      <c r="M9" s="21"/>
      <c r="N9" s="23">
        <f t="shared" si="0"/>
        <v>54500</v>
      </c>
    </row>
    <row r="10" spans="1:14">
      <c r="A10" s="24">
        <v>27</v>
      </c>
      <c r="B10" s="1" t="s">
        <v>144</v>
      </c>
      <c r="C10" s="1" t="s">
        <v>55</v>
      </c>
      <c r="D10" s="20">
        <v>41798</v>
      </c>
      <c r="E10" s="20">
        <v>41799</v>
      </c>
      <c r="F10" s="26">
        <v>496530</v>
      </c>
      <c r="G10" s="21">
        <v>20000</v>
      </c>
      <c r="H10" s="22"/>
      <c r="I10" s="22"/>
      <c r="J10" s="22">
        <v>20000</v>
      </c>
      <c r="K10" s="21"/>
      <c r="L10" s="21"/>
      <c r="M10" s="21"/>
      <c r="N10" s="23">
        <f t="shared" si="0"/>
        <v>20000</v>
      </c>
    </row>
    <row r="11" spans="1:14">
      <c r="A11" s="18" t="s">
        <v>145</v>
      </c>
      <c r="B11" s="1" t="s">
        <v>147</v>
      </c>
      <c r="C11" s="29" t="s">
        <v>146</v>
      </c>
      <c r="D11" s="20">
        <v>41796</v>
      </c>
      <c r="E11" s="20">
        <v>41798</v>
      </c>
      <c r="F11" s="28">
        <v>49531</v>
      </c>
      <c r="G11" s="21">
        <v>337900</v>
      </c>
      <c r="H11" s="22"/>
      <c r="I11" s="22"/>
      <c r="J11" s="22"/>
      <c r="K11" s="21"/>
      <c r="L11" s="21"/>
      <c r="M11" s="21">
        <v>337900</v>
      </c>
      <c r="N11" s="23">
        <f t="shared" si="0"/>
        <v>337900</v>
      </c>
    </row>
    <row r="12" spans="1:14">
      <c r="A12" s="24"/>
      <c r="B12" s="1" t="s">
        <v>148</v>
      </c>
      <c r="C12" s="1"/>
      <c r="D12" s="20"/>
      <c r="E12" s="20"/>
      <c r="F12" s="26">
        <v>49532</v>
      </c>
      <c r="G12" s="21"/>
      <c r="H12" s="22" t="s">
        <v>33</v>
      </c>
      <c r="I12" s="22">
        <v>1000</v>
      </c>
      <c r="J12" s="22">
        <v>1000</v>
      </c>
      <c r="K12" s="21"/>
      <c r="L12" s="21"/>
      <c r="M12" s="21"/>
      <c r="N12" s="23">
        <f t="shared" si="0"/>
        <v>1000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557930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429400</v>
      </c>
      <c r="H27" s="34"/>
      <c r="I27" s="35">
        <f>SUM(I6:I26)</f>
        <v>128530</v>
      </c>
      <c r="J27" s="35">
        <f>SUM(J6:J26)</f>
        <v>75500</v>
      </c>
      <c r="K27" s="35">
        <f>SUM(K6:K26)</f>
        <v>144530</v>
      </c>
      <c r="L27" s="35">
        <f>SUM(L6:L26)</f>
        <v>0</v>
      </c>
      <c r="M27" s="35">
        <f>SUM(M6:M26)</f>
        <v>337900</v>
      </c>
      <c r="N27" s="23">
        <f t="shared" ref="N27" si="1">G27+I27</f>
        <v>557930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 t="s">
        <v>143</v>
      </c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76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76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75500</v>
      </c>
      <c r="D33" s="1"/>
      <c r="E33" s="1"/>
      <c r="F33" s="76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75500</v>
      </c>
      <c r="D34" s="1"/>
      <c r="E34" s="1"/>
      <c r="F34" s="76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76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45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1.7109375" customWidth="1"/>
    <col min="4" max="4" width="11.5703125" customWidth="1"/>
    <col min="5" max="5" width="9.7109375" customWidth="1"/>
    <col min="6" max="6" width="8.85546875" customWidth="1"/>
    <col min="7" max="7" width="9.5703125" customWidth="1"/>
    <col min="8" max="8" width="12.5703125" customWidth="1"/>
    <col min="9" max="9" width="8.42578125" customWidth="1"/>
    <col min="10" max="10" width="10" customWidth="1"/>
    <col min="11" max="11" width="10.140625" customWidth="1"/>
    <col min="12" max="12" width="8.85546875" customWidth="1"/>
    <col min="13" max="13" width="8.7109375" customWidth="1"/>
    <col min="14" max="14" width="9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74"/>
      <c r="E3" s="74" t="s">
        <v>35</v>
      </c>
      <c r="F3" s="11"/>
      <c r="G3" s="12"/>
      <c r="H3" s="5"/>
      <c r="I3" s="1"/>
      <c r="J3" s="13"/>
      <c r="K3" s="14" t="s">
        <v>5</v>
      </c>
      <c r="L3" s="15">
        <v>41798</v>
      </c>
      <c r="M3" s="16"/>
      <c r="N3" s="17" t="s">
        <v>29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14</v>
      </c>
      <c r="B6" s="1" t="s">
        <v>134</v>
      </c>
      <c r="C6" s="1" t="s">
        <v>37</v>
      </c>
      <c r="D6" s="20">
        <v>41795</v>
      </c>
      <c r="E6" s="20">
        <v>41797</v>
      </c>
      <c r="F6" s="27">
        <v>49522</v>
      </c>
      <c r="G6" s="21">
        <v>59950</v>
      </c>
      <c r="H6" s="22"/>
      <c r="I6" s="22"/>
      <c r="J6" s="22"/>
      <c r="K6" s="21"/>
      <c r="L6" s="21"/>
      <c r="M6" s="21">
        <v>59950</v>
      </c>
      <c r="N6" s="23">
        <f t="shared" ref="N6:N25" si="0">G6+I6</f>
        <v>59950</v>
      </c>
    </row>
    <row r="7" spans="1:14">
      <c r="A7" s="24">
        <v>26</v>
      </c>
      <c r="B7" s="1" t="s">
        <v>135</v>
      </c>
      <c r="C7" s="1" t="s">
        <v>55</v>
      </c>
      <c r="D7" s="20">
        <v>41798</v>
      </c>
      <c r="E7" s="20">
        <v>41800</v>
      </c>
      <c r="F7" s="28">
        <v>49523</v>
      </c>
      <c r="G7" s="21">
        <v>47960</v>
      </c>
      <c r="H7" s="22"/>
      <c r="I7" s="22"/>
      <c r="J7" s="22"/>
      <c r="K7" s="22">
        <v>47960</v>
      </c>
      <c r="L7" s="21"/>
      <c r="M7" s="21"/>
      <c r="N7" s="23">
        <f t="shared" si="0"/>
        <v>47960</v>
      </c>
    </row>
    <row r="8" spans="1:14">
      <c r="A8" s="24"/>
      <c r="B8" s="25" t="s">
        <v>42</v>
      </c>
      <c r="C8" s="25" t="s">
        <v>33</v>
      </c>
      <c r="D8" s="20"/>
      <c r="E8" s="20"/>
      <c r="F8" s="27">
        <v>49524</v>
      </c>
      <c r="G8" s="22"/>
      <c r="H8" s="22"/>
      <c r="I8" s="22">
        <v>2600</v>
      </c>
      <c r="J8" s="22">
        <v>2600</v>
      </c>
      <c r="K8" s="21"/>
      <c r="L8" s="21"/>
      <c r="M8" s="21"/>
      <c r="N8" s="23">
        <f t="shared" si="0"/>
        <v>2600</v>
      </c>
    </row>
    <row r="9" spans="1:14">
      <c r="A9" s="24"/>
      <c r="B9" s="19"/>
      <c r="C9" s="19"/>
      <c r="D9" s="20"/>
      <c r="E9" s="20"/>
      <c r="F9" s="18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110510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107910</v>
      </c>
      <c r="H27" s="34"/>
      <c r="I27" s="35">
        <f>SUM(I6:I26)</f>
        <v>2600</v>
      </c>
      <c r="J27" s="35">
        <f>SUM(J6:J26)</f>
        <v>2600</v>
      </c>
      <c r="K27" s="35">
        <f>SUM(K6:K26)</f>
        <v>47960</v>
      </c>
      <c r="L27" s="35">
        <f>SUM(L6:L26)</f>
        <v>0</v>
      </c>
      <c r="M27" s="35">
        <f>SUM(M6:M26)</f>
        <v>59950</v>
      </c>
      <c r="N27" s="23">
        <f t="shared" ref="N27" si="1">G27+I27</f>
        <v>110510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75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75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2600</v>
      </c>
      <c r="D33" s="1"/>
      <c r="E33" s="1"/>
      <c r="F33" s="75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2600</v>
      </c>
      <c r="D34" s="1"/>
      <c r="E34" s="1"/>
      <c r="F34" s="75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78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46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1.7109375" customWidth="1"/>
    <col min="4" max="4" width="11.5703125" customWidth="1"/>
    <col min="5" max="5" width="9.7109375" customWidth="1"/>
    <col min="6" max="6" width="8.85546875" customWidth="1"/>
    <col min="7" max="7" width="9.5703125" customWidth="1"/>
    <col min="8" max="8" width="12.5703125" customWidth="1"/>
    <col min="9" max="9" width="8.42578125" customWidth="1"/>
    <col min="10" max="10" width="10" customWidth="1"/>
    <col min="11" max="11" width="10.140625" customWidth="1"/>
    <col min="12" max="12" width="8.85546875" customWidth="1"/>
    <col min="13" max="13" width="8.7109375" customWidth="1"/>
    <col min="14" max="14" width="9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72"/>
      <c r="E3" s="72" t="s">
        <v>124</v>
      </c>
      <c r="F3" s="11"/>
      <c r="G3" s="12"/>
      <c r="H3" s="5"/>
      <c r="I3" s="1"/>
      <c r="J3" s="13"/>
      <c r="K3" s="14" t="s">
        <v>5</v>
      </c>
      <c r="L3" s="15">
        <v>41797</v>
      </c>
      <c r="M3" s="16"/>
      <c r="N3" s="17" t="s">
        <v>34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27</v>
      </c>
      <c r="B6" s="1" t="s">
        <v>128</v>
      </c>
      <c r="C6" s="1" t="s">
        <v>37</v>
      </c>
      <c r="D6" s="20">
        <v>41797</v>
      </c>
      <c r="E6" s="20">
        <v>41798</v>
      </c>
      <c r="F6" s="27">
        <v>49517</v>
      </c>
      <c r="G6" s="21">
        <v>20165</v>
      </c>
      <c r="H6" s="22"/>
      <c r="I6" s="22"/>
      <c r="J6" s="22"/>
      <c r="K6" s="21">
        <v>20165</v>
      </c>
      <c r="L6" s="21"/>
      <c r="M6" s="21"/>
      <c r="N6" s="23">
        <f t="shared" ref="N6:N25" si="0">G6+I6</f>
        <v>20165</v>
      </c>
    </row>
    <row r="7" spans="1:14">
      <c r="A7" s="24" t="s">
        <v>125</v>
      </c>
      <c r="B7" s="1" t="s">
        <v>126</v>
      </c>
      <c r="C7" s="1" t="s">
        <v>127</v>
      </c>
      <c r="D7" s="20">
        <v>41797</v>
      </c>
      <c r="E7" s="20">
        <v>41798</v>
      </c>
      <c r="F7" s="28">
        <v>49518</v>
      </c>
      <c r="G7" s="21">
        <v>17000</v>
      </c>
      <c r="H7" s="22"/>
      <c r="I7" s="22"/>
      <c r="J7" s="22"/>
      <c r="K7" s="22">
        <v>17000</v>
      </c>
      <c r="L7" s="21"/>
      <c r="M7" s="21"/>
      <c r="N7" s="23">
        <f t="shared" si="0"/>
        <v>17000</v>
      </c>
    </row>
    <row r="8" spans="1:14">
      <c r="A8" s="24" t="s">
        <v>129</v>
      </c>
      <c r="B8" s="25" t="s">
        <v>130</v>
      </c>
      <c r="C8" s="25" t="s">
        <v>37</v>
      </c>
      <c r="D8" s="20">
        <v>41797</v>
      </c>
      <c r="E8" s="20">
        <v>41798</v>
      </c>
      <c r="F8" s="27">
        <v>49519</v>
      </c>
      <c r="G8" s="22">
        <v>27250</v>
      </c>
      <c r="H8" s="22"/>
      <c r="I8" s="22"/>
      <c r="J8" s="22">
        <v>27250</v>
      </c>
      <c r="K8" s="21"/>
      <c r="L8" s="21"/>
      <c r="M8" s="21"/>
      <c r="N8" s="23">
        <f t="shared" si="0"/>
        <v>27250</v>
      </c>
    </row>
    <row r="9" spans="1:14">
      <c r="A9" s="24">
        <v>12</v>
      </c>
      <c r="B9" s="19" t="s">
        <v>131</v>
      </c>
      <c r="C9" s="19" t="s">
        <v>106</v>
      </c>
      <c r="D9" s="20"/>
      <c r="E9" s="20"/>
      <c r="F9" s="18">
        <v>49520</v>
      </c>
      <c r="G9" s="21"/>
      <c r="H9" s="22" t="s">
        <v>132</v>
      </c>
      <c r="I9" s="22">
        <v>53410</v>
      </c>
      <c r="J9" s="22"/>
      <c r="K9" s="21">
        <v>53410</v>
      </c>
      <c r="L9" s="21"/>
      <c r="M9" s="21"/>
      <c r="N9" s="23">
        <f t="shared" si="0"/>
        <v>53410</v>
      </c>
    </row>
    <row r="10" spans="1:14">
      <c r="A10" s="24">
        <v>10</v>
      </c>
      <c r="B10" s="1" t="s">
        <v>133</v>
      </c>
      <c r="C10" s="1" t="s">
        <v>44</v>
      </c>
      <c r="D10" s="20"/>
      <c r="E10" s="20"/>
      <c r="F10" s="26">
        <v>49521</v>
      </c>
      <c r="G10" s="21"/>
      <c r="H10" s="22" t="s">
        <v>43</v>
      </c>
      <c r="I10" s="22">
        <v>1000</v>
      </c>
      <c r="J10" s="22">
        <v>1000</v>
      </c>
      <c r="K10" s="21"/>
      <c r="L10" s="21"/>
      <c r="M10" s="21"/>
      <c r="N10" s="23">
        <f t="shared" si="0"/>
        <v>1000</v>
      </c>
    </row>
    <row r="11" spans="1:14">
      <c r="A11" s="18"/>
      <c r="B11" s="1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118825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64415</v>
      </c>
      <c r="H27" s="34"/>
      <c r="I27" s="35">
        <f>SUM(I6:I26)</f>
        <v>54410</v>
      </c>
      <c r="J27" s="35">
        <f>SUM(J6:J26)</f>
        <v>28250</v>
      </c>
      <c r="K27" s="35">
        <f>SUM(K6:K26)</f>
        <v>90575</v>
      </c>
      <c r="L27" s="35">
        <f>SUM(L6:L26)</f>
        <v>0</v>
      </c>
      <c r="M27" s="35">
        <f>SUM(M6:M26)</f>
        <v>0</v>
      </c>
      <c r="N27" s="23">
        <f t="shared" ref="N27" si="1">G27+I27</f>
        <v>118825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73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73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28250</v>
      </c>
      <c r="D33" s="1"/>
      <c r="E33" s="1"/>
      <c r="F33" s="73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28250</v>
      </c>
      <c r="D34" s="1"/>
      <c r="E34" s="1"/>
      <c r="F34" s="73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sortState ref="A6:K7">
    <sortCondition ref="F6:F7"/>
  </sortState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78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47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1.7109375" customWidth="1"/>
    <col min="4" max="4" width="11.5703125" customWidth="1"/>
    <col min="5" max="5" width="9.7109375" customWidth="1"/>
    <col min="6" max="6" width="8.85546875" customWidth="1"/>
    <col min="7" max="7" width="9.5703125" customWidth="1"/>
    <col min="8" max="8" width="12.5703125" customWidth="1"/>
    <col min="9" max="9" width="8.42578125" customWidth="1"/>
    <col min="10" max="10" width="10" customWidth="1"/>
    <col min="11" max="11" width="10.140625" customWidth="1"/>
    <col min="12" max="12" width="8.85546875" customWidth="1"/>
    <col min="13" max="13" width="8.7109375" customWidth="1"/>
    <col min="14" max="14" width="9.710937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72"/>
      <c r="E3" s="72" t="s">
        <v>93</v>
      </c>
      <c r="F3" s="11"/>
      <c r="G3" s="12"/>
      <c r="H3" s="5"/>
      <c r="I3" s="1"/>
      <c r="J3" s="13"/>
      <c r="K3" s="14" t="s">
        <v>5</v>
      </c>
      <c r="L3" s="15">
        <v>41797</v>
      </c>
      <c r="M3" s="16"/>
      <c r="N3" s="17" t="s">
        <v>29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>
        <v>24</v>
      </c>
      <c r="B6" s="1" t="s">
        <v>113</v>
      </c>
      <c r="C6" s="1" t="s">
        <v>114</v>
      </c>
      <c r="D6" s="20">
        <v>41796</v>
      </c>
      <c r="E6" s="20">
        <v>41797</v>
      </c>
      <c r="F6" s="18">
        <v>49508</v>
      </c>
      <c r="G6" s="21">
        <v>20500</v>
      </c>
      <c r="H6" s="22"/>
      <c r="I6" s="22"/>
      <c r="J6" s="22"/>
      <c r="K6" s="22">
        <v>20500</v>
      </c>
      <c r="L6" s="21"/>
      <c r="M6" s="21"/>
      <c r="N6" s="23">
        <f t="shared" ref="N6:N25" si="0">G6+I6</f>
        <v>20500</v>
      </c>
    </row>
    <row r="7" spans="1:14">
      <c r="A7" s="18">
        <v>22</v>
      </c>
      <c r="B7" s="1" t="s">
        <v>115</v>
      </c>
      <c r="C7" s="1" t="s">
        <v>114</v>
      </c>
      <c r="D7" s="20">
        <v>41796</v>
      </c>
      <c r="E7" s="20">
        <v>41797</v>
      </c>
      <c r="F7" s="26">
        <v>49509</v>
      </c>
      <c r="G7" s="21">
        <v>20500</v>
      </c>
      <c r="H7" s="22"/>
      <c r="I7" s="22"/>
      <c r="J7" s="22"/>
      <c r="K7" s="21">
        <v>20500</v>
      </c>
      <c r="L7" s="21"/>
      <c r="M7" s="21"/>
      <c r="N7" s="23">
        <f t="shared" si="0"/>
        <v>20500</v>
      </c>
    </row>
    <row r="8" spans="1:14">
      <c r="A8" s="24">
        <v>25</v>
      </c>
      <c r="B8" s="25" t="s">
        <v>116</v>
      </c>
      <c r="C8" s="25" t="s">
        <v>114</v>
      </c>
      <c r="D8" s="20">
        <v>41796</v>
      </c>
      <c r="E8" s="20">
        <v>41797</v>
      </c>
      <c r="F8" s="27">
        <v>49510</v>
      </c>
      <c r="G8" s="22">
        <v>20500</v>
      </c>
      <c r="H8" s="22"/>
      <c r="I8" s="22"/>
      <c r="J8" s="22">
        <v>20500</v>
      </c>
      <c r="K8" s="21"/>
      <c r="L8" s="21"/>
      <c r="M8" s="21"/>
      <c r="N8" s="23">
        <f t="shared" si="0"/>
        <v>20500</v>
      </c>
    </row>
    <row r="9" spans="1:14">
      <c r="A9" s="24">
        <v>17</v>
      </c>
      <c r="B9" s="19" t="s">
        <v>117</v>
      </c>
      <c r="C9" s="19" t="s">
        <v>114</v>
      </c>
      <c r="D9" s="20">
        <v>41796</v>
      </c>
      <c r="E9" s="20">
        <v>41797</v>
      </c>
      <c r="F9" s="18">
        <v>49511</v>
      </c>
      <c r="G9" s="21">
        <v>20500</v>
      </c>
      <c r="H9" s="22"/>
      <c r="I9" s="22"/>
      <c r="J9" s="22">
        <v>20500</v>
      </c>
      <c r="K9" s="21"/>
      <c r="L9" s="21"/>
      <c r="M9" s="21"/>
      <c r="N9" s="23">
        <f t="shared" si="0"/>
        <v>20500</v>
      </c>
    </row>
    <row r="10" spans="1:14">
      <c r="A10" s="24">
        <v>19</v>
      </c>
      <c r="B10" s="1" t="s">
        <v>118</v>
      </c>
      <c r="C10" s="1" t="s">
        <v>114</v>
      </c>
      <c r="D10" s="20">
        <v>41796</v>
      </c>
      <c r="E10" s="20">
        <v>41797</v>
      </c>
      <c r="F10" s="26">
        <v>49512</v>
      </c>
      <c r="G10" s="21">
        <v>28675</v>
      </c>
      <c r="H10" s="22"/>
      <c r="I10" s="22"/>
      <c r="J10" s="22">
        <v>28675</v>
      </c>
      <c r="K10" s="21"/>
      <c r="L10" s="21"/>
      <c r="M10" s="21"/>
      <c r="N10" s="23">
        <f t="shared" si="0"/>
        <v>28675</v>
      </c>
    </row>
    <row r="11" spans="1:14">
      <c r="A11" s="18">
        <v>21</v>
      </c>
      <c r="B11" s="1" t="s">
        <v>119</v>
      </c>
      <c r="C11" s="29" t="s">
        <v>114</v>
      </c>
      <c r="D11" s="20">
        <v>41796</v>
      </c>
      <c r="E11" s="20">
        <v>41797</v>
      </c>
      <c r="F11" s="28">
        <v>49514</v>
      </c>
      <c r="G11" s="21">
        <v>28675</v>
      </c>
      <c r="H11" s="22"/>
      <c r="I11" s="22"/>
      <c r="J11" s="22">
        <v>28675</v>
      </c>
      <c r="K11" s="21"/>
      <c r="L11" s="21"/>
      <c r="M11" s="21"/>
      <c r="N11" s="23">
        <f t="shared" si="0"/>
        <v>28675</v>
      </c>
    </row>
    <row r="12" spans="1:14">
      <c r="A12" s="24">
        <v>23</v>
      </c>
      <c r="B12" s="1" t="s">
        <v>120</v>
      </c>
      <c r="C12" s="1" t="s">
        <v>114</v>
      </c>
      <c r="D12" s="20">
        <v>41796</v>
      </c>
      <c r="E12" s="20">
        <v>41797</v>
      </c>
      <c r="F12" s="26">
        <v>49515</v>
      </c>
      <c r="G12" s="21">
        <v>28675</v>
      </c>
      <c r="H12" s="22"/>
      <c r="I12" s="22"/>
      <c r="J12" s="22">
        <v>28675</v>
      </c>
      <c r="K12" s="21"/>
      <c r="L12" s="21"/>
      <c r="M12" s="21"/>
      <c r="N12" s="23">
        <f t="shared" si="0"/>
        <v>28675</v>
      </c>
    </row>
    <row r="13" spans="1:14">
      <c r="A13" s="18" t="s">
        <v>121</v>
      </c>
      <c r="B13" s="1" t="s">
        <v>122</v>
      </c>
      <c r="C13" s="1" t="s">
        <v>60</v>
      </c>
      <c r="D13" s="20">
        <v>41796</v>
      </c>
      <c r="E13" s="20">
        <v>41797</v>
      </c>
      <c r="F13" s="26">
        <v>49516</v>
      </c>
      <c r="G13" s="21">
        <v>72485</v>
      </c>
      <c r="H13" s="22"/>
      <c r="I13" s="22"/>
      <c r="J13" s="22"/>
      <c r="K13" s="21">
        <v>72485</v>
      </c>
      <c r="L13" s="21"/>
      <c r="M13" s="21"/>
      <c r="N13" s="23">
        <f t="shared" si="0"/>
        <v>72485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>G17+I17</f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240510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240510</v>
      </c>
      <c r="H27" s="34"/>
      <c r="I27" s="35">
        <f>SUM(I6:I26)</f>
        <v>0</v>
      </c>
      <c r="J27" s="35">
        <f>SUM(J6:J26)</f>
        <v>127025</v>
      </c>
      <c r="K27" s="35">
        <f>SUM(K6:K26)</f>
        <v>113485</v>
      </c>
      <c r="L27" s="35">
        <f>SUM(L6:L26)</f>
        <v>0</v>
      </c>
      <c r="M27" s="35">
        <f>SUM(M6:M26)</f>
        <v>0</v>
      </c>
      <c r="N27" s="23">
        <f t="shared" ref="N27" si="1">G27+I27</f>
        <v>240510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 t="s">
        <v>123</v>
      </c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73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73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127025</v>
      </c>
      <c r="D33" s="1"/>
      <c r="E33" s="1"/>
      <c r="F33" s="73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127025</v>
      </c>
      <c r="D34" s="1"/>
      <c r="E34" s="1"/>
      <c r="F34" s="73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78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48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1.7109375" customWidth="1"/>
    <col min="4" max="4" width="11.5703125" customWidth="1"/>
    <col min="5" max="5" width="9.7109375" customWidth="1"/>
    <col min="6" max="6" width="8.85546875" customWidth="1"/>
    <col min="7" max="7" width="9.5703125" customWidth="1"/>
    <col min="8" max="8" width="12.5703125" customWidth="1"/>
    <col min="9" max="9" width="8.42578125" customWidth="1"/>
    <col min="10" max="10" width="9" customWidth="1"/>
    <col min="11" max="12" width="8.85546875" customWidth="1"/>
    <col min="13" max="13" width="8.7109375" customWidth="1"/>
    <col min="14" max="14" width="9.285156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69"/>
      <c r="E3" s="71" t="s">
        <v>93</v>
      </c>
      <c r="F3" s="11"/>
      <c r="G3" s="12"/>
      <c r="H3" s="5"/>
      <c r="I3" s="1"/>
      <c r="J3" s="13"/>
      <c r="K3" s="14" t="s">
        <v>5</v>
      </c>
      <c r="L3" s="15">
        <v>41796</v>
      </c>
      <c r="M3" s="16"/>
      <c r="N3" s="17" t="s">
        <v>34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>
        <v>7</v>
      </c>
      <c r="B6" s="1" t="s">
        <v>87</v>
      </c>
      <c r="C6" s="1" t="s">
        <v>49</v>
      </c>
      <c r="D6" s="20">
        <v>41796</v>
      </c>
      <c r="E6" s="20">
        <v>41797</v>
      </c>
      <c r="F6" s="18">
        <v>49505</v>
      </c>
      <c r="G6" s="21">
        <v>17000</v>
      </c>
      <c r="H6" s="22"/>
      <c r="I6" s="22"/>
      <c r="J6" s="22"/>
      <c r="K6" s="22">
        <v>17000</v>
      </c>
      <c r="L6" s="21"/>
      <c r="M6" s="21"/>
      <c r="N6" s="23">
        <f t="shared" ref="N6:N25" si="0">G6+I6</f>
        <v>17000</v>
      </c>
    </row>
    <row r="7" spans="1:14">
      <c r="A7" s="18" t="s">
        <v>109</v>
      </c>
      <c r="B7" s="1" t="s">
        <v>110</v>
      </c>
      <c r="C7" s="1" t="s">
        <v>111</v>
      </c>
      <c r="D7" s="20">
        <v>41796</v>
      </c>
      <c r="E7" s="20">
        <v>41797</v>
      </c>
      <c r="F7" s="26">
        <v>49506</v>
      </c>
      <c r="G7" s="21">
        <v>40000</v>
      </c>
      <c r="H7" s="22"/>
      <c r="I7" s="22"/>
      <c r="J7" s="22"/>
      <c r="K7" s="21">
        <v>40000</v>
      </c>
      <c r="L7" s="21"/>
      <c r="M7" s="21"/>
      <c r="N7" s="23">
        <f t="shared" si="0"/>
        <v>40000</v>
      </c>
    </row>
    <row r="8" spans="1:14">
      <c r="A8" s="24"/>
      <c r="B8" s="25" t="s">
        <v>112</v>
      </c>
      <c r="C8" s="25"/>
      <c r="D8" s="20"/>
      <c r="E8" s="20"/>
      <c r="F8" s="27">
        <v>49507</v>
      </c>
      <c r="G8" s="22"/>
      <c r="H8" s="22" t="s">
        <v>33</v>
      </c>
      <c r="I8" s="22">
        <v>2000</v>
      </c>
      <c r="J8" s="22">
        <v>2000</v>
      </c>
      <c r="K8" s="21"/>
      <c r="L8" s="21"/>
      <c r="M8" s="21"/>
      <c r="N8" s="23">
        <f t="shared" si="0"/>
        <v>2000</v>
      </c>
    </row>
    <row r="9" spans="1:14">
      <c r="A9" s="24"/>
      <c r="B9" s="19"/>
      <c r="C9" s="19"/>
      <c r="D9" s="20"/>
      <c r="E9" s="20"/>
      <c r="F9" s="18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59000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57000</v>
      </c>
      <c r="H27" s="34"/>
      <c r="I27" s="35">
        <f>SUM(I6:I26)</f>
        <v>2000</v>
      </c>
      <c r="J27" s="35">
        <f>SUM(J6:J26)</f>
        <v>2000</v>
      </c>
      <c r="K27" s="35">
        <f>SUM(K6:K26)</f>
        <v>57000</v>
      </c>
      <c r="L27" s="35">
        <f>SUM(L6:L26)</f>
        <v>0</v>
      </c>
      <c r="M27" s="35">
        <f>SUM(M6:M26)</f>
        <v>0</v>
      </c>
      <c r="N27" s="23">
        <f t="shared" ref="N27" si="1">G27+I27</f>
        <v>59000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68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68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2000</v>
      </c>
      <c r="D33" s="1"/>
      <c r="E33" s="1"/>
      <c r="F33" s="68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2000</v>
      </c>
      <c r="D34" s="1"/>
      <c r="E34" s="1"/>
      <c r="F34" s="68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7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41818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 t="s">
        <v>427</v>
      </c>
      <c r="B6" s="111" t="s">
        <v>428</v>
      </c>
      <c r="C6" s="20" t="s">
        <v>55</v>
      </c>
      <c r="D6" s="20"/>
      <c r="E6" s="20"/>
      <c r="F6" s="27">
        <v>49768</v>
      </c>
      <c r="G6" s="21"/>
      <c r="H6" s="22" t="s">
        <v>429</v>
      </c>
      <c r="I6" s="22">
        <v>13625</v>
      </c>
      <c r="J6" s="22">
        <v>13625</v>
      </c>
      <c r="K6" s="21"/>
      <c r="L6" s="21"/>
      <c r="M6" s="21"/>
      <c r="N6" s="23">
        <f>G6+I6</f>
        <v>13625</v>
      </c>
    </row>
    <row r="7" spans="1:14">
      <c r="A7" s="18" t="s">
        <v>427</v>
      </c>
      <c r="B7" s="111" t="s">
        <v>428</v>
      </c>
      <c r="C7" s="29" t="s">
        <v>55</v>
      </c>
      <c r="D7" s="20"/>
      <c r="E7" s="20"/>
      <c r="F7" s="27">
        <v>49769</v>
      </c>
      <c r="G7" s="21"/>
      <c r="H7" s="22" t="s">
        <v>430</v>
      </c>
      <c r="I7" s="22">
        <v>26705</v>
      </c>
      <c r="J7" s="22">
        <v>26705</v>
      </c>
      <c r="K7" s="21"/>
      <c r="L7" s="21"/>
      <c r="M7" s="21"/>
      <c r="N7" s="23">
        <f t="shared" ref="N7:N24" si="0">G7+I7</f>
        <v>26705</v>
      </c>
    </row>
    <row r="8" spans="1:14">
      <c r="A8" s="18">
        <v>9</v>
      </c>
      <c r="B8" s="111" t="s">
        <v>431</v>
      </c>
      <c r="C8" s="1" t="s">
        <v>55</v>
      </c>
      <c r="D8" s="20">
        <v>41818</v>
      </c>
      <c r="E8" s="20">
        <v>41819</v>
      </c>
      <c r="F8" s="26">
        <v>49770</v>
      </c>
      <c r="G8" s="21">
        <v>23980</v>
      </c>
      <c r="H8" s="22"/>
      <c r="I8" s="22"/>
      <c r="J8" s="22"/>
      <c r="K8" s="21">
        <v>23980</v>
      </c>
      <c r="L8" s="21"/>
      <c r="M8" s="21"/>
      <c r="N8" s="23">
        <f t="shared" si="0"/>
        <v>23980</v>
      </c>
    </row>
    <row r="9" spans="1:14">
      <c r="A9" s="18">
        <v>27</v>
      </c>
      <c r="B9" s="111" t="s">
        <v>432</v>
      </c>
      <c r="C9" s="20" t="s">
        <v>55</v>
      </c>
      <c r="D9" s="20">
        <v>41818</v>
      </c>
      <c r="E9" s="20">
        <v>41819</v>
      </c>
      <c r="F9" s="27">
        <v>49771</v>
      </c>
      <c r="G9" s="21">
        <v>27566.1</v>
      </c>
      <c r="H9" s="22"/>
      <c r="I9" s="22"/>
      <c r="J9" s="22"/>
      <c r="K9" s="21">
        <v>27566.1</v>
      </c>
      <c r="L9" s="21"/>
      <c r="M9" s="21"/>
      <c r="N9" s="23">
        <f t="shared" si="0"/>
        <v>27566.1</v>
      </c>
    </row>
    <row r="10" spans="1:14">
      <c r="A10" s="24">
        <v>2</v>
      </c>
      <c r="B10" s="112" t="s">
        <v>433</v>
      </c>
      <c r="C10" s="20" t="s">
        <v>37</v>
      </c>
      <c r="D10" s="20">
        <v>41818</v>
      </c>
      <c r="E10" s="20">
        <v>41819</v>
      </c>
      <c r="F10" s="26">
        <v>49772</v>
      </c>
      <c r="G10" s="21">
        <v>27250</v>
      </c>
      <c r="H10" s="22"/>
      <c r="I10" s="22"/>
      <c r="J10" s="22">
        <v>27250</v>
      </c>
      <c r="K10" s="21"/>
      <c r="L10" s="21"/>
      <c r="M10" s="21"/>
      <c r="N10" s="23">
        <f t="shared" si="0"/>
        <v>27250</v>
      </c>
    </row>
    <row r="11" spans="1:14">
      <c r="A11" s="18" t="s">
        <v>427</v>
      </c>
      <c r="B11" s="111" t="s">
        <v>234</v>
      </c>
      <c r="C11" s="1" t="s">
        <v>37</v>
      </c>
      <c r="D11" s="20"/>
      <c r="E11" s="20"/>
      <c r="F11" s="26">
        <v>49773</v>
      </c>
      <c r="G11" s="21"/>
      <c r="H11" s="22" t="s">
        <v>33</v>
      </c>
      <c r="I11" s="22">
        <v>2400</v>
      </c>
      <c r="J11" s="22">
        <v>2400</v>
      </c>
      <c r="K11" s="21"/>
      <c r="L11" s="21"/>
      <c r="M11" s="21"/>
      <c r="N11" s="23">
        <f t="shared" si="0"/>
        <v>2400</v>
      </c>
    </row>
    <row r="12" spans="1:14">
      <c r="A12" s="24">
        <v>1</v>
      </c>
      <c r="B12" s="111" t="s">
        <v>435</v>
      </c>
      <c r="C12" s="20" t="s">
        <v>55</v>
      </c>
      <c r="D12" s="20">
        <v>41818</v>
      </c>
      <c r="E12" s="20">
        <v>41820</v>
      </c>
      <c r="F12" s="26">
        <v>49774</v>
      </c>
      <c r="G12" s="21">
        <v>47960</v>
      </c>
      <c r="H12" s="22"/>
      <c r="I12" s="22"/>
      <c r="J12" s="22"/>
      <c r="K12" s="21">
        <v>47960</v>
      </c>
      <c r="L12" s="21"/>
      <c r="M12" s="21"/>
      <c r="N12" s="23">
        <f t="shared" si="0"/>
        <v>47960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169486.1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126756.1</v>
      </c>
      <c r="H26" s="34"/>
      <c r="I26" s="35">
        <f>SUM(I6:I25)</f>
        <v>42730</v>
      </c>
      <c r="J26" s="35">
        <f>SUM(J6:J25)</f>
        <v>69980</v>
      </c>
      <c r="K26" s="35">
        <f>SUM(K6:K25)</f>
        <v>99506.1</v>
      </c>
      <c r="L26" s="35">
        <f>SUM(L6:L25)</f>
        <v>0</v>
      </c>
      <c r="M26" s="35">
        <f>SUM(M6:M25)</f>
        <v>0</v>
      </c>
      <c r="N26" s="23">
        <f t="shared" ref="N26" si="1">G26+I26</f>
        <v>169486.1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 t="s">
        <v>434</v>
      </c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33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33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69980</v>
      </c>
      <c r="D32" s="1"/>
      <c r="E32" s="1"/>
      <c r="F32" s="133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69980</v>
      </c>
      <c r="D33" s="1"/>
      <c r="E33" s="1"/>
      <c r="F33" s="133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7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49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71"/>
      <c r="E3" s="71" t="s">
        <v>56</v>
      </c>
      <c r="F3" s="11"/>
      <c r="G3" s="12"/>
      <c r="H3" s="5"/>
      <c r="I3" s="1"/>
      <c r="J3" s="13"/>
      <c r="K3" s="14" t="s">
        <v>5</v>
      </c>
      <c r="L3" s="15">
        <v>41796</v>
      </c>
      <c r="M3" s="16"/>
      <c r="N3" s="17" t="s">
        <v>57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>
        <v>11</v>
      </c>
      <c r="B6" s="1" t="s">
        <v>104</v>
      </c>
      <c r="C6" s="1" t="s">
        <v>103</v>
      </c>
      <c r="D6" s="20">
        <v>41794</v>
      </c>
      <c r="E6" s="20">
        <v>41796</v>
      </c>
      <c r="F6" s="18">
        <v>49501</v>
      </c>
      <c r="G6" s="21">
        <v>32000</v>
      </c>
      <c r="H6" s="22"/>
      <c r="I6" s="22"/>
      <c r="J6" s="22">
        <v>32000</v>
      </c>
      <c r="K6" s="22"/>
      <c r="L6" s="21"/>
      <c r="M6" s="21"/>
      <c r="N6" s="23">
        <f t="shared" ref="N6:N25" si="0">G6+I6</f>
        <v>32000</v>
      </c>
    </row>
    <row r="7" spans="1:14">
      <c r="A7" s="18">
        <v>26</v>
      </c>
      <c r="B7" s="1" t="s">
        <v>105</v>
      </c>
      <c r="C7" s="1" t="s">
        <v>106</v>
      </c>
      <c r="D7" s="20">
        <v>41796</v>
      </c>
      <c r="E7" s="20">
        <v>41797</v>
      </c>
      <c r="F7" s="26">
        <v>49502</v>
      </c>
      <c r="G7" s="21">
        <v>25070</v>
      </c>
      <c r="H7" s="22"/>
      <c r="I7" s="22"/>
      <c r="J7" s="22"/>
      <c r="K7" s="21">
        <v>25070</v>
      </c>
      <c r="L7" s="21"/>
      <c r="M7" s="21"/>
      <c r="N7" s="23">
        <f t="shared" si="0"/>
        <v>25070</v>
      </c>
    </row>
    <row r="8" spans="1:14">
      <c r="A8" s="24">
        <v>15</v>
      </c>
      <c r="B8" s="25" t="s">
        <v>107</v>
      </c>
      <c r="C8" s="25" t="s">
        <v>37</v>
      </c>
      <c r="D8" s="20">
        <v>41795</v>
      </c>
      <c r="E8" s="20">
        <v>41796</v>
      </c>
      <c r="F8" s="27">
        <v>49503</v>
      </c>
      <c r="G8" s="22">
        <v>20000</v>
      </c>
      <c r="H8" s="22"/>
      <c r="I8" s="22"/>
      <c r="J8" s="22"/>
      <c r="K8" s="21">
        <v>20000</v>
      </c>
      <c r="L8" s="21"/>
      <c r="M8" s="21"/>
      <c r="N8" s="23">
        <f t="shared" si="0"/>
        <v>20000</v>
      </c>
    </row>
    <row r="9" spans="1:14">
      <c r="A9" s="24">
        <v>19</v>
      </c>
      <c r="B9" s="19" t="s">
        <v>108</v>
      </c>
      <c r="C9" s="19" t="s">
        <v>60</v>
      </c>
      <c r="D9" s="20">
        <v>41795</v>
      </c>
      <c r="E9" s="20">
        <v>41796</v>
      </c>
      <c r="F9" s="18">
        <v>49504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>
      <c r="A10" s="24"/>
      <c r="B10" s="1"/>
      <c r="C10" s="1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94070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94070</v>
      </c>
      <c r="H27" s="34"/>
      <c r="I27" s="35">
        <f>SUM(I6:I26)</f>
        <v>0</v>
      </c>
      <c r="J27" s="35">
        <f>SUM(J6:J26)</f>
        <v>32000</v>
      </c>
      <c r="K27" s="35">
        <f>SUM(K6:K26)</f>
        <v>62070</v>
      </c>
      <c r="L27" s="35">
        <f>SUM(L6:L26)</f>
        <v>0</v>
      </c>
      <c r="M27" s="35">
        <f>SUM(M6:M26)</f>
        <v>0</v>
      </c>
      <c r="N27" s="23">
        <f t="shared" ref="N27" si="1">G27+I27</f>
        <v>94070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70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70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32000</v>
      </c>
      <c r="D33" s="1"/>
      <c r="E33" s="1"/>
      <c r="F33" s="70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32000</v>
      </c>
      <c r="D34" s="1"/>
      <c r="E34" s="1"/>
      <c r="F34" s="70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7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50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67"/>
      <c r="E3" s="67" t="s">
        <v>93</v>
      </c>
      <c r="F3" s="11"/>
      <c r="G3" s="12"/>
      <c r="H3" s="5"/>
      <c r="I3" s="1"/>
      <c r="J3" s="13"/>
      <c r="K3" s="14" t="s">
        <v>5</v>
      </c>
      <c r="L3" s="15">
        <v>41795</v>
      </c>
      <c r="M3" s="16"/>
      <c r="N3" s="17" t="s">
        <v>34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>
        <v>13</v>
      </c>
      <c r="B6" s="1" t="s">
        <v>94</v>
      </c>
      <c r="C6" s="1" t="s">
        <v>55</v>
      </c>
      <c r="D6" s="20">
        <v>41795</v>
      </c>
      <c r="E6" s="20">
        <v>41764</v>
      </c>
      <c r="F6" s="18">
        <v>49495</v>
      </c>
      <c r="G6" s="21">
        <v>81750</v>
      </c>
      <c r="H6" s="22"/>
      <c r="I6" s="22"/>
      <c r="J6" s="22"/>
      <c r="K6" s="22">
        <v>81750</v>
      </c>
      <c r="L6" s="21"/>
      <c r="M6" s="21"/>
      <c r="N6" s="23">
        <f t="shared" ref="N6:N25" si="0">G6+I6</f>
        <v>81750</v>
      </c>
    </row>
    <row r="7" spans="1:14">
      <c r="A7" s="18">
        <v>24</v>
      </c>
      <c r="B7" s="1" t="s">
        <v>95</v>
      </c>
      <c r="C7" s="1" t="s">
        <v>55</v>
      </c>
      <c r="D7" s="20">
        <v>41795</v>
      </c>
      <c r="E7" s="20">
        <v>41796</v>
      </c>
      <c r="F7" s="26">
        <v>49496</v>
      </c>
      <c r="G7" s="21">
        <v>27250</v>
      </c>
      <c r="H7" s="22"/>
      <c r="I7" s="22"/>
      <c r="J7" s="22">
        <v>27250</v>
      </c>
      <c r="K7" s="21"/>
      <c r="L7" s="21"/>
      <c r="M7" s="21"/>
      <c r="N7" s="23">
        <f t="shared" si="0"/>
        <v>27250</v>
      </c>
    </row>
    <row r="8" spans="1:14">
      <c r="A8" s="24">
        <v>13</v>
      </c>
      <c r="B8" s="25" t="s">
        <v>94</v>
      </c>
      <c r="C8" s="25" t="s">
        <v>55</v>
      </c>
      <c r="D8" s="20"/>
      <c r="E8" s="20"/>
      <c r="F8" s="27">
        <v>49497</v>
      </c>
      <c r="G8" s="22"/>
      <c r="H8" s="22" t="s">
        <v>96</v>
      </c>
      <c r="I8" s="22">
        <v>92650</v>
      </c>
      <c r="J8" s="22"/>
      <c r="K8" s="21">
        <v>92650</v>
      </c>
      <c r="L8" s="21"/>
      <c r="M8" s="21"/>
      <c r="N8" s="23">
        <f t="shared" si="0"/>
        <v>92650</v>
      </c>
    </row>
    <row r="9" spans="1:14">
      <c r="A9" s="24">
        <v>16</v>
      </c>
      <c r="B9" s="19" t="s">
        <v>97</v>
      </c>
      <c r="C9" s="19" t="s">
        <v>98</v>
      </c>
      <c r="D9" s="20">
        <v>41795</v>
      </c>
      <c r="E9" s="20">
        <v>41796</v>
      </c>
      <c r="F9" s="18">
        <v>49498</v>
      </c>
      <c r="G9" s="21">
        <v>20500</v>
      </c>
      <c r="H9" s="22"/>
      <c r="I9" s="22"/>
      <c r="J9" s="22"/>
      <c r="K9" s="21">
        <v>20500</v>
      </c>
      <c r="L9" s="21"/>
      <c r="M9" s="21"/>
      <c r="N9" s="23">
        <f t="shared" si="0"/>
        <v>20500</v>
      </c>
    </row>
    <row r="10" spans="1:14">
      <c r="A10" s="24">
        <v>18</v>
      </c>
      <c r="B10" s="1" t="s">
        <v>99</v>
      </c>
      <c r="C10" s="1" t="s">
        <v>100</v>
      </c>
      <c r="D10" s="20">
        <v>41794</v>
      </c>
      <c r="E10" s="20">
        <v>41796</v>
      </c>
      <c r="F10" s="26">
        <v>49499</v>
      </c>
      <c r="G10" s="21">
        <v>41000</v>
      </c>
      <c r="H10" s="22"/>
      <c r="I10" s="22"/>
      <c r="J10" s="22">
        <v>41000</v>
      </c>
      <c r="K10" s="21"/>
      <c r="L10" s="21"/>
      <c r="M10" s="21"/>
      <c r="N10" s="23">
        <f t="shared" si="0"/>
        <v>41000</v>
      </c>
    </row>
    <row r="11" spans="1:14">
      <c r="A11" s="18">
        <v>12</v>
      </c>
      <c r="B11" s="1" t="s">
        <v>101</v>
      </c>
      <c r="C11" s="29" t="s">
        <v>102</v>
      </c>
      <c r="D11" s="20">
        <v>41795</v>
      </c>
      <c r="E11" s="20">
        <v>41796</v>
      </c>
      <c r="F11" s="28">
        <v>49500</v>
      </c>
      <c r="G11" s="21">
        <v>17000</v>
      </c>
      <c r="H11" s="22"/>
      <c r="I11" s="22"/>
      <c r="J11" s="22"/>
      <c r="K11" s="21">
        <v>17000</v>
      </c>
      <c r="L11" s="21"/>
      <c r="M11" s="21"/>
      <c r="N11" s="23">
        <f t="shared" si="0"/>
        <v>17000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280150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187500</v>
      </c>
      <c r="H27" s="34"/>
      <c r="I27" s="35">
        <f>SUM(I6:I26)</f>
        <v>92650</v>
      </c>
      <c r="J27" s="35">
        <f>SUM(J6:J26)</f>
        <v>68250</v>
      </c>
      <c r="K27" s="35">
        <f>SUM(K6:K26)</f>
        <v>211900</v>
      </c>
      <c r="L27" s="35">
        <f>SUM(L6:L26)</f>
        <v>0</v>
      </c>
      <c r="M27" s="35">
        <f>SUM(M6:M26)</f>
        <v>0</v>
      </c>
      <c r="N27" s="23">
        <f t="shared" ref="N27" si="1">G27+I27</f>
        <v>280150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66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66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68250</v>
      </c>
      <c r="D33" s="1"/>
      <c r="E33" s="1"/>
      <c r="F33" s="66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68250</v>
      </c>
      <c r="D34" s="1"/>
      <c r="E34" s="1"/>
      <c r="F34" s="66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7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51">
    <pageSetUpPr fitToPage="1"/>
  </sheetPr>
  <dimension ref="A1:N37"/>
  <sheetViews>
    <sheetView topLeftCell="B1"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64"/>
      <c r="E3" s="64" t="s">
        <v>35</v>
      </c>
      <c r="F3" s="11"/>
      <c r="G3" s="12"/>
      <c r="H3" s="5"/>
      <c r="I3" s="1"/>
      <c r="J3" s="13"/>
      <c r="K3" s="14" t="s">
        <v>5</v>
      </c>
      <c r="L3" s="15">
        <v>41795</v>
      </c>
      <c r="M3" s="16"/>
      <c r="N3" s="17" t="s">
        <v>29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>
        <v>13</v>
      </c>
      <c r="B6" s="1" t="s">
        <v>87</v>
      </c>
      <c r="C6" s="1" t="s">
        <v>49</v>
      </c>
      <c r="D6" s="20">
        <v>41794</v>
      </c>
      <c r="E6" s="20">
        <v>41795</v>
      </c>
      <c r="F6" s="18">
        <v>49490</v>
      </c>
      <c r="G6" s="21">
        <v>17000</v>
      </c>
      <c r="H6" s="22"/>
      <c r="I6" s="22"/>
      <c r="J6" s="22"/>
      <c r="K6" s="22">
        <v>17000</v>
      </c>
      <c r="L6" s="21"/>
      <c r="M6" s="21"/>
      <c r="N6" s="23">
        <f t="shared" ref="N6:N25" si="0">G6+I6</f>
        <v>17000</v>
      </c>
    </row>
    <row r="7" spans="1:14">
      <c r="A7" s="18">
        <v>21</v>
      </c>
      <c r="B7" s="1" t="s">
        <v>88</v>
      </c>
      <c r="C7" s="1" t="s">
        <v>89</v>
      </c>
      <c r="D7" s="20">
        <v>41794</v>
      </c>
      <c r="E7" s="20">
        <v>41795</v>
      </c>
      <c r="F7" s="26">
        <v>49491</v>
      </c>
      <c r="G7" s="21">
        <v>20000</v>
      </c>
      <c r="H7" s="22"/>
      <c r="I7" s="22"/>
      <c r="J7" s="22">
        <v>20000</v>
      </c>
      <c r="K7" s="21"/>
      <c r="L7" s="21"/>
      <c r="M7" s="21"/>
      <c r="N7" s="23">
        <f t="shared" si="0"/>
        <v>20000</v>
      </c>
    </row>
    <row r="8" spans="1:14">
      <c r="A8" s="24">
        <v>25</v>
      </c>
      <c r="B8" s="25" t="s">
        <v>90</v>
      </c>
      <c r="C8" s="25" t="s">
        <v>91</v>
      </c>
      <c r="D8" s="20">
        <v>41794</v>
      </c>
      <c r="E8" s="20">
        <v>41795</v>
      </c>
      <c r="F8" s="27">
        <v>49492</v>
      </c>
      <c r="G8" s="22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>
      <c r="A9" s="24">
        <v>7</v>
      </c>
      <c r="B9" s="19" t="s">
        <v>66</v>
      </c>
      <c r="C9" s="19" t="s">
        <v>67</v>
      </c>
      <c r="D9" s="20">
        <v>41794</v>
      </c>
      <c r="E9" s="20">
        <v>41795</v>
      </c>
      <c r="F9" s="18">
        <v>49493</v>
      </c>
      <c r="G9" s="21">
        <v>18141.59</v>
      </c>
      <c r="H9" s="22"/>
      <c r="I9" s="22"/>
      <c r="J9" s="22">
        <v>18140</v>
      </c>
      <c r="K9" s="21"/>
      <c r="L9" s="21"/>
      <c r="M9" s="21"/>
      <c r="N9" s="23">
        <f t="shared" si="0"/>
        <v>18141.59</v>
      </c>
    </row>
    <row r="10" spans="1:14">
      <c r="A10" s="24">
        <v>17</v>
      </c>
      <c r="B10" s="1" t="s">
        <v>92</v>
      </c>
      <c r="C10" s="1" t="s">
        <v>47</v>
      </c>
      <c r="D10" s="20">
        <v>41793</v>
      </c>
      <c r="E10" s="20">
        <v>41796</v>
      </c>
      <c r="F10" s="26">
        <v>49494</v>
      </c>
      <c r="G10" s="21">
        <v>61500</v>
      </c>
      <c r="H10" s="22"/>
      <c r="I10" s="22"/>
      <c r="J10" s="22"/>
      <c r="K10" s="21">
        <v>61500</v>
      </c>
      <c r="L10" s="21"/>
      <c r="M10" s="21"/>
      <c r="N10" s="23">
        <f t="shared" si="0"/>
        <v>61500</v>
      </c>
    </row>
    <row r="11" spans="1:14">
      <c r="A11" s="18"/>
      <c r="B11" s="1"/>
      <c r="C11" s="29"/>
      <c r="D11" s="20"/>
      <c r="E11" s="20"/>
      <c r="F11" s="28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"/>
      <c r="C12" s="1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133641.59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133641.59</v>
      </c>
      <c r="H27" s="34"/>
      <c r="I27" s="35">
        <f>SUM(I6:I26)</f>
        <v>0</v>
      </c>
      <c r="J27" s="35">
        <f>SUM(J6:J26)</f>
        <v>38140</v>
      </c>
      <c r="K27" s="35">
        <f>SUM(K6:K26)</f>
        <v>95500</v>
      </c>
      <c r="L27" s="35">
        <f>SUM(L6:L26)</f>
        <v>0</v>
      </c>
      <c r="M27" s="35">
        <f>SUM(M6:M26)</f>
        <v>0</v>
      </c>
      <c r="N27" s="23">
        <f t="shared" ref="N27" si="1">G27+I27</f>
        <v>133641.59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65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65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38140</v>
      </c>
      <c r="D33" s="1"/>
      <c r="E33" s="1"/>
      <c r="F33" s="65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38140</v>
      </c>
      <c r="D34" s="1"/>
      <c r="E34" s="1"/>
      <c r="F34" s="65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7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52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63"/>
      <c r="E3" s="63" t="s">
        <v>35</v>
      </c>
      <c r="F3" s="11"/>
      <c r="G3" s="12"/>
      <c r="H3" s="5"/>
      <c r="I3" s="1"/>
      <c r="J3" s="13"/>
      <c r="K3" s="14" t="s">
        <v>5</v>
      </c>
      <c r="L3" s="15">
        <v>41794</v>
      </c>
      <c r="M3" s="16"/>
      <c r="N3" s="17" t="s">
        <v>34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>
        <v>23</v>
      </c>
      <c r="B6" s="1" t="s">
        <v>62</v>
      </c>
      <c r="C6" s="1" t="s">
        <v>39</v>
      </c>
      <c r="D6" s="20"/>
      <c r="E6" s="20"/>
      <c r="F6" s="18">
        <v>49481</v>
      </c>
      <c r="G6" s="21"/>
      <c r="H6" s="22" t="s">
        <v>84</v>
      </c>
      <c r="I6" s="22">
        <v>81750</v>
      </c>
      <c r="J6" s="22"/>
      <c r="K6" s="22">
        <v>81750</v>
      </c>
      <c r="L6" s="21"/>
      <c r="M6" s="21"/>
      <c r="N6" s="23">
        <f t="shared" ref="N6:N25" si="0">G6+I6</f>
        <v>81750</v>
      </c>
    </row>
    <row r="7" spans="1:14">
      <c r="A7" s="18">
        <v>15</v>
      </c>
      <c r="B7" s="1" t="s">
        <v>83</v>
      </c>
      <c r="C7" s="1" t="s">
        <v>37</v>
      </c>
      <c r="D7" s="20">
        <v>41794</v>
      </c>
      <c r="E7" s="20">
        <v>41795</v>
      </c>
      <c r="F7" s="26">
        <v>49482</v>
      </c>
      <c r="G7" s="21">
        <v>20000</v>
      </c>
      <c r="H7" s="22"/>
      <c r="I7" s="22"/>
      <c r="J7" s="22"/>
      <c r="K7" s="21">
        <v>20000</v>
      </c>
      <c r="L7" s="21"/>
      <c r="M7" s="21"/>
      <c r="N7" s="23">
        <f t="shared" si="0"/>
        <v>20000</v>
      </c>
    </row>
    <row r="8" spans="1:14">
      <c r="A8" s="24">
        <v>12</v>
      </c>
      <c r="B8" s="25" t="s">
        <v>80</v>
      </c>
      <c r="C8" s="25" t="s">
        <v>81</v>
      </c>
      <c r="D8" s="20">
        <v>41794</v>
      </c>
      <c r="E8" s="20">
        <v>41795</v>
      </c>
      <c r="F8" s="27">
        <v>49484</v>
      </c>
      <c r="G8" s="22">
        <v>17000</v>
      </c>
      <c r="H8" s="22"/>
      <c r="I8" s="22"/>
      <c r="J8" s="22">
        <v>17000</v>
      </c>
      <c r="K8" s="21"/>
      <c r="L8" s="21"/>
      <c r="M8" s="21"/>
      <c r="N8" s="23">
        <f t="shared" si="0"/>
        <v>17000</v>
      </c>
    </row>
    <row r="9" spans="1:14">
      <c r="A9" s="24">
        <v>19</v>
      </c>
      <c r="B9" s="19" t="s">
        <v>48</v>
      </c>
      <c r="C9" s="19" t="s">
        <v>47</v>
      </c>
      <c r="D9" s="20">
        <v>41793</v>
      </c>
      <c r="E9" s="20">
        <v>41795</v>
      </c>
      <c r="F9" s="18">
        <v>49485</v>
      </c>
      <c r="G9" s="21">
        <v>41000</v>
      </c>
      <c r="H9" s="22"/>
      <c r="I9" s="22"/>
      <c r="J9" s="22"/>
      <c r="K9" s="21">
        <v>41000</v>
      </c>
      <c r="L9" s="21"/>
      <c r="M9" s="21"/>
      <c r="N9" s="23">
        <f t="shared" si="0"/>
        <v>41000</v>
      </c>
    </row>
    <row r="10" spans="1:14">
      <c r="A10" s="24">
        <v>26</v>
      </c>
      <c r="B10" s="1" t="s">
        <v>82</v>
      </c>
      <c r="C10" s="1" t="s">
        <v>55</v>
      </c>
      <c r="D10" s="20">
        <v>41794</v>
      </c>
      <c r="E10" s="20">
        <v>41796</v>
      </c>
      <c r="F10" s="26">
        <v>49487</v>
      </c>
      <c r="G10" s="21">
        <v>50140</v>
      </c>
      <c r="H10" s="22"/>
      <c r="I10" s="22"/>
      <c r="J10" s="22"/>
      <c r="K10" s="21">
        <v>50140</v>
      </c>
      <c r="L10" s="21"/>
      <c r="M10" s="21"/>
      <c r="N10" s="23">
        <f t="shared" si="0"/>
        <v>50140</v>
      </c>
    </row>
    <row r="11" spans="1:14">
      <c r="A11" s="18"/>
      <c r="B11" s="1" t="s">
        <v>33</v>
      </c>
      <c r="C11" s="29"/>
      <c r="D11" s="20"/>
      <c r="E11" s="20"/>
      <c r="F11" s="28">
        <v>49488</v>
      </c>
      <c r="G11" s="21"/>
      <c r="H11" s="22"/>
      <c r="I11" s="22">
        <v>3800</v>
      </c>
      <c r="J11" s="22">
        <v>3800</v>
      </c>
      <c r="K11" s="21"/>
      <c r="L11" s="21"/>
      <c r="M11" s="21"/>
      <c r="N11" s="23">
        <f t="shared" si="0"/>
        <v>3800</v>
      </c>
    </row>
    <row r="12" spans="1:14">
      <c r="A12" s="24">
        <v>16</v>
      </c>
      <c r="B12" s="1" t="s">
        <v>85</v>
      </c>
      <c r="C12" s="1" t="s">
        <v>69</v>
      </c>
      <c r="D12" s="20">
        <v>41794</v>
      </c>
      <c r="E12" s="20">
        <v>41795</v>
      </c>
      <c r="F12" s="26">
        <v>49489</v>
      </c>
      <c r="G12" s="21">
        <v>20500</v>
      </c>
      <c r="H12" s="22"/>
      <c r="I12" s="22"/>
      <c r="J12" s="22"/>
      <c r="K12" s="21">
        <v>20500</v>
      </c>
      <c r="L12" s="21"/>
      <c r="M12" s="21"/>
      <c r="N12" s="23">
        <f t="shared" si="0"/>
        <v>20500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234190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148640</v>
      </c>
      <c r="H27" s="34"/>
      <c r="I27" s="35">
        <f>SUM(I6:I26)</f>
        <v>85550</v>
      </c>
      <c r="J27" s="35">
        <f>SUM(J6:J26)</f>
        <v>20800</v>
      </c>
      <c r="K27" s="35">
        <f>SUM(K6:K26)</f>
        <v>213390</v>
      </c>
      <c r="L27" s="35">
        <f>SUM(L6:L26)</f>
        <v>0</v>
      </c>
      <c r="M27" s="35">
        <f>SUM(M6:M26)</f>
        <v>0</v>
      </c>
      <c r="N27" s="23">
        <f t="shared" ref="N27" si="1">G27+I27</f>
        <v>234190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 t="s">
        <v>86</v>
      </c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62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f>C31*E30</f>
        <v>0</v>
      </c>
      <c r="D32" s="1"/>
      <c r="E32" s="1"/>
      <c r="F32" s="62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20800</v>
      </c>
      <c r="D33" s="1"/>
      <c r="E33" s="1"/>
      <c r="F33" s="62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20800</v>
      </c>
      <c r="D34" s="1"/>
      <c r="E34" s="1"/>
      <c r="F34" s="62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sortState ref="A6:M12">
    <sortCondition ref="F6:F12"/>
  </sortState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7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53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61"/>
      <c r="E3" s="61" t="s">
        <v>28</v>
      </c>
      <c r="F3" s="11"/>
      <c r="G3" s="12"/>
      <c r="H3" s="5"/>
      <c r="I3" s="1"/>
      <c r="J3" s="13"/>
      <c r="K3" s="14" t="s">
        <v>5</v>
      </c>
      <c r="L3" s="15">
        <v>41794</v>
      </c>
      <c r="M3" s="16"/>
      <c r="N3" s="17" t="s">
        <v>29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 t="s">
        <v>71</v>
      </c>
      <c r="B6" s="19" t="s">
        <v>72</v>
      </c>
      <c r="C6" s="19" t="s">
        <v>73</v>
      </c>
      <c r="D6" s="20">
        <v>41792</v>
      </c>
      <c r="E6" s="20">
        <v>41794</v>
      </c>
      <c r="F6" s="18">
        <v>49475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 t="shared" ref="N6:N25" si="0">G6+I6</f>
        <v>68000</v>
      </c>
    </row>
    <row r="7" spans="1:14">
      <c r="A7" s="24">
        <v>9</v>
      </c>
      <c r="B7" s="25" t="s">
        <v>74</v>
      </c>
      <c r="C7" s="25" t="s">
        <v>75</v>
      </c>
      <c r="D7" s="20">
        <v>41793</v>
      </c>
      <c r="E7" s="20">
        <v>41794</v>
      </c>
      <c r="F7" s="26">
        <v>49476</v>
      </c>
      <c r="G7" s="22">
        <v>20500</v>
      </c>
      <c r="H7" s="22"/>
      <c r="I7" s="22"/>
      <c r="J7" s="22"/>
      <c r="K7" s="21">
        <v>20500</v>
      </c>
      <c r="L7" s="21"/>
      <c r="M7" s="21"/>
      <c r="N7" s="23">
        <f t="shared" si="0"/>
        <v>20500</v>
      </c>
    </row>
    <row r="8" spans="1:14">
      <c r="A8" s="24">
        <v>8</v>
      </c>
      <c r="B8" s="1" t="s">
        <v>76</v>
      </c>
      <c r="C8" s="1" t="s">
        <v>75</v>
      </c>
      <c r="D8" s="20">
        <v>41793</v>
      </c>
      <c r="E8" s="20">
        <v>41794</v>
      </c>
      <c r="F8" s="27">
        <v>49477</v>
      </c>
      <c r="G8" s="21">
        <v>20500</v>
      </c>
      <c r="H8" s="22"/>
      <c r="I8" s="22"/>
      <c r="J8" s="22"/>
      <c r="K8" s="21">
        <v>20500</v>
      </c>
      <c r="L8" s="21"/>
      <c r="M8" s="21"/>
      <c r="N8" s="23">
        <f t="shared" si="0"/>
        <v>20500</v>
      </c>
    </row>
    <row r="9" spans="1:14">
      <c r="A9" s="18">
        <v>10</v>
      </c>
      <c r="B9" s="1" t="s">
        <v>77</v>
      </c>
      <c r="C9" s="1" t="s">
        <v>37</v>
      </c>
      <c r="D9" s="20">
        <v>41793</v>
      </c>
      <c r="E9" s="20">
        <v>41794</v>
      </c>
      <c r="F9" s="27">
        <v>49478</v>
      </c>
      <c r="G9" s="21">
        <v>20500</v>
      </c>
      <c r="H9" s="22"/>
      <c r="I9" s="22"/>
      <c r="J9" s="22"/>
      <c r="K9" s="21">
        <v>20500</v>
      </c>
      <c r="L9" s="21"/>
      <c r="M9" s="21"/>
      <c r="N9" s="23">
        <f t="shared" si="0"/>
        <v>20500</v>
      </c>
    </row>
    <row r="10" spans="1:14">
      <c r="A10" s="24">
        <v>21</v>
      </c>
      <c r="B10" s="1" t="s">
        <v>38</v>
      </c>
      <c r="C10" s="1" t="s">
        <v>37</v>
      </c>
      <c r="D10" s="20">
        <v>41791</v>
      </c>
      <c r="E10" s="20">
        <v>41794</v>
      </c>
      <c r="F10" s="28">
        <v>49479</v>
      </c>
      <c r="G10" s="21">
        <v>60495</v>
      </c>
      <c r="H10" s="22"/>
      <c r="I10" s="22"/>
      <c r="J10" s="22">
        <v>60495</v>
      </c>
      <c r="K10" s="21"/>
      <c r="L10" s="21"/>
      <c r="M10" s="21"/>
      <c r="N10" s="23">
        <f t="shared" si="0"/>
        <v>60495</v>
      </c>
    </row>
    <row r="11" spans="1:14">
      <c r="A11" s="24" t="s">
        <v>78</v>
      </c>
      <c r="B11" s="1" t="s">
        <v>79</v>
      </c>
      <c r="C11" s="1" t="s">
        <v>37</v>
      </c>
      <c r="D11" s="20"/>
      <c r="E11" s="20"/>
      <c r="F11" s="26">
        <v>49480</v>
      </c>
      <c r="G11" s="21"/>
      <c r="H11" s="22" t="s">
        <v>33</v>
      </c>
      <c r="I11" s="22">
        <v>2800</v>
      </c>
      <c r="J11" s="22">
        <v>2800</v>
      </c>
      <c r="K11" s="21"/>
      <c r="L11" s="21"/>
      <c r="M11" s="21"/>
      <c r="N11" s="23">
        <f t="shared" si="0"/>
        <v>2800</v>
      </c>
    </row>
    <row r="12" spans="1:14">
      <c r="A12" s="18"/>
      <c r="B12" s="1"/>
      <c r="C12" s="29"/>
      <c r="D12" s="20"/>
      <c r="E12" s="20"/>
      <c r="F12" s="28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192795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189995</v>
      </c>
      <c r="H27" s="34"/>
      <c r="I27" s="35">
        <f>SUM(I6:I26)</f>
        <v>2800</v>
      </c>
      <c r="J27" s="35">
        <f>SUM(J6:J26)</f>
        <v>63295</v>
      </c>
      <c r="K27" s="35">
        <f>SUM(K6:K26)</f>
        <v>61500</v>
      </c>
      <c r="L27" s="35">
        <f>SUM(L6:L26)</f>
        <v>68000</v>
      </c>
      <c r="M27" s="35">
        <f>SUM(M6:M26)</f>
        <v>0</v>
      </c>
      <c r="N27" s="23">
        <f t="shared" ref="N27" si="1">G27+I27</f>
        <v>192795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60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60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63295</v>
      </c>
      <c r="D33" s="1"/>
      <c r="E33" s="1"/>
      <c r="F33" s="60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63295</v>
      </c>
      <c r="D34" s="1"/>
      <c r="E34" s="1"/>
      <c r="F34" s="60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7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54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3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58"/>
      <c r="E3" s="58" t="s">
        <v>35</v>
      </c>
      <c r="F3" s="11"/>
      <c r="G3" s="12"/>
      <c r="H3" s="5"/>
      <c r="I3" s="1"/>
      <c r="J3" s="13"/>
      <c r="K3" s="14" t="s">
        <v>5</v>
      </c>
      <c r="L3" s="15">
        <v>41793</v>
      </c>
      <c r="M3" s="16"/>
      <c r="N3" s="17" t="s">
        <v>34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/>
      <c r="B6" s="19" t="s">
        <v>62</v>
      </c>
      <c r="C6" s="19" t="s">
        <v>55</v>
      </c>
      <c r="D6" s="20"/>
      <c r="E6" s="20"/>
      <c r="F6" s="18">
        <v>49468</v>
      </c>
      <c r="G6" s="21"/>
      <c r="H6" s="22" t="s">
        <v>63</v>
      </c>
      <c r="I6" s="22">
        <v>10900</v>
      </c>
      <c r="J6" s="22"/>
      <c r="K6" s="21">
        <v>10900</v>
      </c>
      <c r="L6" s="21"/>
      <c r="M6" s="21"/>
      <c r="N6" s="23">
        <f t="shared" ref="N6:N25" si="0">G6+I6</f>
        <v>10900</v>
      </c>
    </row>
    <row r="7" spans="1:14">
      <c r="A7" s="24">
        <v>15</v>
      </c>
      <c r="B7" s="25" t="s">
        <v>64</v>
      </c>
      <c r="C7" s="25" t="s">
        <v>49</v>
      </c>
      <c r="D7" s="20">
        <v>41793</v>
      </c>
      <c r="E7" s="20">
        <v>41794</v>
      </c>
      <c r="F7" s="26">
        <v>49469</v>
      </c>
      <c r="G7" s="22">
        <v>17000</v>
      </c>
      <c r="H7" s="22"/>
      <c r="I7" s="22"/>
      <c r="J7" s="22"/>
      <c r="K7" s="21">
        <v>17000</v>
      </c>
      <c r="L7" s="21"/>
      <c r="M7" s="21"/>
      <c r="N7" s="23">
        <f t="shared" si="0"/>
        <v>17000</v>
      </c>
    </row>
    <row r="8" spans="1:14">
      <c r="A8" s="24"/>
      <c r="B8" s="1" t="s">
        <v>65</v>
      </c>
      <c r="C8" s="1" t="s">
        <v>55</v>
      </c>
      <c r="D8" s="20">
        <v>41793</v>
      </c>
      <c r="E8" s="20">
        <v>41795</v>
      </c>
      <c r="F8" s="27">
        <v>49470</v>
      </c>
      <c r="G8" s="21">
        <v>137340</v>
      </c>
      <c r="H8" s="22"/>
      <c r="I8" s="22"/>
      <c r="J8" s="22"/>
      <c r="K8" s="21">
        <v>137340</v>
      </c>
      <c r="L8" s="21"/>
      <c r="M8" s="21"/>
      <c r="N8" s="23">
        <f t="shared" si="0"/>
        <v>137340</v>
      </c>
    </row>
    <row r="9" spans="1:14">
      <c r="A9" s="18">
        <v>7</v>
      </c>
      <c r="B9" s="1" t="s">
        <v>66</v>
      </c>
      <c r="C9" s="1" t="s">
        <v>67</v>
      </c>
      <c r="D9" s="20">
        <v>41793</v>
      </c>
      <c r="E9" s="20">
        <v>41794</v>
      </c>
      <c r="F9" s="27">
        <v>49471</v>
      </c>
      <c r="G9" s="21">
        <v>20500</v>
      </c>
      <c r="H9" s="22"/>
      <c r="I9" s="22"/>
      <c r="J9" s="22"/>
      <c r="K9" s="21">
        <v>20500</v>
      </c>
      <c r="L9" s="21"/>
      <c r="M9" s="21"/>
      <c r="N9" s="23">
        <f t="shared" si="0"/>
        <v>20500</v>
      </c>
    </row>
    <row r="10" spans="1:14">
      <c r="A10" s="24">
        <v>12</v>
      </c>
      <c r="B10" s="1" t="s">
        <v>70</v>
      </c>
      <c r="C10" s="1" t="s">
        <v>49</v>
      </c>
      <c r="D10" s="20">
        <v>41792</v>
      </c>
      <c r="E10" s="20">
        <v>41794</v>
      </c>
      <c r="F10" s="28">
        <v>49472</v>
      </c>
      <c r="G10" s="21">
        <v>34000</v>
      </c>
      <c r="H10" s="22"/>
      <c r="I10" s="22"/>
      <c r="J10" s="22"/>
      <c r="K10" s="21">
        <v>34000</v>
      </c>
      <c r="L10" s="21"/>
      <c r="M10" s="21"/>
      <c r="N10" s="23">
        <f t="shared" si="0"/>
        <v>34000</v>
      </c>
    </row>
    <row r="11" spans="1:14">
      <c r="A11" s="18">
        <v>16</v>
      </c>
      <c r="B11" s="1" t="s">
        <v>68</v>
      </c>
      <c r="C11" s="1" t="s">
        <v>69</v>
      </c>
      <c r="D11" s="20">
        <v>41793</v>
      </c>
      <c r="E11" s="20">
        <v>41794</v>
      </c>
      <c r="F11" s="26">
        <v>49473</v>
      </c>
      <c r="G11" s="21">
        <v>20500</v>
      </c>
      <c r="H11" s="22"/>
      <c r="I11" s="22"/>
      <c r="J11" s="22"/>
      <c r="K11" s="21">
        <v>20500</v>
      </c>
      <c r="L11" s="21"/>
      <c r="M11" s="21"/>
      <c r="N11" s="23">
        <f t="shared" si="0"/>
        <v>20500</v>
      </c>
    </row>
    <row r="12" spans="1:14">
      <c r="A12" s="18"/>
      <c r="B12" s="1" t="s">
        <v>42</v>
      </c>
      <c r="C12" s="29" t="s">
        <v>33</v>
      </c>
      <c r="D12" s="20"/>
      <c r="E12" s="20"/>
      <c r="F12" s="28">
        <v>49474</v>
      </c>
      <c r="G12" s="21"/>
      <c r="H12" s="22"/>
      <c r="I12" s="22">
        <v>2000</v>
      </c>
      <c r="J12" s="22">
        <v>2000</v>
      </c>
      <c r="K12" s="21"/>
      <c r="L12" s="21"/>
      <c r="M12" s="21"/>
      <c r="N12" s="23">
        <f t="shared" si="0"/>
        <v>2000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242240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229340</v>
      </c>
      <c r="H27" s="34"/>
      <c r="I27" s="35">
        <f>SUM(I6:I26)</f>
        <v>12900</v>
      </c>
      <c r="J27" s="35">
        <f>SUM(J6:J26)</f>
        <v>2000</v>
      </c>
      <c r="K27" s="35">
        <f>SUM(K6:K26)</f>
        <v>240240</v>
      </c>
      <c r="L27" s="35">
        <f>SUM(L6:L26)</f>
        <v>0</v>
      </c>
      <c r="M27" s="35">
        <f>SUM(M6:M26)</f>
        <v>0</v>
      </c>
      <c r="N27" s="23">
        <f t="shared" ref="N27" si="1">G27+I27</f>
        <v>242240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59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2000</v>
      </c>
      <c r="D32" s="1"/>
      <c r="E32" s="1"/>
      <c r="F32" s="59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0</v>
      </c>
      <c r="D33" s="1"/>
      <c r="E33" s="1"/>
      <c r="F33" s="59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2000</v>
      </c>
      <c r="D34" s="1"/>
      <c r="E34" s="1"/>
      <c r="F34" s="59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B3:C3"/>
    <mergeCell ref="H4:I4"/>
    <mergeCell ref="A27:B27"/>
    <mergeCell ref="A29:B29"/>
    <mergeCell ref="E29:F29"/>
    <mergeCell ref="G29:M29"/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</mergeCells>
  <pageMargins left="0.7" right="0.7" top="0.75" bottom="0.75" header="0.3" footer="0.3"/>
  <pageSetup scale="7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55">
    <pageSetUpPr fitToPage="1"/>
  </sheetPr>
  <dimension ref="A1:N37"/>
  <sheetViews>
    <sheetView workbookViewId="0">
      <selection sqref="A1:N33"/>
    </sheetView>
  </sheetViews>
  <sheetFormatPr baseColWidth="10" defaultColWidth="9.140625" defaultRowHeight="1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57"/>
      <c r="E3" s="57" t="s">
        <v>56</v>
      </c>
      <c r="F3" s="11"/>
      <c r="G3" s="12"/>
      <c r="H3" s="5"/>
      <c r="I3" s="1"/>
      <c r="J3" s="13"/>
      <c r="K3" s="14" t="s">
        <v>5</v>
      </c>
      <c r="L3" s="15">
        <v>41793</v>
      </c>
      <c r="M3" s="16"/>
      <c r="N3" s="17" t="s">
        <v>57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>
        <v>11</v>
      </c>
      <c r="B6" s="19" t="s">
        <v>58</v>
      </c>
      <c r="C6" s="19" t="s">
        <v>55</v>
      </c>
      <c r="D6" s="20">
        <v>41793</v>
      </c>
      <c r="E6" s="20">
        <v>41794</v>
      </c>
      <c r="F6" s="18">
        <v>49465</v>
      </c>
      <c r="G6" s="21">
        <v>23980</v>
      </c>
      <c r="H6" s="22"/>
      <c r="I6" s="22"/>
      <c r="J6" s="22"/>
      <c r="K6" s="21">
        <v>23980</v>
      </c>
      <c r="L6" s="21"/>
      <c r="M6" s="21"/>
      <c r="N6" s="23">
        <f t="shared" ref="N6:N25" si="0">G6+I6</f>
        <v>23980</v>
      </c>
    </row>
    <row r="7" spans="1:14">
      <c r="A7" s="24">
        <v>23</v>
      </c>
      <c r="B7" s="25" t="s">
        <v>59</v>
      </c>
      <c r="C7" s="25" t="s">
        <v>60</v>
      </c>
      <c r="D7" s="20">
        <v>41793</v>
      </c>
      <c r="E7" s="20">
        <v>41795</v>
      </c>
      <c r="F7" s="26">
        <v>49466</v>
      </c>
      <c r="G7" s="22">
        <v>43600</v>
      </c>
      <c r="H7" s="22"/>
      <c r="I7" s="22"/>
      <c r="J7" s="22"/>
      <c r="K7" s="21">
        <v>43600</v>
      </c>
      <c r="L7" s="21"/>
      <c r="M7" s="21"/>
      <c r="N7" s="23">
        <f t="shared" si="0"/>
        <v>43600</v>
      </c>
    </row>
    <row r="8" spans="1:14">
      <c r="A8" s="24">
        <v>23</v>
      </c>
      <c r="B8" s="1" t="s">
        <v>59</v>
      </c>
      <c r="C8" s="1" t="s">
        <v>60</v>
      </c>
      <c r="D8" s="20"/>
      <c r="E8" s="20"/>
      <c r="F8" s="27">
        <v>49467</v>
      </c>
      <c r="G8" s="21"/>
      <c r="H8" s="22" t="s">
        <v>61</v>
      </c>
      <c r="I8" s="22">
        <v>53410</v>
      </c>
      <c r="J8" s="22"/>
      <c r="K8" s="21">
        <v>53410</v>
      </c>
      <c r="L8" s="21"/>
      <c r="M8" s="21"/>
      <c r="N8" s="23">
        <f t="shared" si="0"/>
        <v>53410</v>
      </c>
    </row>
    <row r="9" spans="1:14">
      <c r="A9" s="18"/>
      <c r="B9" s="1"/>
      <c r="C9" s="1"/>
      <c r="D9" s="20"/>
      <c r="E9" s="20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"/>
      <c r="C10" s="1"/>
      <c r="D10" s="20"/>
      <c r="E10" s="20"/>
      <c r="F10" s="28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8"/>
      <c r="B12" s="1"/>
      <c r="C12" s="29"/>
      <c r="D12" s="20"/>
      <c r="E12" s="20"/>
      <c r="F12" s="28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>
        <v>0</v>
      </c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120990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67580</v>
      </c>
      <c r="H27" s="34"/>
      <c r="I27" s="35">
        <f>SUM(I6:I26)</f>
        <v>53410</v>
      </c>
      <c r="J27" s="35">
        <f>SUM(J6:J26)</f>
        <v>0</v>
      </c>
      <c r="K27" s="35">
        <f>SUM(K6:K26)</f>
        <v>120990</v>
      </c>
      <c r="L27" s="35">
        <f>SUM(L6:L26)</f>
        <v>0</v>
      </c>
      <c r="M27" s="35">
        <f>SUM(M6:M26)</f>
        <v>0</v>
      </c>
      <c r="N27" s="23">
        <f t="shared" ref="N27" si="1">G27+I27</f>
        <v>120990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56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v>0</v>
      </c>
      <c r="D32" s="1"/>
      <c r="E32" s="1"/>
      <c r="F32" s="56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0</v>
      </c>
      <c r="D33" s="1"/>
      <c r="E33" s="1"/>
      <c r="F33" s="56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0</v>
      </c>
      <c r="D34" s="1"/>
      <c r="E34" s="1"/>
      <c r="F34" s="56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69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56">
    <pageSetUpPr fitToPage="1"/>
  </sheetPr>
  <dimension ref="A1:N37"/>
  <sheetViews>
    <sheetView tabSelected="1" workbookViewId="0">
      <selection activeCell="G12" sqref="G12"/>
    </sheetView>
  </sheetViews>
  <sheetFormatPr baseColWidth="10" defaultColWidth="9.140625" defaultRowHeight="1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55"/>
      <c r="E3" s="55" t="s">
        <v>28</v>
      </c>
      <c r="F3" s="11"/>
      <c r="G3" s="12"/>
      <c r="H3" s="5"/>
      <c r="I3" s="1"/>
      <c r="J3" s="13"/>
      <c r="K3" s="14" t="s">
        <v>5</v>
      </c>
      <c r="L3" s="15">
        <v>41792</v>
      </c>
      <c r="M3" s="16"/>
      <c r="N3" s="17" t="s">
        <v>34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/>
      <c r="B6" s="19" t="s">
        <v>48</v>
      </c>
      <c r="C6" s="19" t="s">
        <v>47</v>
      </c>
      <c r="D6" s="20">
        <v>41792</v>
      </c>
      <c r="E6" s="20">
        <v>41793</v>
      </c>
      <c r="F6" s="18">
        <v>49460</v>
      </c>
      <c r="G6" s="21">
        <v>20500</v>
      </c>
      <c r="H6" s="22"/>
      <c r="I6" s="22"/>
      <c r="J6" s="22"/>
      <c r="K6" s="21">
        <v>20500</v>
      </c>
      <c r="L6" s="21"/>
      <c r="M6" s="21"/>
      <c r="N6" s="23">
        <f t="shared" ref="N6:N25" si="0">G6+I6</f>
        <v>20500</v>
      </c>
    </row>
    <row r="7" spans="1:14">
      <c r="A7" s="24"/>
      <c r="B7" s="25" t="s">
        <v>50</v>
      </c>
      <c r="C7" s="25" t="s">
        <v>49</v>
      </c>
      <c r="D7" s="20">
        <v>41792</v>
      </c>
      <c r="E7" s="20">
        <v>41793</v>
      </c>
      <c r="F7" s="26">
        <v>49461</v>
      </c>
      <c r="G7" s="22">
        <v>17000</v>
      </c>
      <c r="H7" s="22"/>
      <c r="I7" s="22"/>
      <c r="J7" s="22"/>
      <c r="K7" s="21">
        <v>17000</v>
      </c>
      <c r="L7" s="21"/>
      <c r="M7" s="21"/>
      <c r="N7" s="23">
        <f t="shared" si="0"/>
        <v>17000</v>
      </c>
    </row>
    <row r="8" spans="1:14">
      <c r="A8" s="24"/>
      <c r="B8" s="1" t="s">
        <v>52</v>
      </c>
      <c r="C8" s="1" t="s">
        <v>51</v>
      </c>
      <c r="D8" s="20">
        <v>41792</v>
      </c>
      <c r="E8" s="20">
        <v>41793</v>
      </c>
      <c r="F8" s="27">
        <v>49462</v>
      </c>
      <c r="G8" s="21">
        <v>17000</v>
      </c>
      <c r="H8" s="22"/>
      <c r="I8" s="22"/>
      <c r="J8" s="22">
        <v>17000</v>
      </c>
      <c r="K8" s="21"/>
      <c r="L8" s="21"/>
      <c r="M8" s="21"/>
      <c r="N8" s="23">
        <f t="shared" si="0"/>
        <v>17000</v>
      </c>
    </row>
    <row r="9" spans="1:14">
      <c r="A9" s="18"/>
      <c r="B9" s="1" t="s">
        <v>52</v>
      </c>
      <c r="C9" s="1" t="s">
        <v>37</v>
      </c>
      <c r="D9" s="20"/>
      <c r="E9" s="20"/>
      <c r="F9" s="27">
        <v>49463</v>
      </c>
      <c r="G9" s="21"/>
      <c r="H9" s="22" t="s">
        <v>53</v>
      </c>
      <c r="I9" s="22">
        <v>8175</v>
      </c>
      <c r="J9" s="22">
        <v>8175</v>
      </c>
      <c r="K9" s="21"/>
      <c r="L9" s="21"/>
      <c r="M9" s="21"/>
      <c r="N9" s="23">
        <f t="shared" si="0"/>
        <v>8175</v>
      </c>
    </row>
    <row r="10" spans="1:14">
      <c r="A10" s="24"/>
      <c r="B10" s="1" t="s">
        <v>54</v>
      </c>
      <c r="C10" s="1" t="s">
        <v>55</v>
      </c>
      <c r="D10" s="20">
        <v>41792</v>
      </c>
      <c r="E10" s="20">
        <v>41793</v>
      </c>
      <c r="F10" s="28">
        <v>49464</v>
      </c>
      <c r="G10" s="21">
        <v>33790</v>
      </c>
      <c r="H10" s="22"/>
      <c r="I10" s="22"/>
      <c r="J10" s="22">
        <v>33790</v>
      </c>
      <c r="K10" s="21"/>
      <c r="L10" s="21"/>
      <c r="M10" s="21"/>
      <c r="N10" s="23">
        <f t="shared" si="0"/>
        <v>33790</v>
      </c>
    </row>
    <row r="11" spans="1:14">
      <c r="A11" s="18"/>
      <c r="B11" s="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8"/>
      <c r="B12" s="1"/>
      <c r="C12" s="29"/>
      <c r="D12" s="20"/>
      <c r="E12" s="20"/>
      <c r="F12" s="28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96465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88290</v>
      </c>
      <c r="H27" s="34"/>
      <c r="I27" s="35">
        <f>SUM(I6:I26)</f>
        <v>8175</v>
      </c>
      <c r="J27" s="35">
        <f>SUM(J6:J26)</f>
        <v>58965</v>
      </c>
      <c r="K27" s="35">
        <f>SUM(K6:K26)</f>
        <v>37500</v>
      </c>
      <c r="L27" s="35">
        <f>SUM(L6:L26)</f>
        <v>0</v>
      </c>
      <c r="M27" s="35">
        <f>SUM(M6:M26)</f>
        <v>0</v>
      </c>
      <c r="N27" s="23">
        <f t="shared" ref="N27" si="1">G27+I27</f>
        <v>96465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62</v>
      </c>
      <c r="D31" s="1"/>
      <c r="E31" s="1"/>
      <c r="F31" s="54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f>C31*E30</f>
        <v>33790</v>
      </c>
      <c r="D32" s="1"/>
      <c r="E32" s="1"/>
      <c r="F32" s="54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25175</v>
      </c>
      <c r="D33" s="1"/>
      <c r="E33" s="1"/>
      <c r="F33" s="54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58965</v>
      </c>
      <c r="D34" s="1"/>
      <c r="E34" s="1"/>
      <c r="F34" s="54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69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N37"/>
  <sheetViews>
    <sheetView topLeftCell="A10" workbookViewId="0">
      <selection sqref="A1:N33"/>
    </sheetView>
  </sheetViews>
  <sheetFormatPr baseColWidth="10" defaultColWidth="9.140625" defaultRowHeight="1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53"/>
      <c r="E3" s="53" t="s">
        <v>35</v>
      </c>
      <c r="F3" s="11"/>
      <c r="G3" s="12"/>
      <c r="H3" s="5"/>
      <c r="I3" s="1"/>
      <c r="J3" s="13"/>
      <c r="K3" s="14" t="s">
        <v>5</v>
      </c>
      <c r="L3" s="15">
        <v>41792</v>
      </c>
      <c r="M3" s="16"/>
      <c r="N3" s="17" t="s">
        <v>29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/>
      <c r="B6" s="19" t="s">
        <v>42</v>
      </c>
      <c r="C6" s="19" t="s">
        <v>33</v>
      </c>
      <c r="D6" s="20"/>
      <c r="E6" s="20"/>
      <c r="F6" s="18">
        <v>49459</v>
      </c>
      <c r="G6" s="21"/>
      <c r="H6" s="22"/>
      <c r="I6" s="22">
        <v>1000</v>
      </c>
      <c r="J6" s="22">
        <v>1000</v>
      </c>
      <c r="K6" s="21"/>
      <c r="L6" s="21"/>
      <c r="M6" s="21"/>
      <c r="N6" s="23">
        <f t="shared" ref="N6:N25" si="0">G6+I6</f>
        <v>1000</v>
      </c>
    </row>
    <row r="7" spans="1:14">
      <c r="A7" s="24"/>
      <c r="B7" s="25"/>
      <c r="C7" s="25"/>
      <c r="D7" s="20"/>
      <c r="E7" s="20"/>
      <c r="F7" s="26"/>
      <c r="G7" s="22"/>
      <c r="H7" s="22"/>
      <c r="I7" s="22"/>
      <c r="J7" s="22"/>
      <c r="K7" s="21"/>
      <c r="L7" s="21"/>
      <c r="M7" s="21"/>
      <c r="N7" s="23">
        <f t="shared" si="0"/>
        <v>0</v>
      </c>
    </row>
    <row r="8" spans="1:14">
      <c r="A8" s="24"/>
      <c r="B8" s="1"/>
      <c r="C8" s="1"/>
      <c r="D8" s="20"/>
      <c r="E8" s="20"/>
      <c r="F8" s="27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18"/>
      <c r="B9" s="1"/>
      <c r="C9" s="1"/>
      <c r="D9" s="20"/>
      <c r="E9" s="20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"/>
      <c r="C10" s="1"/>
      <c r="D10" s="20"/>
      <c r="E10" s="20"/>
      <c r="F10" s="28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8"/>
      <c r="B12" s="1"/>
      <c r="C12" s="29"/>
      <c r="D12" s="20"/>
      <c r="E12" s="20"/>
      <c r="F12" s="28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1000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0</v>
      </c>
      <c r="H27" s="34"/>
      <c r="I27" s="35">
        <f>SUM(I6:I26)</f>
        <v>1000</v>
      </c>
      <c r="J27" s="35">
        <f>SUM(J6:J26)</f>
        <v>1000</v>
      </c>
      <c r="K27" s="35">
        <f>SUM(K6:K26)</f>
        <v>0</v>
      </c>
      <c r="L27" s="35">
        <f>SUM(L6:L26)</f>
        <v>0</v>
      </c>
      <c r="M27" s="35">
        <f>SUM(M6:M26)</f>
        <v>0</v>
      </c>
      <c r="N27" s="23">
        <f t="shared" ref="N27" si="1">G27+I27</f>
        <v>1000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52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f>C31*E30</f>
        <v>0</v>
      </c>
      <c r="D32" s="1"/>
      <c r="E32" s="1"/>
      <c r="F32" s="52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1000</v>
      </c>
      <c r="D33" s="1"/>
      <c r="E33" s="1"/>
      <c r="F33" s="52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1000</v>
      </c>
      <c r="D34" s="1"/>
      <c r="E34" s="1"/>
      <c r="F34" s="52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69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N37"/>
  <sheetViews>
    <sheetView topLeftCell="A13" workbookViewId="0">
      <selection sqref="A1:N33"/>
    </sheetView>
  </sheetViews>
  <sheetFormatPr baseColWidth="10" defaultColWidth="9.140625" defaultRowHeight="1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53"/>
      <c r="E3" s="53" t="s">
        <v>35</v>
      </c>
      <c r="F3" s="11"/>
      <c r="G3" s="12"/>
      <c r="H3" s="5"/>
      <c r="I3" s="1"/>
      <c r="J3" s="13"/>
      <c r="K3" s="14" t="s">
        <v>5</v>
      </c>
      <c r="L3" s="15">
        <v>41791</v>
      </c>
      <c r="M3" s="16"/>
      <c r="N3" s="17" t="s">
        <v>34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>
        <v>2</v>
      </c>
      <c r="B6" s="19" t="s">
        <v>36</v>
      </c>
      <c r="C6" s="19" t="s">
        <v>37</v>
      </c>
      <c r="D6" s="20">
        <v>41791</v>
      </c>
      <c r="E6" s="20">
        <v>41792</v>
      </c>
      <c r="F6" s="18">
        <v>49454</v>
      </c>
      <c r="G6" s="21">
        <v>24525</v>
      </c>
      <c r="H6" s="22"/>
      <c r="I6" s="22"/>
      <c r="J6" s="22"/>
      <c r="K6" s="21">
        <v>24525</v>
      </c>
      <c r="L6" s="21"/>
      <c r="M6" s="21"/>
      <c r="N6" s="23">
        <f t="shared" ref="N6:N25" si="0">G6+I6</f>
        <v>24525</v>
      </c>
    </row>
    <row r="7" spans="1:14">
      <c r="A7" s="24">
        <v>21</v>
      </c>
      <c r="B7" s="25" t="s">
        <v>38</v>
      </c>
      <c r="C7" s="25" t="s">
        <v>39</v>
      </c>
      <c r="D7" s="20"/>
      <c r="E7" s="20"/>
      <c r="F7" s="26">
        <v>49455</v>
      </c>
      <c r="G7" s="22"/>
      <c r="H7" s="22" t="s">
        <v>41</v>
      </c>
      <c r="I7" s="22">
        <v>70850</v>
      </c>
      <c r="J7" s="22"/>
      <c r="K7" s="21">
        <v>70850</v>
      </c>
      <c r="L7" s="21"/>
      <c r="M7" s="21"/>
      <c r="N7" s="23">
        <f t="shared" si="0"/>
        <v>70850</v>
      </c>
    </row>
    <row r="8" spans="1:14">
      <c r="A8" s="24">
        <v>21</v>
      </c>
      <c r="B8" s="1" t="s">
        <v>38</v>
      </c>
      <c r="C8" s="1" t="s">
        <v>39</v>
      </c>
      <c r="D8" s="20"/>
      <c r="E8" s="20"/>
      <c r="F8" s="27">
        <v>49456</v>
      </c>
      <c r="G8" s="21"/>
      <c r="H8" s="22" t="s">
        <v>40</v>
      </c>
      <c r="I8" s="22">
        <v>114450</v>
      </c>
      <c r="J8" s="22"/>
      <c r="K8" s="21">
        <v>114450</v>
      </c>
      <c r="L8" s="21"/>
      <c r="M8" s="21"/>
      <c r="N8" s="23">
        <f t="shared" si="0"/>
        <v>114450</v>
      </c>
    </row>
    <row r="9" spans="1:14">
      <c r="A9" s="18"/>
      <c r="B9" s="1" t="s">
        <v>42</v>
      </c>
      <c r="C9" s="1" t="s">
        <v>44</v>
      </c>
      <c r="D9" s="20"/>
      <c r="E9" s="20"/>
      <c r="F9" s="27">
        <v>49457</v>
      </c>
      <c r="G9" s="21"/>
      <c r="H9" s="22" t="s">
        <v>43</v>
      </c>
      <c r="I9" s="22">
        <v>2400</v>
      </c>
      <c r="J9" s="22">
        <v>2400</v>
      </c>
      <c r="K9" s="21"/>
      <c r="L9" s="21"/>
      <c r="M9" s="21"/>
      <c r="N9" s="23">
        <f t="shared" si="0"/>
        <v>2400</v>
      </c>
    </row>
    <row r="10" spans="1:14">
      <c r="A10" s="24">
        <v>40</v>
      </c>
      <c r="B10" s="1" t="s">
        <v>45</v>
      </c>
      <c r="C10" s="1" t="s">
        <v>46</v>
      </c>
      <c r="D10" s="20">
        <v>41791</v>
      </c>
      <c r="E10" s="20">
        <v>41792</v>
      </c>
      <c r="F10" s="28">
        <v>49458</v>
      </c>
      <c r="G10" s="21">
        <v>17000</v>
      </c>
      <c r="H10" s="22"/>
      <c r="I10" s="22"/>
      <c r="J10" s="22">
        <v>17000</v>
      </c>
      <c r="K10" s="21"/>
      <c r="L10" s="21"/>
      <c r="M10" s="21"/>
      <c r="N10" s="23">
        <f t="shared" si="0"/>
        <v>17000</v>
      </c>
    </row>
    <row r="11" spans="1:14">
      <c r="A11" s="18"/>
      <c r="B11" s="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8"/>
      <c r="B12" s="1"/>
      <c r="C12" s="29"/>
      <c r="D12" s="20"/>
      <c r="E12" s="20"/>
      <c r="F12" s="28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229225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41525</v>
      </c>
      <c r="H27" s="34"/>
      <c r="I27" s="35">
        <f>SUM(I6:I26)</f>
        <v>187700</v>
      </c>
      <c r="J27" s="35">
        <f>SUM(J6:J26)</f>
        <v>19400</v>
      </c>
      <c r="K27" s="35">
        <f>SUM(K6:K26)</f>
        <v>209825</v>
      </c>
      <c r="L27" s="35">
        <f>SUM(L6:L26)</f>
        <v>0</v>
      </c>
      <c r="M27" s="35">
        <f>SUM(M6:M26)</f>
        <v>0</v>
      </c>
      <c r="N27" s="23">
        <f t="shared" ref="N27" si="1">G27+I27</f>
        <v>229225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0</v>
      </c>
      <c r="D31" s="1"/>
      <c r="E31" s="1"/>
      <c r="F31" s="52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f>C31*E30</f>
        <v>0</v>
      </c>
      <c r="D32" s="1"/>
      <c r="E32" s="1"/>
      <c r="F32" s="52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19400</v>
      </c>
      <c r="D33" s="1"/>
      <c r="E33" s="1"/>
      <c r="F33" s="52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19400</v>
      </c>
      <c r="D34" s="1"/>
      <c r="E34" s="1"/>
      <c r="F34" s="52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6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227</v>
      </c>
      <c r="E3" s="139"/>
      <c r="F3" s="139"/>
      <c r="G3" s="140"/>
      <c r="H3" s="5"/>
      <c r="I3" s="1"/>
      <c r="J3" s="13"/>
      <c r="K3" s="14" t="s">
        <v>5</v>
      </c>
      <c r="L3" s="15">
        <v>41818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111</v>
      </c>
      <c r="C6" s="20" t="s">
        <v>230</v>
      </c>
      <c r="D6" s="20">
        <v>41817</v>
      </c>
      <c r="E6" s="20">
        <v>41818</v>
      </c>
      <c r="F6" s="27">
        <v>49762</v>
      </c>
      <c r="G6" s="21">
        <v>40000</v>
      </c>
      <c r="H6" s="22"/>
      <c r="I6" s="22"/>
      <c r="J6" s="22"/>
      <c r="K6" s="21">
        <v>40000</v>
      </c>
      <c r="L6" s="21"/>
      <c r="M6" s="21"/>
      <c r="N6" s="23">
        <f>G6+I6</f>
        <v>40000</v>
      </c>
    </row>
    <row r="7" spans="1:14">
      <c r="A7" s="18"/>
      <c r="B7" s="111" t="s">
        <v>422</v>
      </c>
      <c r="C7" s="29" t="s">
        <v>37</v>
      </c>
      <c r="D7" s="20">
        <v>41818</v>
      </c>
      <c r="E7" s="20">
        <v>41819</v>
      </c>
      <c r="F7" s="27">
        <v>49763</v>
      </c>
      <c r="G7" s="21">
        <v>23980</v>
      </c>
      <c r="H7" s="22"/>
      <c r="I7" s="22"/>
      <c r="J7" s="22"/>
      <c r="K7" s="21">
        <v>23980</v>
      </c>
      <c r="L7" s="21"/>
      <c r="M7" s="21"/>
      <c r="N7" s="23">
        <f t="shared" ref="N7:N24" si="0">G7+I7</f>
        <v>23980</v>
      </c>
    </row>
    <row r="8" spans="1:14">
      <c r="A8" s="24"/>
      <c r="B8" s="111" t="s">
        <v>423</v>
      </c>
      <c r="C8" s="1" t="s">
        <v>37</v>
      </c>
      <c r="D8" s="20">
        <v>41818</v>
      </c>
      <c r="E8" s="20">
        <v>41819</v>
      </c>
      <c r="F8" s="26">
        <v>49764</v>
      </c>
      <c r="G8" s="21">
        <v>40875</v>
      </c>
      <c r="H8" s="22"/>
      <c r="I8" s="22"/>
      <c r="J8" s="22">
        <v>32625</v>
      </c>
      <c r="K8" s="21">
        <v>8250</v>
      </c>
      <c r="L8" s="21"/>
      <c r="M8" s="21"/>
      <c r="N8" s="23">
        <f t="shared" si="0"/>
        <v>40875</v>
      </c>
    </row>
    <row r="9" spans="1:14">
      <c r="A9" s="24"/>
      <c r="B9" s="111" t="s">
        <v>424</v>
      </c>
      <c r="C9" s="20" t="s">
        <v>37</v>
      </c>
      <c r="D9" s="20">
        <v>41818</v>
      </c>
      <c r="E9" s="20">
        <v>41819</v>
      </c>
      <c r="F9" s="27">
        <v>49765</v>
      </c>
      <c r="G9" s="21">
        <v>3270</v>
      </c>
      <c r="H9" s="22"/>
      <c r="I9" s="22"/>
      <c r="J9" s="22"/>
      <c r="K9" s="21">
        <v>3270</v>
      </c>
      <c r="L9" s="21"/>
      <c r="M9" s="21"/>
      <c r="N9" s="23">
        <f t="shared" si="0"/>
        <v>3270</v>
      </c>
    </row>
    <row r="10" spans="1:14">
      <c r="A10" s="24"/>
      <c r="B10" s="112" t="s">
        <v>425</v>
      </c>
      <c r="C10" s="20" t="s">
        <v>60</v>
      </c>
      <c r="D10" s="20">
        <v>41817</v>
      </c>
      <c r="E10" s="20">
        <v>41819</v>
      </c>
      <c r="F10" s="26">
        <v>49766</v>
      </c>
      <c r="G10" s="21">
        <v>118810</v>
      </c>
      <c r="H10" s="22"/>
      <c r="I10" s="22"/>
      <c r="J10" s="22"/>
      <c r="K10" s="21">
        <v>118810</v>
      </c>
      <c r="L10" s="21"/>
      <c r="M10" s="21"/>
      <c r="N10" s="23">
        <f t="shared" si="0"/>
        <v>118810</v>
      </c>
    </row>
    <row r="11" spans="1:14">
      <c r="A11" s="24"/>
      <c r="B11" s="111" t="s">
        <v>426</v>
      </c>
      <c r="C11" s="1" t="s">
        <v>55</v>
      </c>
      <c r="D11" s="20"/>
      <c r="E11" s="20"/>
      <c r="F11" s="26">
        <v>49767</v>
      </c>
      <c r="G11" s="21"/>
      <c r="H11" s="22" t="s">
        <v>33</v>
      </c>
      <c r="I11" s="22">
        <v>1000</v>
      </c>
      <c r="J11" s="22">
        <v>1000</v>
      </c>
      <c r="K11" s="21"/>
      <c r="L11" s="21"/>
      <c r="M11" s="21"/>
      <c r="N11" s="23">
        <f t="shared" si="0"/>
        <v>1000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227935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226935</v>
      </c>
      <c r="H26" s="34"/>
      <c r="I26" s="35">
        <f>SUM(I6:I25)</f>
        <v>1000</v>
      </c>
      <c r="J26" s="35">
        <f>SUM(J6:J25)</f>
        <v>33625</v>
      </c>
      <c r="K26" s="35">
        <f>SUM(K6:K25)</f>
        <v>194310</v>
      </c>
      <c r="L26" s="35">
        <f>SUM(L6:L25)</f>
        <v>0</v>
      </c>
      <c r="M26" s="35">
        <f>SUM(M6:M25)</f>
        <v>0</v>
      </c>
      <c r="N26" s="23">
        <f t="shared" ref="N26" si="1">G26+I26</f>
        <v>227935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32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32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33625</v>
      </c>
      <c r="D32" s="1"/>
      <c r="E32" s="1"/>
      <c r="F32" s="132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33625</v>
      </c>
      <c r="D33" s="1"/>
      <c r="E33" s="1"/>
      <c r="F33" s="132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7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37"/>
  <sheetViews>
    <sheetView topLeftCell="A19" workbookViewId="0">
      <selection sqref="A1:N33"/>
    </sheetView>
  </sheetViews>
  <sheetFormatPr baseColWidth="10" defaultColWidth="9.140625" defaultRowHeight="15"/>
  <cols>
    <col min="1" max="1" width="6.85546875" customWidth="1"/>
    <col min="2" max="2" width="25.140625" customWidth="1"/>
    <col min="3" max="3" width="25" customWidth="1"/>
    <col min="4" max="4" width="12.85546875" customWidth="1"/>
    <col min="5" max="5" width="11.140625" customWidth="1"/>
    <col min="6" max="6" width="9.85546875" customWidth="1"/>
    <col min="7" max="7" width="10.85546875" bestFit="1" customWidth="1"/>
    <col min="8" max="8" width="13.85546875" customWidth="1"/>
    <col min="9" max="9" width="9.42578125" customWidth="1"/>
    <col min="10" max="10" width="10" customWidth="1"/>
    <col min="11" max="11" width="11.7109375" customWidth="1"/>
    <col min="12" max="13" width="10.85546875" bestFit="1" customWidth="1"/>
    <col min="14" max="14" width="10.5703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0"/>
      <c r="E3" s="10" t="s">
        <v>28</v>
      </c>
      <c r="F3" s="11"/>
      <c r="G3" s="12"/>
      <c r="H3" s="5"/>
      <c r="I3" s="1"/>
      <c r="J3" s="13"/>
      <c r="K3" s="14" t="s">
        <v>5</v>
      </c>
      <c r="L3" s="15">
        <v>41791</v>
      </c>
      <c r="M3" s="16"/>
      <c r="N3" s="17" t="s">
        <v>29</v>
      </c>
    </row>
    <row r="4" spans="1:14">
      <c r="A4" s="1"/>
      <c r="B4" s="1"/>
      <c r="C4" s="1"/>
      <c r="D4" s="1"/>
      <c r="E4" s="1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24"/>
      <c r="B6" s="19" t="s">
        <v>31</v>
      </c>
      <c r="C6" s="19" t="s">
        <v>30</v>
      </c>
      <c r="D6" s="20">
        <v>41789</v>
      </c>
      <c r="E6" s="20">
        <v>41791</v>
      </c>
      <c r="F6" s="18">
        <v>49452</v>
      </c>
      <c r="G6" s="21">
        <v>500310</v>
      </c>
      <c r="H6" s="22"/>
      <c r="I6" s="22"/>
      <c r="J6" s="22"/>
      <c r="K6" s="21"/>
      <c r="L6" s="21"/>
      <c r="M6" s="21">
        <v>500310</v>
      </c>
      <c r="N6" s="23">
        <f t="shared" ref="N6:N25" si="0">G6+I6</f>
        <v>500310</v>
      </c>
    </row>
    <row r="7" spans="1:14">
      <c r="A7" s="24"/>
      <c r="B7" s="25" t="s">
        <v>32</v>
      </c>
      <c r="C7" s="25"/>
      <c r="D7" s="20"/>
      <c r="E7" s="20"/>
      <c r="F7" s="26">
        <v>49452</v>
      </c>
      <c r="G7" s="22"/>
      <c r="H7" s="22" t="s">
        <v>33</v>
      </c>
      <c r="I7" s="22">
        <v>4800</v>
      </c>
      <c r="J7" s="22">
        <v>4800</v>
      </c>
      <c r="K7" s="21"/>
      <c r="L7" s="21"/>
      <c r="M7" s="21"/>
      <c r="N7" s="23">
        <f t="shared" si="0"/>
        <v>4800</v>
      </c>
    </row>
    <row r="8" spans="1:14">
      <c r="A8" s="24"/>
      <c r="B8" s="1"/>
      <c r="C8" s="1"/>
      <c r="D8" s="20"/>
      <c r="E8" s="20"/>
      <c r="F8" s="27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>
      <c r="A9" s="18"/>
      <c r="B9" s="1"/>
      <c r="C9" s="1"/>
      <c r="D9" s="20"/>
      <c r="E9" s="20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>
      <c r="A10" s="24"/>
      <c r="B10" s="1"/>
      <c r="C10" s="1"/>
      <c r="D10" s="20"/>
      <c r="E10" s="20"/>
      <c r="F10" s="28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18"/>
      <c r="B11" s="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18"/>
      <c r="B12" s="1"/>
      <c r="C12" s="29"/>
      <c r="D12" s="20"/>
      <c r="E12" s="20"/>
      <c r="F12" s="28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18"/>
      <c r="B14" s="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"/>
      <c r="C15" s="20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9"/>
      <c r="C16" s="1"/>
      <c r="D16" s="20"/>
      <c r="E16" s="20"/>
      <c r="F16" s="26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>
      <c r="A17" s="18"/>
      <c r="B17" s="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"/>
      <c r="C18" s="1"/>
      <c r="D18" s="20"/>
      <c r="E18" s="20"/>
      <c r="F18" s="26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18"/>
      <c r="B19" s="1"/>
      <c r="C19" s="1"/>
      <c r="D19" s="20"/>
      <c r="E19" s="20"/>
      <c r="F19" s="26"/>
      <c r="G19" s="21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1"/>
      <c r="C20" s="1"/>
      <c r="D20" s="20"/>
      <c r="E20" s="20"/>
      <c r="F20" s="26"/>
      <c r="G20" s="21"/>
      <c r="H20" s="22"/>
      <c r="I20" s="22"/>
      <c r="J20" s="22"/>
      <c r="K20" s="21"/>
      <c r="L20" s="21"/>
      <c r="M20" s="21"/>
      <c r="N20" s="23">
        <f t="shared" si="0"/>
        <v>0</v>
      </c>
    </row>
    <row r="21" spans="1:14">
      <c r="A21" s="30"/>
      <c r="B21" s="1"/>
      <c r="C21" s="1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20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 t="shared" si="0"/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>
      <c r="A25" s="30"/>
      <c r="B25" s="1"/>
      <c r="C25" s="1"/>
      <c r="D25" s="20"/>
      <c r="E25" s="20"/>
      <c r="F25" s="26"/>
      <c r="G25" s="21"/>
      <c r="H25" s="22"/>
      <c r="I25" s="22"/>
      <c r="J25" s="22"/>
      <c r="K25" s="21"/>
      <c r="L25" s="21"/>
      <c r="M25" s="21"/>
      <c r="N25" s="23">
        <f t="shared" si="0"/>
        <v>0</v>
      </c>
    </row>
    <row r="26" spans="1:14">
      <c r="A26" s="30"/>
      <c r="B26" s="1"/>
      <c r="C26" s="1"/>
      <c r="D26" s="20"/>
      <c r="E26" s="20"/>
      <c r="F26" s="31"/>
      <c r="G26" s="21"/>
      <c r="H26" s="22"/>
      <c r="I26" s="22"/>
      <c r="J26" s="22"/>
      <c r="K26" s="21"/>
      <c r="L26" s="21"/>
      <c r="M26" s="21"/>
      <c r="N26" s="23">
        <f>SUM(N6:N25)</f>
        <v>505110</v>
      </c>
    </row>
    <row r="27" spans="1:14">
      <c r="A27" s="138" t="s">
        <v>21</v>
      </c>
      <c r="B27" s="140"/>
      <c r="C27" s="32"/>
      <c r="D27" s="32"/>
      <c r="E27" s="32"/>
      <c r="F27" s="33"/>
      <c r="G27" s="21">
        <f>SUM(G6:G26)</f>
        <v>500310</v>
      </c>
      <c r="H27" s="34"/>
      <c r="I27" s="35">
        <f>SUM(I6:I26)</f>
        <v>4800</v>
      </c>
      <c r="J27" s="35">
        <f>SUM(J6:J26)</f>
        <v>4800</v>
      </c>
      <c r="K27" s="35">
        <f>SUM(K6:K26)</f>
        <v>0</v>
      </c>
      <c r="L27" s="35">
        <f>SUM(L6:L26)</f>
        <v>0</v>
      </c>
      <c r="M27" s="35">
        <f>SUM(M6:M26)</f>
        <v>500310</v>
      </c>
      <c r="N27" s="23">
        <f t="shared" ref="N27" si="1">G27+I27</f>
        <v>505110</v>
      </c>
    </row>
    <row r="28" spans="1:14">
      <c r="A28" s="1"/>
      <c r="B28" s="1"/>
      <c r="C28" s="1"/>
      <c r="D28" s="20"/>
      <c r="E28" s="1"/>
      <c r="F28" s="1"/>
      <c r="G28" s="36"/>
      <c r="H28" s="37" t="s">
        <v>22</v>
      </c>
      <c r="I28" s="38"/>
      <c r="J28" s="39"/>
      <c r="K28" s="40"/>
      <c r="L28" s="32"/>
      <c r="M28" s="39"/>
      <c r="N28" s="36"/>
    </row>
    <row r="29" spans="1:14">
      <c r="A29" s="138" t="s">
        <v>23</v>
      </c>
      <c r="B29" s="140"/>
      <c r="C29" s="1"/>
      <c r="D29" s="20"/>
      <c r="E29" s="143" t="s">
        <v>24</v>
      </c>
      <c r="F29" s="144"/>
      <c r="G29" s="157"/>
      <c r="H29" s="158"/>
      <c r="I29" s="158"/>
      <c r="J29" s="158"/>
      <c r="K29" s="158"/>
      <c r="L29" s="158"/>
      <c r="M29" s="158"/>
      <c r="N29" s="41"/>
    </row>
    <row r="30" spans="1:14">
      <c r="A30" s="138" t="s">
        <v>25</v>
      </c>
      <c r="B30" s="140"/>
      <c r="C30" s="42"/>
      <c r="D30" s="1"/>
      <c r="E30" s="143">
        <v>545</v>
      </c>
      <c r="F30" s="154"/>
      <c r="G30" s="148"/>
      <c r="H30" s="149"/>
      <c r="I30" s="149"/>
      <c r="J30" s="149"/>
      <c r="K30" s="149"/>
      <c r="L30" s="149"/>
      <c r="M30" s="149"/>
      <c r="N30" s="43"/>
    </row>
    <row r="31" spans="1:14">
      <c r="A31" s="138" t="s">
        <v>26</v>
      </c>
      <c r="B31" s="140"/>
      <c r="C31" s="44">
        <v>1</v>
      </c>
      <c r="D31" s="1"/>
      <c r="E31" s="1"/>
      <c r="F31" s="45"/>
      <c r="G31" s="148"/>
      <c r="H31" s="149"/>
      <c r="I31" s="149"/>
      <c r="J31" s="149"/>
      <c r="K31" s="149"/>
      <c r="L31" s="149"/>
      <c r="M31" s="149"/>
      <c r="N31" s="43"/>
    </row>
    <row r="32" spans="1:14">
      <c r="A32" s="155"/>
      <c r="B32" s="156"/>
      <c r="C32" s="21">
        <f>C31*E30</f>
        <v>545</v>
      </c>
      <c r="D32" s="1"/>
      <c r="E32" s="1"/>
      <c r="F32" s="45"/>
      <c r="G32" s="148"/>
      <c r="H32" s="149"/>
      <c r="I32" s="149"/>
      <c r="J32" s="149"/>
      <c r="K32" s="149"/>
      <c r="L32" s="149"/>
      <c r="M32" s="149"/>
      <c r="N32" s="43"/>
    </row>
    <row r="33" spans="1:14">
      <c r="A33" s="138" t="s">
        <v>27</v>
      </c>
      <c r="B33" s="140"/>
      <c r="C33" s="35">
        <v>4300</v>
      </c>
      <c r="D33" s="1"/>
      <c r="E33" s="1"/>
      <c r="F33" s="45"/>
      <c r="G33" s="46"/>
      <c r="H33" s="47"/>
      <c r="I33" s="47"/>
      <c r="J33" s="47"/>
      <c r="K33" s="47"/>
      <c r="L33" s="47"/>
      <c r="M33" s="47"/>
      <c r="N33" s="43"/>
    </row>
    <row r="34" spans="1:14">
      <c r="A34" s="138" t="s">
        <v>20</v>
      </c>
      <c r="B34" s="140"/>
      <c r="C34" s="21">
        <f>C32+C33</f>
        <v>4845</v>
      </c>
      <c r="D34" s="1"/>
      <c r="E34" s="1"/>
      <c r="F34" s="45"/>
      <c r="G34" s="48"/>
      <c r="H34" s="49"/>
      <c r="I34" s="49"/>
      <c r="J34" s="49"/>
      <c r="K34" s="49"/>
      <c r="L34" s="49"/>
      <c r="M34" s="49"/>
      <c r="N34" s="50"/>
    </row>
    <row r="37" spans="1:14">
      <c r="C37" s="51"/>
    </row>
  </sheetData>
  <mergeCells count="15">
    <mergeCell ref="A33:B33"/>
    <mergeCell ref="A34:B34"/>
    <mergeCell ref="A30:B30"/>
    <mergeCell ref="E30:F30"/>
    <mergeCell ref="G30:M30"/>
    <mergeCell ref="A31:B31"/>
    <mergeCell ref="G31:M31"/>
    <mergeCell ref="A32:B32"/>
    <mergeCell ref="G32:M32"/>
    <mergeCell ref="B3:C3"/>
    <mergeCell ref="H4:I4"/>
    <mergeCell ref="A27:B27"/>
    <mergeCell ref="A29:B29"/>
    <mergeCell ref="E29:F29"/>
    <mergeCell ref="G29:M29"/>
  </mergeCells>
  <pageMargins left="0.7" right="0.7" top="0.75" bottom="0.75" header="0.3" footer="0.3"/>
  <pageSetup scale="6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N36"/>
  <sheetViews>
    <sheetView workbookViewId="0">
      <selection activeCell="M6" sqref="M6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234</v>
      </c>
      <c r="E3" s="139"/>
      <c r="F3" s="139"/>
      <c r="G3" s="140"/>
      <c r="H3" s="5"/>
      <c r="I3" s="1"/>
      <c r="J3" s="13"/>
      <c r="K3" s="14" t="s">
        <v>5</v>
      </c>
      <c r="L3" s="15">
        <v>41817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/>
      <c r="B6" s="111" t="s">
        <v>418</v>
      </c>
      <c r="C6" s="20" t="s">
        <v>419</v>
      </c>
      <c r="D6" s="20">
        <v>41790</v>
      </c>
      <c r="E6" s="20">
        <v>41792</v>
      </c>
      <c r="F6" s="27">
        <v>49758</v>
      </c>
      <c r="G6" s="21">
        <v>1034410</v>
      </c>
      <c r="H6" s="22"/>
      <c r="I6" s="22"/>
      <c r="J6" s="22"/>
      <c r="K6" s="21"/>
      <c r="L6" s="21"/>
      <c r="M6" s="21">
        <v>1034410</v>
      </c>
      <c r="N6" s="23">
        <f>G6+I6</f>
        <v>1034410</v>
      </c>
    </row>
    <row r="7" spans="1:14">
      <c r="A7" s="18">
        <v>20</v>
      </c>
      <c r="B7" s="111" t="s">
        <v>405</v>
      </c>
      <c r="C7" s="29" t="s">
        <v>230</v>
      </c>
      <c r="D7" s="20">
        <v>41817</v>
      </c>
      <c r="E7" s="20">
        <v>41818</v>
      </c>
      <c r="F7" s="27">
        <v>49759</v>
      </c>
      <c r="G7" s="21">
        <v>17000</v>
      </c>
      <c r="H7" s="22"/>
      <c r="I7" s="22"/>
      <c r="J7" s="22"/>
      <c r="K7" s="21">
        <v>17000</v>
      </c>
      <c r="L7" s="21"/>
      <c r="M7" s="21"/>
      <c r="N7" s="23">
        <f t="shared" ref="N7:N24" si="0">G7+I7</f>
        <v>17000</v>
      </c>
    </row>
    <row r="8" spans="1:14">
      <c r="A8" s="24">
        <v>14</v>
      </c>
      <c r="B8" s="111" t="s">
        <v>420</v>
      </c>
      <c r="C8" s="1" t="s">
        <v>60</v>
      </c>
      <c r="D8" s="20">
        <v>41817</v>
      </c>
      <c r="E8" s="20">
        <v>41818</v>
      </c>
      <c r="F8" s="26">
        <v>49760</v>
      </c>
      <c r="G8" s="21">
        <v>23980</v>
      </c>
      <c r="H8" s="22"/>
      <c r="I8" s="22"/>
      <c r="J8" s="22"/>
      <c r="K8" s="21">
        <v>23980</v>
      </c>
      <c r="L8" s="21"/>
      <c r="M8" s="21"/>
      <c r="N8" s="23">
        <f t="shared" si="0"/>
        <v>23980</v>
      </c>
    </row>
    <row r="9" spans="1:14">
      <c r="A9" s="24">
        <v>15</v>
      </c>
      <c r="B9" s="111" t="s">
        <v>421</v>
      </c>
      <c r="C9" s="20" t="s">
        <v>230</v>
      </c>
      <c r="D9" s="20">
        <v>41816</v>
      </c>
      <c r="E9" s="20">
        <v>41817</v>
      </c>
      <c r="F9" s="27">
        <v>49761</v>
      </c>
      <c r="G9" s="21">
        <v>17000</v>
      </c>
      <c r="H9" s="22"/>
      <c r="I9" s="22"/>
      <c r="J9" s="22">
        <v>17000</v>
      </c>
      <c r="K9" s="21"/>
      <c r="L9" s="21"/>
      <c r="M9" s="21"/>
      <c r="N9" s="23">
        <f t="shared" si="0"/>
        <v>17000</v>
      </c>
    </row>
    <row r="10" spans="1:14">
      <c r="A10" s="24"/>
      <c r="B10" s="112"/>
      <c r="C10" s="20"/>
      <c r="D10" s="20"/>
      <c r="E10" s="20"/>
      <c r="F10" s="26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>
      <c r="A11" s="24"/>
      <c r="B11" s="111"/>
      <c r="C11" s="1"/>
      <c r="D11" s="20"/>
      <c r="E11" s="20"/>
      <c r="F11" s="26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1092390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1092390</v>
      </c>
      <c r="H26" s="34"/>
      <c r="I26" s="35">
        <f>SUM(I6:I25)</f>
        <v>0</v>
      </c>
      <c r="J26" s="35">
        <f>SUM(J6:J25)</f>
        <v>17000</v>
      </c>
      <c r="K26" s="35">
        <f>SUM(K6:K25)</f>
        <v>40980</v>
      </c>
      <c r="L26" s="35">
        <f>SUM(L6:L25)</f>
        <v>0</v>
      </c>
      <c r="M26" s="35">
        <f>SUM(M6:M25)</f>
        <v>1034410</v>
      </c>
      <c r="N26" s="23">
        <f t="shared" ref="N26" si="1">G26+I26</f>
        <v>1092390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31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31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17000</v>
      </c>
      <c r="D32" s="1"/>
      <c r="E32" s="1"/>
      <c r="F32" s="131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17000</v>
      </c>
      <c r="D33" s="1"/>
      <c r="E33" s="1"/>
      <c r="F33" s="131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7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N36"/>
  <sheetViews>
    <sheetView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35</v>
      </c>
      <c r="E3" s="139"/>
      <c r="F3" s="139"/>
      <c r="G3" s="140"/>
      <c r="H3" s="5"/>
      <c r="I3" s="1"/>
      <c r="J3" s="13"/>
      <c r="K3" s="14" t="s">
        <v>5</v>
      </c>
      <c r="L3" s="15">
        <v>41817</v>
      </c>
      <c r="M3" s="16"/>
      <c r="N3" s="17" t="s">
        <v>29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11</v>
      </c>
      <c r="B6" s="111" t="s">
        <v>410</v>
      </c>
      <c r="C6" s="20" t="s">
        <v>69</v>
      </c>
      <c r="D6" s="20">
        <v>41813</v>
      </c>
      <c r="E6" s="20">
        <v>41816</v>
      </c>
      <c r="F6" s="27">
        <v>49752</v>
      </c>
      <c r="G6" s="21">
        <v>61500</v>
      </c>
      <c r="H6" s="22"/>
      <c r="I6" s="22"/>
      <c r="J6" s="22"/>
      <c r="K6" s="21">
        <v>61500</v>
      </c>
      <c r="L6" s="21"/>
      <c r="M6" s="21"/>
      <c r="N6" s="23">
        <f>G6+I6</f>
        <v>61500</v>
      </c>
    </row>
    <row r="7" spans="1:14">
      <c r="A7" s="18">
        <v>23</v>
      </c>
      <c r="B7" s="111" t="s">
        <v>411</v>
      </c>
      <c r="C7" s="29" t="s">
        <v>47</v>
      </c>
      <c r="D7" s="20">
        <v>41814</v>
      </c>
      <c r="E7" s="20">
        <v>41817</v>
      </c>
      <c r="F7" s="27">
        <v>49753</v>
      </c>
      <c r="G7" s="21">
        <v>61500</v>
      </c>
      <c r="H7" s="22"/>
      <c r="I7" s="22"/>
      <c r="J7" s="22"/>
      <c r="K7" s="21">
        <v>61500</v>
      </c>
      <c r="L7" s="21"/>
      <c r="M7" s="21"/>
      <c r="N7" s="23">
        <f t="shared" ref="N7:N24" si="0">G7+I7</f>
        <v>61500</v>
      </c>
    </row>
    <row r="8" spans="1:14">
      <c r="A8" s="24"/>
      <c r="B8" s="111" t="s">
        <v>387</v>
      </c>
      <c r="C8" s="1" t="s">
        <v>37</v>
      </c>
      <c r="D8" s="20"/>
      <c r="E8" s="20"/>
      <c r="F8" s="26">
        <v>49754</v>
      </c>
      <c r="G8" s="21"/>
      <c r="H8" s="22" t="s">
        <v>415</v>
      </c>
      <c r="I8" s="22">
        <v>21800</v>
      </c>
      <c r="J8" s="22"/>
      <c r="K8" s="21">
        <v>21800</v>
      </c>
      <c r="L8" s="21"/>
      <c r="M8" s="21"/>
      <c r="N8" s="23">
        <f t="shared" si="0"/>
        <v>21800</v>
      </c>
    </row>
    <row r="9" spans="1:14">
      <c r="A9" s="24">
        <v>12</v>
      </c>
      <c r="B9" s="111" t="s">
        <v>413</v>
      </c>
      <c r="C9" s="20" t="s">
        <v>412</v>
      </c>
      <c r="D9" s="20">
        <v>41816</v>
      </c>
      <c r="E9" s="20">
        <v>41817</v>
      </c>
      <c r="F9" s="27">
        <v>49755</v>
      </c>
      <c r="G9" s="21">
        <v>17000</v>
      </c>
      <c r="H9" s="22"/>
      <c r="I9" s="22"/>
      <c r="J9" s="22">
        <v>17000</v>
      </c>
      <c r="K9" s="21"/>
      <c r="L9" s="21"/>
      <c r="M9" s="21"/>
      <c r="N9" s="23">
        <f t="shared" si="0"/>
        <v>17000</v>
      </c>
    </row>
    <row r="10" spans="1:14">
      <c r="A10" s="24">
        <v>18</v>
      </c>
      <c r="B10" s="112" t="s">
        <v>414</v>
      </c>
      <c r="C10" s="20" t="s">
        <v>37</v>
      </c>
      <c r="D10" s="20">
        <v>41817</v>
      </c>
      <c r="E10" s="20">
        <v>41819</v>
      </c>
      <c r="F10" s="26">
        <v>49756</v>
      </c>
      <c r="G10" s="21">
        <v>60000</v>
      </c>
      <c r="H10" s="22"/>
      <c r="I10" s="22"/>
      <c r="J10" s="22"/>
      <c r="K10" s="21"/>
      <c r="L10" s="21"/>
      <c r="M10" s="21">
        <v>60000</v>
      </c>
      <c r="N10" s="23">
        <f t="shared" si="0"/>
        <v>60000</v>
      </c>
    </row>
    <row r="11" spans="1:14">
      <c r="A11" s="24"/>
      <c r="B11" s="111" t="s">
        <v>416</v>
      </c>
      <c r="C11" s="1" t="s">
        <v>417</v>
      </c>
      <c r="D11" s="20">
        <v>41817</v>
      </c>
      <c r="E11" s="20">
        <v>41818</v>
      </c>
      <c r="F11" s="26">
        <v>49757</v>
      </c>
      <c r="G11" s="21">
        <v>27097.4</v>
      </c>
      <c r="H11" s="22"/>
      <c r="I11" s="22"/>
      <c r="J11" s="22">
        <v>27097.4</v>
      </c>
      <c r="K11" s="21"/>
      <c r="L11" s="21"/>
      <c r="M11" s="21"/>
      <c r="N11" s="23">
        <f t="shared" si="0"/>
        <v>27097.4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248897.4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227097.4</v>
      </c>
      <c r="H26" s="34"/>
      <c r="I26" s="35">
        <f>SUM(I6:I25)</f>
        <v>21800</v>
      </c>
      <c r="J26" s="35">
        <f>SUM(J6:J25)</f>
        <v>44097.4</v>
      </c>
      <c r="K26" s="35">
        <f>SUM(K6:K25)</f>
        <v>144800</v>
      </c>
      <c r="L26" s="35">
        <f>SUM(L6:L25)</f>
        <v>0</v>
      </c>
      <c r="M26" s="35">
        <f>SUM(M6:M25)</f>
        <v>60000</v>
      </c>
      <c r="N26" s="23">
        <f t="shared" ref="N26" si="1">G26+I26</f>
        <v>248897.4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30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30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44097.4</v>
      </c>
      <c r="D32" s="1"/>
      <c r="E32" s="1"/>
      <c r="F32" s="130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44097.4</v>
      </c>
      <c r="D33" s="1"/>
      <c r="E33" s="1"/>
      <c r="F33" s="130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8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N36"/>
  <sheetViews>
    <sheetView topLeftCell="A13" workbookViewId="0">
      <selection sqref="A1:N33"/>
    </sheetView>
  </sheetViews>
  <sheetFormatPr baseColWidth="10" defaultColWidth="9.140625" defaultRowHeight="1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0.140625" customWidth="1"/>
    <col min="9" max="9" width="9.7109375" bestFit="1" customWidth="1"/>
    <col min="10" max="10" width="10.140625" customWidth="1"/>
    <col min="11" max="11" width="10.85546875" customWidth="1"/>
    <col min="12" max="13" width="9.85546875" customWidth="1"/>
    <col min="14" max="14" width="10.7109375" customWidth="1"/>
  </cols>
  <sheetData>
    <row r="1" spans="1:14">
      <c r="A1" s="1"/>
      <c r="B1" s="1" t="s">
        <v>1</v>
      </c>
      <c r="C1" s="2" t="s">
        <v>2</v>
      </c>
      <c r="D1" s="3"/>
      <c r="E1" s="3"/>
      <c r="F1" s="4"/>
      <c r="G1" s="1"/>
      <c r="H1" s="5"/>
      <c r="I1" s="6"/>
      <c r="J1" s="7" t="s">
        <v>3</v>
      </c>
      <c r="K1" s="6"/>
      <c r="L1" s="1"/>
      <c r="M1" s="1"/>
      <c r="N1" s="1"/>
    </row>
    <row r="2" spans="1:14">
      <c r="A2" s="1"/>
      <c r="B2" s="1"/>
      <c r="C2" s="1"/>
      <c r="D2" s="1"/>
      <c r="E2" s="36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38" t="s">
        <v>4</v>
      </c>
      <c r="C3" s="139"/>
      <c r="D3" s="139" t="s">
        <v>28</v>
      </c>
      <c r="E3" s="139"/>
      <c r="F3" s="139"/>
      <c r="G3" s="140"/>
      <c r="H3" s="5"/>
      <c r="I3" s="1"/>
      <c r="J3" s="13"/>
      <c r="K3" s="14" t="s">
        <v>5</v>
      </c>
      <c r="L3" s="15">
        <v>41816</v>
      </c>
      <c r="M3" s="16"/>
      <c r="N3" s="17" t="s">
        <v>34</v>
      </c>
    </row>
    <row r="4" spans="1:14">
      <c r="A4" s="1"/>
      <c r="B4" s="1"/>
      <c r="C4" s="1"/>
      <c r="D4" s="1"/>
      <c r="E4" s="83"/>
      <c r="F4" s="1"/>
      <c r="G4" s="1"/>
      <c r="H4" s="141" t="s">
        <v>6</v>
      </c>
      <c r="I4" s="142"/>
      <c r="J4" s="1"/>
      <c r="K4" s="1"/>
      <c r="L4" s="1"/>
      <c r="M4" s="13"/>
      <c r="N4" s="1"/>
    </row>
    <row r="5" spans="1:14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>
      <c r="A6" s="18">
        <v>17</v>
      </c>
      <c r="B6" s="111" t="s">
        <v>219</v>
      </c>
      <c r="C6" s="20" t="s">
        <v>407</v>
      </c>
      <c r="D6" s="20">
        <v>41814</v>
      </c>
      <c r="E6" s="20">
        <v>41817</v>
      </c>
      <c r="F6" s="27">
        <v>49746</v>
      </c>
      <c r="G6" s="21">
        <v>61500</v>
      </c>
      <c r="H6" s="22"/>
      <c r="I6" s="22"/>
      <c r="J6" s="22"/>
      <c r="K6" s="21">
        <v>61500</v>
      </c>
      <c r="L6" s="21"/>
      <c r="M6" s="21"/>
      <c r="N6" s="23">
        <f>G6+I6</f>
        <v>61500</v>
      </c>
    </row>
    <row r="7" spans="1:14">
      <c r="A7" s="18">
        <v>20</v>
      </c>
      <c r="B7" s="111" t="s">
        <v>405</v>
      </c>
      <c r="C7" s="1" t="s">
        <v>406</v>
      </c>
      <c r="D7" s="20">
        <v>41816</v>
      </c>
      <c r="E7" s="20">
        <v>41817</v>
      </c>
      <c r="F7" s="27">
        <v>49747</v>
      </c>
      <c r="G7" s="21">
        <v>17000</v>
      </c>
      <c r="H7" s="22"/>
      <c r="I7" s="22"/>
      <c r="J7" s="22"/>
      <c r="K7" s="21">
        <v>17000</v>
      </c>
      <c r="L7" s="21"/>
      <c r="M7" s="21"/>
      <c r="N7" s="23">
        <f t="shared" ref="N7:N24" si="0">G7+I7</f>
        <v>17000</v>
      </c>
    </row>
    <row r="8" spans="1:14">
      <c r="A8" s="24">
        <v>16</v>
      </c>
      <c r="B8" s="111" t="s">
        <v>408</v>
      </c>
      <c r="C8" s="1" t="s">
        <v>230</v>
      </c>
      <c r="D8" s="20">
        <v>41816</v>
      </c>
      <c r="E8" s="20">
        <v>41817</v>
      </c>
      <c r="F8" s="26">
        <v>49748</v>
      </c>
      <c r="G8" s="21">
        <v>20000</v>
      </c>
      <c r="H8" s="22"/>
      <c r="I8" s="22"/>
      <c r="J8" s="22">
        <v>20000</v>
      </c>
      <c r="K8" s="21"/>
      <c r="L8" s="21"/>
      <c r="M8" s="21"/>
      <c r="N8" s="23">
        <f t="shared" si="0"/>
        <v>20000</v>
      </c>
    </row>
    <row r="9" spans="1:14">
      <c r="A9" s="24">
        <v>18</v>
      </c>
      <c r="B9" s="111" t="s">
        <v>409</v>
      </c>
      <c r="C9" s="20" t="s">
        <v>69</v>
      </c>
      <c r="D9" s="20">
        <v>41814</v>
      </c>
      <c r="E9" s="20">
        <v>41817</v>
      </c>
      <c r="F9" s="27">
        <v>49749</v>
      </c>
      <c r="G9" s="21">
        <v>61500</v>
      </c>
      <c r="H9" s="22"/>
      <c r="I9" s="22"/>
      <c r="J9" s="22"/>
      <c r="K9" s="21">
        <v>61500</v>
      </c>
      <c r="L9" s="21"/>
      <c r="M9" s="21"/>
      <c r="N9" s="23">
        <f t="shared" si="0"/>
        <v>61500</v>
      </c>
    </row>
    <row r="10" spans="1:14">
      <c r="A10" s="24">
        <v>10</v>
      </c>
      <c r="B10" s="112" t="s">
        <v>184</v>
      </c>
      <c r="C10" s="20" t="s">
        <v>69</v>
      </c>
      <c r="D10" s="20">
        <v>41816</v>
      </c>
      <c r="E10" s="20">
        <v>41817</v>
      </c>
      <c r="F10" s="26">
        <v>49750</v>
      </c>
      <c r="G10" s="21">
        <v>20500</v>
      </c>
      <c r="H10" s="22"/>
      <c r="I10" s="22"/>
      <c r="J10" s="22"/>
      <c r="K10" s="21">
        <v>20500</v>
      </c>
      <c r="L10" s="21"/>
      <c r="M10" s="21"/>
      <c r="N10" s="23">
        <f t="shared" si="0"/>
        <v>20500</v>
      </c>
    </row>
    <row r="11" spans="1:14">
      <c r="A11" s="24"/>
      <c r="B11" s="111" t="s">
        <v>35</v>
      </c>
      <c r="C11" s="1" t="s">
        <v>37</v>
      </c>
      <c r="D11" s="20"/>
      <c r="E11" s="20"/>
      <c r="F11" s="26">
        <v>49751</v>
      </c>
      <c r="G11" s="21"/>
      <c r="H11" s="22" t="s">
        <v>33</v>
      </c>
      <c r="I11" s="22">
        <v>1000</v>
      </c>
      <c r="J11" s="22">
        <v>1000</v>
      </c>
      <c r="K11" s="21"/>
      <c r="L11" s="21"/>
      <c r="M11" s="21"/>
      <c r="N11" s="23">
        <f t="shared" si="0"/>
        <v>1000</v>
      </c>
    </row>
    <row r="12" spans="1:14">
      <c r="A12" s="24"/>
      <c r="B12" s="111"/>
      <c r="C12" s="20"/>
      <c r="D12" s="20"/>
      <c r="E12" s="20"/>
      <c r="F12" s="26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>
      <c r="A13" s="18"/>
      <c r="B13" s="111"/>
      <c r="C13" s="1"/>
      <c r="D13" s="20"/>
      <c r="E13" s="20"/>
      <c r="F13" s="26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>
      <c r="A14" s="24"/>
      <c r="B14" s="111"/>
      <c r="C14" s="1"/>
      <c r="D14" s="20"/>
      <c r="E14" s="20"/>
      <c r="F14" s="26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>
      <c r="A15" s="18"/>
      <c r="B15" s="111"/>
      <c r="C15" s="1"/>
      <c r="D15" s="20"/>
      <c r="E15" s="20"/>
      <c r="F15" s="26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>
      <c r="A16" s="18"/>
      <c r="B16" s="111"/>
      <c r="C16" s="29"/>
      <c r="D16" s="20"/>
      <c r="E16" s="20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>
      <c r="A17" s="18"/>
      <c r="B17" s="111"/>
      <c r="C17" s="1"/>
      <c r="D17" s="20"/>
      <c r="E17" s="20"/>
      <c r="F17" s="26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>
      <c r="A18" s="18"/>
      <c r="B18" s="112"/>
      <c r="C18" s="19"/>
      <c r="D18" s="20"/>
      <c r="E18" s="20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>
      <c r="A19" s="30"/>
      <c r="B19" s="113"/>
      <c r="C19" s="25"/>
      <c r="D19" s="20"/>
      <c r="E19" s="20"/>
      <c r="F19" s="26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>
      <c r="A20" s="30"/>
      <c r="B20" s="5"/>
      <c r="C20" s="1"/>
      <c r="D20" s="20"/>
      <c r="E20" s="20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>
      <c r="A21" s="30"/>
      <c r="B21" s="5"/>
      <c r="C21" s="20"/>
      <c r="D21" s="20"/>
      <c r="E21" s="20"/>
      <c r="F21" s="26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>
      <c r="A22" s="30"/>
      <c r="B22" s="1"/>
      <c r="C22" s="1"/>
      <c r="D22" s="20"/>
      <c r="E22" s="20"/>
      <c r="F22" s="26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>
      <c r="A23" s="30"/>
      <c r="B23" s="1"/>
      <c r="C23" s="1"/>
      <c r="D23" s="20"/>
      <c r="E23" s="20"/>
      <c r="F23" s="26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>
      <c r="A24" s="30"/>
      <c r="B24" s="1"/>
      <c r="C24" s="1"/>
      <c r="D24" s="20"/>
      <c r="E24" s="20"/>
      <c r="F24" s="26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>
      <c r="A25" s="30"/>
      <c r="B25" s="1"/>
      <c r="C25" s="1"/>
      <c r="D25" s="20"/>
      <c r="E25" s="20"/>
      <c r="F25" s="31"/>
      <c r="G25" s="21"/>
      <c r="H25" s="22"/>
      <c r="I25" s="22"/>
      <c r="J25" s="22"/>
      <c r="K25" s="21"/>
      <c r="L25" s="21"/>
      <c r="M25" s="21"/>
      <c r="N25" s="23">
        <f>SUM(N6:N24)</f>
        <v>181500</v>
      </c>
    </row>
    <row r="26" spans="1:14">
      <c r="A26" s="138" t="s">
        <v>21</v>
      </c>
      <c r="B26" s="140"/>
      <c r="C26" s="32"/>
      <c r="D26" s="32"/>
      <c r="E26" s="32"/>
      <c r="F26" s="33"/>
      <c r="G26" s="21">
        <f>SUM(G6:G25)</f>
        <v>180500</v>
      </c>
      <c r="H26" s="34"/>
      <c r="I26" s="35">
        <f>SUM(I6:I25)</f>
        <v>1000</v>
      </c>
      <c r="J26" s="35">
        <f>SUM(J6:J25)</f>
        <v>21000</v>
      </c>
      <c r="K26" s="35">
        <f>SUM(K6:K25)</f>
        <v>160500</v>
      </c>
      <c r="L26" s="35">
        <f>SUM(L6:L25)</f>
        <v>0</v>
      </c>
      <c r="M26" s="35">
        <f>SUM(M6:M25)</f>
        <v>0</v>
      </c>
      <c r="N26" s="23">
        <f t="shared" ref="N26" si="1">G26+I26</f>
        <v>181500</v>
      </c>
    </row>
    <row r="27" spans="1:14">
      <c r="A27" s="1"/>
      <c r="B27" s="1"/>
      <c r="C27" s="1"/>
      <c r="D27" s="20"/>
      <c r="E27" s="1"/>
      <c r="F27" s="1"/>
      <c r="G27" s="36"/>
      <c r="H27" s="37" t="s">
        <v>22</v>
      </c>
      <c r="I27" s="38"/>
      <c r="J27" s="39"/>
      <c r="K27" s="40"/>
      <c r="L27" s="32"/>
      <c r="M27" s="39"/>
      <c r="N27" s="36"/>
    </row>
    <row r="28" spans="1:14">
      <c r="A28" s="138" t="s">
        <v>23</v>
      </c>
      <c r="B28" s="140"/>
      <c r="C28" s="1"/>
      <c r="D28" s="20"/>
      <c r="E28" s="143" t="s">
        <v>24</v>
      </c>
      <c r="F28" s="144"/>
      <c r="G28" s="145"/>
      <c r="H28" s="146"/>
      <c r="I28" s="146"/>
      <c r="J28" s="146"/>
      <c r="K28" s="146"/>
      <c r="L28" s="146"/>
      <c r="M28" s="146"/>
      <c r="N28" s="147"/>
    </row>
    <row r="29" spans="1:14">
      <c r="A29" s="138" t="s">
        <v>25</v>
      </c>
      <c r="B29" s="140"/>
      <c r="C29" s="42"/>
      <c r="D29" s="1"/>
      <c r="E29" s="143">
        <v>545</v>
      </c>
      <c r="F29" s="154"/>
      <c r="G29" s="148"/>
      <c r="H29" s="149"/>
      <c r="I29" s="149"/>
      <c r="J29" s="149"/>
      <c r="K29" s="149"/>
      <c r="L29" s="149"/>
      <c r="M29" s="149"/>
      <c r="N29" s="150"/>
    </row>
    <row r="30" spans="1:14">
      <c r="A30" s="138" t="s">
        <v>26</v>
      </c>
      <c r="B30" s="140"/>
      <c r="C30" s="44">
        <v>0</v>
      </c>
      <c r="D30" s="1"/>
      <c r="E30" s="1"/>
      <c r="F30" s="129"/>
      <c r="G30" s="148"/>
      <c r="H30" s="149"/>
      <c r="I30" s="149"/>
      <c r="J30" s="149"/>
      <c r="K30" s="149"/>
      <c r="L30" s="149"/>
      <c r="M30" s="149"/>
      <c r="N30" s="150"/>
    </row>
    <row r="31" spans="1:14">
      <c r="A31" s="155"/>
      <c r="B31" s="156"/>
      <c r="C31" s="21">
        <f>C30*E29</f>
        <v>0</v>
      </c>
      <c r="D31" s="1"/>
      <c r="E31" s="1"/>
      <c r="F31" s="129"/>
      <c r="G31" s="148"/>
      <c r="H31" s="149"/>
      <c r="I31" s="149"/>
      <c r="J31" s="149"/>
      <c r="K31" s="149"/>
      <c r="L31" s="149"/>
      <c r="M31" s="149"/>
      <c r="N31" s="150"/>
    </row>
    <row r="32" spans="1:14">
      <c r="A32" s="138" t="s">
        <v>27</v>
      </c>
      <c r="B32" s="140"/>
      <c r="C32" s="35">
        <v>21000</v>
      </c>
      <c r="D32" s="1"/>
      <c r="E32" s="1"/>
      <c r="F32" s="129"/>
      <c r="G32" s="148"/>
      <c r="H32" s="149"/>
      <c r="I32" s="149"/>
      <c r="J32" s="149"/>
      <c r="K32" s="149"/>
      <c r="L32" s="149"/>
      <c r="M32" s="149"/>
      <c r="N32" s="150"/>
    </row>
    <row r="33" spans="1:14">
      <c r="A33" s="138" t="s">
        <v>20</v>
      </c>
      <c r="B33" s="140"/>
      <c r="C33" s="21">
        <f>C31+C32</f>
        <v>21000</v>
      </c>
      <c r="D33" s="1"/>
      <c r="E33" s="1"/>
      <c r="F33" s="129"/>
      <c r="G33" s="151"/>
      <c r="H33" s="152"/>
      <c r="I33" s="152"/>
      <c r="J33" s="152"/>
      <c r="K33" s="152"/>
      <c r="L33" s="152"/>
      <c r="M33" s="152"/>
      <c r="N33" s="153"/>
    </row>
    <row r="36" spans="1:14">
      <c r="C36" s="51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60</vt:i4>
      </vt:variant>
    </vt:vector>
  </HeadingPairs>
  <TitlesOfParts>
    <vt:vector size="120" baseType="lpstr">
      <vt:lpstr>JUNIO 30 PM</vt:lpstr>
      <vt:lpstr>JUNIO 30 AM</vt:lpstr>
      <vt:lpstr>JUNIO 29 PM</vt:lpstr>
      <vt:lpstr>JUNIO 29 AM</vt:lpstr>
      <vt:lpstr>JUNIO 28 PM</vt:lpstr>
      <vt:lpstr>JUNIO 28 AM </vt:lpstr>
      <vt:lpstr>JUNIO 27 PM</vt:lpstr>
      <vt:lpstr>JUNIO 27 AM</vt:lpstr>
      <vt:lpstr>JUNIO 26 PM</vt:lpstr>
      <vt:lpstr>JUNIO 26 AM </vt:lpstr>
      <vt:lpstr>JUNIO 25 PM</vt:lpstr>
      <vt:lpstr>JUNIO 25 AM</vt:lpstr>
      <vt:lpstr>JUNIO 24 PM</vt:lpstr>
      <vt:lpstr>JUNIO 24 AM</vt:lpstr>
      <vt:lpstr>JUNIO 23 PM</vt:lpstr>
      <vt:lpstr>JUNIO 23 AM</vt:lpstr>
      <vt:lpstr>JUNIO 22 PM</vt:lpstr>
      <vt:lpstr>JUNIO 22 AM</vt:lpstr>
      <vt:lpstr>JUNIO 21 PM</vt:lpstr>
      <vt:lpstr>JUNIO 21 AM</vt:lpstr>
      <vt:lpstr>JUNIO 20 PM</vt:lpstr>
      <vt:lpstr>JUNIO 20 AM</vt:lpstr>
      <vt:lpstr>JUNIO 19 PM</vt:lpstr>
      <vt:lpstr>JUNIO 19 AM</vt:lpstr>
      <vt:lpstr>JUNIO 18 PM</vt:lpstr>
      <vt:lpstr>JUNIO 18 AM</vt:lpstr>
      <vt:lpstr>JUNIO 17 PM</vt:lpstr>
      <vt:lpstr>JUNIO 17 AM </vt:lpstr>
      <vt:lpstr>JUNIO 16 PM</vt:lpstr>
      <vt:lpstr>JUNIO 16 AM</vt:lpstr>
      <vt:lpstr>JUNIO 15 PM</vt:lpstr>
      <vt:lpstr>JUNIO 15 AM</vt:lpstr>
      <vt:lpstr>JUNIO 14 PM</vt:lpstr>
      <vt:lpstr>JUNIO 14 AM</vt:lpstr>
      <vt:lpstr>JUNIO 13 PM</vt:lpstr>
      <vt:lpstr>JUNIO 13 AM</vt:lpstr>
      <vt:lpstr>JUNIO 12 PM</vt:lpstr>
      <vt:lpstr>JUNIO 12 AM</vt:lpstr>
      <vt:lpstr>JUNIO 11 PM</vt:lpstr>
      <vt:lpstr>JUNIO 11 AM</vt:lpstr>
      <vt:lpstr>JUNIO 10 PM</vt:lpstr>
      <vt:lpstr>JUNIO 10 AM</vt:lpstr>
      <vt:lpstr>JUNIO 09 PM</vt:lpstr>
      <vt:lpstr>JUNIO 09 AM</vt:lpstr>
      <vt:lpstr>JUNIO 08 PM</vt:lpstr>
      <vt:lpstr>JUNIO 08 AM</vt:lpstr>
      <vt:lpstr>JUNIO 07 PM</vt:lpstr>
      <vt:lpstr>JUNIO 07 AM</vt:lpstr>
      <vt:lpstr>JUNIO 06 PM</vt:lpstr>
      <vt:lpstr>JUNIO 06 AM</vt:lpstr>
      <vt:lpstr>JUNIO 05 PM</vt:lpstr>
      <vt:lpstr>JUNIO 05 AM</vt:lpstr>
      <vt:lpstr>JUNIO 04 PM</vt:lpstr>
      <vt:lpstr>JUNIO 04 AM</vt:lpstr>
      <vt:lpstr>JUNIO 03 PM</vt:lpstr>
      <vt:lpstr>JUNIO 03 AM </vt:lpstr>
      <vt:lpstr>JUNIO 02 PM</vt:lpstr>
      <vt:lpstr>JUNIO 02 AM </vt:lpstr>
      <vt:lpstr>JUNIO 01 PM</vt:lpstr>
      <vt:lpstr>JUNIO 01 AM</vt:lpstr>
      <vt:lpstr>'JUNIO 01 AM'!Área_de_impresión</vt:lpstr>
      <vt:lpstr>'JUNIO 01 PM'!Área_de_impresión</vt:lpstr>
      <vt:lpstr>'JUNIO 02 AM '!Área_de_impresión</vt:lpstr>
      <vt:lpstr>'JUNIO 02 PM'!Área_de_impresión</vt:lpstr>
      <vt:lpstr>'JUNIO 03 AM '!Área_de_impresión</vt:lpstr>
      <vt:lpstr>'JUNIO 03 PM'!Área_de_impresión</vt:lpstr>
      <vt:lpstr>'JUNIO 04 AM'!Área_de_impresión</vt:lpstr>
      <vt:lpstr>'JUNIO 04 PM'!Área_de_impresión</vt:lpstr>
      <vt:lpstr>'JUNIO 05 AM'!Área_de_impresión</vt:lpstr>
      <vt:lpstr>'JUNIO 05 PM'!Área_de_impresión</vt:lpstr>
      <vt:lpstr>'JUNIO 06 AM'!Área_de_impresión</vt:lpstr>
      <vt:lpstr>'JUNIO 06 PM'!Área_de_impresión</vt:lpstr>
      <vt:lpstr>'JUNIO 07 AM'!Área_de_impresión</vt:lpstr>
      <vt:lpstr>'JUNIO 07 PM'!Área_de_impresión</vt:lpstr>
      <vt:lpstr>'JUNIO 08 AM'!Área_de_impresión</vt:lpstr>
      <vt:lpstr>'JUNIO 08 PM'!Área_de_impresión</vt:lpstr>
      <vt:lpstr>'JUNIO 09 AM'!Área_de_impresión</vt:lpstr>
      <vt:lpstr>'JUNIO 09 PM'!Área_de_impresión</vt:lpstr>
      <vt:lpstr>'JUNIO 10 AM'!Área_de_impresión</vt:lpstr>
      <vt:lpstr>'JUNIO 10 PM'!Área_de_impresión</vt:lpstr>
      <vt:lpstr>'JUNIO 11 AM'!Área_de_impresión</vt:lpstr>
      <vt:lpstr>'JUNIO 11 PM'!Área_de_impresión</vt:lpstr>
      <vt:lpstr>'JUNIO 12 AM'!Área_de_impresión</vt:lpstr>
      <vt:lpstr>'JUNIO 12 PM'!Área_de_impresión</vt:lpstr>
      <vt:lpstr>'JUNIO 13 AM'!Área_de_impresión</vt:lpstr>
      <vt:lpstr>'JUNIO 13 PM'!Área_de_impresión</vt:lpstr>
      <vt:lpstr>'JUNIO 14 AM'!Área_de_impresión</vt:lpstr>
      <vt:lpstr>'JUNIO 14 PM'!Área_de_impresión</vt:lpstr>
      <vt:lpstr>'JUNIO 15 AM'!Área_de_impresión</vt:lpstr>
      <vt:lpstr>'JUNIO 15 PM'!Área_de_impresión</vt:lpstr>
      <vt:lpstr>'JUNIO 16 AM'!Área_de_impresión</vt:lpstr>
      <vt:lpstr>'JUNIO 16 PM'!Área_de_impresión</vt:lpstr>
      <vt:lpstr>'JUNIO 17 AM '!Área_de_impresión</vt:lpstr>
      <vt:lpstr>'JUNIO 17 PM'!Área_de_impresión</vt:lpstr>
      <vt:lpstr>'JUNIO 18 AM'!Área_de_impresión</vt:lpstr>
      <vt:lpstr>'JUNIO 18 PM'!Área_de_impresión</vt:lpstr>
      <vt:lpstr>'JUNIO 19 AM'!Área_de_impresión</vt:lpstr>
      <vt:lpstr>'JUNIO 19 PM'!Área_de_impresión</vt:lpstr>
      <vt:lpstr>'JUNIO 20 AM'!Área_de_impresión</vt:lpstr>
      <vt:lpstr>'JUNIO 20 PM'!Área_de_impresión</vt:lpstr>
      <vt:lpstr>'JUNIO 21 AM'!Área_de_impresión</vt:lpstr>
      <vt:lpstr>'JUNIO 21 PM'!Área_de_impresión</vt:lpstr>
      <vt:lpstr>'JUNIO 22 AM'!Área_de_impresión</vt:lpstr>
      <vt:lpstr>'JUNIO 22 PM'!Área_de_impresión</vt:lpstr>
      <vt:lpstr>'JUNIO 23 AM'!Área_de_impresión</vt:lpstr>
      <vt:lpstr>'JUNIO 23 PM'!Área_de_impresión</vt:lpstr>
      <vt:lpstr>'JUNIO 24 AM'!Área_de_impresión</vt:lpstr>
      <vt:lpstr>'JUNIO 24 PM'!Área_de_impresión</vt:lpstr>
      <vt:lpstr>'JUNIO 25 AM'!Área_de_impresión</vt:lpstr>
      <vt:lpstr>'JUNIO 25 PM'!Área_de_impresión</vt:lpstr>
      <vt:lpstr>'JUNIO 26 AM '!Área_de_impresión</vt:lpstr>
      <vt:lpstr>'JUNIO 26 PM'!Área_de_impresión</vt:lpstr>
      <vt:lpstr>'JUNIO 27 AM'!Área_de_impresión</vt:lpstr>
      <vt:lpstr>'JUNIO 27 PM'!Área_de_impresión</vt:lpstr>
      <vt:lpstr>'JUNIO 28 AM '!Área_de_impresión</vt:lpstr>
      <vt:lpstr>'JUNIO 28 PM'!Área_de_impresión</vt:lpstr>
      <vt:lpstr>'JUNIO 29 AM'!Área_de_impresión</vt:lpstr>
      <vt:lpstr>'JUNIO 29 PM'!Área_de_impresión</vt:lpstr>
      <vt:lpstr>'JUNIO 30 AM'!Área_de_impresión</vt:lpstr>
      <vt:lpstr>'JUNIO 30 PM'!Área_de_impresión</vt:lpstr>
    </vt:vector>
  </TitlesOfParts>
  <Company>Piratas Unidos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Recepcion</cp:lastModifiedBy>
  <cp:lastPrinted>2014-07-01T04:08:07Z</cp:lastPrinted>
  <dcterms:created xsi:type="dcterms:W3CDTF">2014-06-01T14:33:58Z</dcterms:created>
  <dcterms:modified xsi:type="dcterms:W3CDTF">2014-10-03T01:51:39Z</dcterms:modified>
</cp:coreProperties>
</file>