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MAYO 31 pm" sheetId="64" r:id="rId1"/>
    <sheet name="MAYO 31 AM" sheetId="63" r:id="rId2"/>
    <sheet name="MAYO 30 PM" sheetId="62" r:id="rId3"/>
    <sheet name="MAYO 30 AM " sheetId="61" r:id="rId4"/>
    <sheet name="MAYO 29 PM" sheetId="60" r:id="rId5"/>
    <sheet name="MAYO 29 AM" sheetId="59" r:id="rId6"/>
    <sheet name="MAYO 28 PM" sheetId="58" r:id="rId7"/>
    <sheet name="MAYO 28 AM" sheetId="57" r:id="rId8"/>
    <sheet name="MAYO 27 PM" sheetId="56" r:id="rId9"/>
    <sheet name="MAYO 27 AM" sheetId="55" r:id="rId10"/>
    <sheet name="MAYO 26 PM" sheetId="54" r:id="rId11"/>
    <sheet name="MAYO 26 AM" sheetId="53" r:id="rId12"/>
    <sheet name="MAYO 25 PM" sheetId="52" r:id="rId13"/>
    <sheet name="MAYO 25 AM " sheetId="51" r:id="rId14"/>
    <sheet name="MAYO 24 PM" sheetId="50" r:id="rId15"/>
    <sheet name="MAYO 24 AM" sheetId="49" r:id="rId16"/>
    <sheet name="MAYO 23 PM" sheetId="48" r:id="rId17"/>
    <sheet name="MAYO 23 AM" sheetId="46" r:id="rId18"/>
    <sheet name="MAYO 22 PM" sheetId="47" r:id="rId19"/>
    <sheet name="MAYO 22 AM" sheetId="45" r:id="rId20"/>
    <sheet name="MAYO 21 PM" sheetId="44" r:id="rId21"/>
    <sheet name="MAYO 21 AM" sheetId="43" r:id="rId22"/>
    <sheet name="MAYO 20 PM" sheetId="42" r:id="rId23"/>
    <sheet name="MAYO 20 AM" sheetId="41" r:id="rId24"/>
    <sheet name="MAYO 19 PM" sheetId="40" r:id="rId25"/>
    <sheet name="MAYO 19 AM" sheetId="39" r:id="rId26"/>
    <sheet name="MAYO 18 PM" sheetId="38" r:id="rId27"/>
    <sheet name="MAYO 18 AM" sheetId="37" r:id="rId28"/>
    <sheet name="MAYO 17 PM" sheetId="36" r:id="rId29"/>
    <sheet name="MAYO 17 AM" sheetId="35" r:id="rId30"/>
    <sheet name="MAYO 16 PM" sheetId="33" r:id="rId31"/>
    <sheet name="MAYO 16 AM" sheetId="32" r:id="rId32"/>
    <sheet name="MAYO 15 PM" sheetId="31" r:id="rId33"/>
    <sheet name="MAYO 15 AM" sheetId="30" r:id="rId34"/>
    <sheet name="MAYO 14 PM" sheetId="29" r:id="rId35"/>
    <sheet name="MAYO 14 AM" sheetId="28" r:id="rId36"/>
    <sheet name="MAYO 13 PM" sheetId="27" r:id="rId37"/>
    <sheet name="MAYO 13 AM" sheetId="26" r:id="rId38"/>
    <sheet name="MAYO 12 PM " sheetId="25" r:id="rId39"/>
    <sheet name="MAYO 12 AM" sheetId="24" r:id="rId40"/>
    <sheet name="MAYO 11 PM" sheetId="23" r:id="rId41"/>
    <sheet name="MAYO 11 AM" sheetId="22" r:id="rId42"/>
    <sheet name="MAYO 10 PM" sheetId="21" r:id="rId43"/>
    <sheet name="MAYO 10 AM " sheetId="20" r:id="rId44"/>
    <sheet name="MAYO 9 PM " sheetId="19" r:id="rId45"/>
    <sheet name="MAYO 9 AM" sheetId="18" r:id="rId46"/>
    <sheet name="MAYO 8 PM" sheetId="17" r:id="rId47"/>
    <sheet name="MAYO 8 AM" sheetId="16" r:id="rId48"/>
    <sheet name="MAYO 7 PM" sheetId="15" r:id="rId49"/>
    <sheet name="MAYO 7 AM" sheetId="14" r:id="rId50"/>
    <sheet name="MAYO 6 PM" sheetId="13" r:id="rId51"/>
    <sheet name="MAYO 6 AM" sheetId="12" r:id="rId52"/>
    <sheet name="MAYO 5 PM" sheetId="11" r:id="rId53"/>
    <sheet name="MAYO 5 AM" sheetId="10" r:id="rId54"/>
    <sheet name="MAYO 4 PM" sheetId="9" r:id="rId55"/>
    <sheet name="MAYO 4 AM" sheetId="8" r:id="rId56"/>
    <sheet name="MAYO 3 PM" sheetId="7" r:id="rId57"/>
    <sheet name="MAYO 3 AM" sheetId="6" r:id="rId58"/>
    <sheet name="MAYO 2 PM" sheetId="5" r:id="rId59"/>
    <sheet name="MAYO 2 AM" sheetId="3" r:id="rId60"/>
    <sheet name="MAYO 1 PM" sheetId="2" r:id="rId61"/>
    <sheet name="MAYO 1 AM" sheetId="1" r:id="rId62"/>
  </sheets>
  <definedNames>
    <definedName name="_xlnm.Print_Area" localSheetId="61">'MAYO 1 AM'!$A$1:$N$40</definedName>
    <definedName name="_xlnm.Print_Area" localSheetId="60">'MAYO 1 PM'!$A$1:$N$40</definedName>
    <definedName name="_xlnm.Print_Area" localSheetId="43">'MAYO 10 AM '!$A$1:$N$35</definedName>
    <definedName name="_xlnm.Print_Area" localSheetId="42">'MAYO 10 PM'!$A$1:$N$35</definedName>
    <definedName name="_xlnm.Print_Area" localSheetId="41">'MAYO 11 AM'!$A$1:$N$35</definedName>
    <definedName name="_xlnm.Print_Area" localSheetId="40">'MAYO 11 PM'!$A$1:$N$35</definedName>
    <definedName name="_xlnm.Print_Area" localSheetId="39">'MAYO 12 AM'!$A$1:$N$35</definedName>
    <definedName name="_xlnm.Print_Area" localSheetId="38">'MAYO 12 PM '!$A$1:$N$35</definedName>
    <definedName name="_xlnm.Print_Area" localSheetId="37">'MAYO 13 AM'!$A$1:$N$35</definedName>
    <definedName name="_xlnm.Print_Area" localSheetId="36">'MAYO 13 PM'!$A$1:$N$35</definedName>
    <definedName name="_xlnm.Print_Area" localSheetId="35">'MAYO 14 AM'!$A$1:$N$35</definedName>
    <definedName name="_xlnm.Print_Area" localSheetId="34">'MAYO 14 PM'!$A$1:$N$35</definedName>
    <definedName name="_xlnm.Print_Area" localSheetId="33">'MAYO 15 AM'!$A$1:$N$35</definedName>
    <definedName name="_xlnm.Print_Area" localSheetId="32">'MAYO 15 PM'!$A$1:$N$35</definedName>
    <definedName name="_xlnm.Print_Area" localSheetId="31">'MAYO 16 AM'!$A$1:$N$35</definedName>
    <definedName name="_xlnm.Print_Area" localSheetId="30">'MAYO 16 PM'!$A$1:$N$35</definedName>
    <definedName name="_xlnm.Print_Area" localSheetId="29">'MAYO 17 AM'!$A$1:$N$35</definedName>
    <definedName name="_xlnm.Print_Area" localSheetId="28">'MAYO 17 PM'!$A$1:$N$35</definedName>
    <definedName name="_xlnm.Print_Area" localSheetId="27">'MAYO 18 AM'!$A$1:$N$35</definedName>
    <definedName name="_xlnm.Print_Area" localSheetId="26">'MAYO 18 PM'!$A$1:$N$35</definedName>
    <definedName name="_xlnm.Print_Area" localSheetId="25">'MAYO 19 AM'!$A$1:$N$35</definedName>
    <definedName name="_xlnm.Print_Area" localSheetId="24">'MAYO 19 PM'!$A$1:$N$35</definedName>
    <definedName name="_xlnm.Print_Area" localSheetId="59">'MAYO 2 AM'!$A$1:$N$35</definedName>
    <definedName name="_xlnm.Print_Area" localSheetId="58">'MAYO 2 PM'!$A$1:$N$35</definedName>
    <definedName name="_xlnm.Print_Area" localSheetId="23">'MAYO 20 AM'!$A$1:$N$35</definedName>
    <definedName name="_xlnm.Print_Area" localSheetId="22">'MAYO 20 PM'!$A$1:$N$35</definedName>
    <definedName name="_xlnm.Print_Area" localSheetId="21">'MAYO 21 AM'!$A$1:$N$35</definedName>
    <definedName name="_xlnm.Print_Area" localSheetId="20">'MAYO 21 PM'!$A$1:$N$35</definedName>
    <definedName name="_xlnm.Print_Area" localSheetId="19">'MAYO 22 AM'!$A$1:$N$35</definedName>
    <definedName name="_xlnm.Print_Area" localSheetId="18">'MAYO 22 PM'!$A$1:$N$35</definedName>
    <definedName name="_xlnm.Print_Area" localSheetId="17">'MAYO 23 AM'!$A$1:$N$35</definedName>
    <definedName name="_xlnm.Print_Area" localSheetId="16">'MAYO 23 PM'!$A$1:$N$35</definedName>
    <definedName name="_xlnm.Print_Area" localSheetId="15">'MAYO 24 AM'!$A$1:$N$35</definedName>
    <definedName name="_xlnm.Print_Area" localSheetId="14">'MAYO 24 PM'!$A$1:$N$35</definedName>
    <definedName name="_xlnm.Print_Area" localSheetId="13">'MAYO 25 AM '!$A$1:$N$35</definedName>
    <definedName name="_xlnm.Print_Area" localSheetId="12">'MAYO 25 PM'!$A$1:$N$35</definedName>
    <definedName name="_xlnm.Print_Area" localSheetId="11">'MAYO 26 AM'!$A$1:$N$35</definedName>
    <definedName name="_xlnm.Print_Area" localSheetId="10">'MAYO 26 PM'!$A$1:$N$35</definedName>
    <definedName name="_xlnm.Print_Area" localSheetId="9">'MAYO 27 AM'!$A$1:$N$35</definedName>
    <definedName name="_xlnm.Print_Area" localSheetId="8">'MAYO 27 PM'!$A$1:$N$35</definedName>
    <definedName name="_xlnm.Print_Area" localSheetId="7">'MAYO 28 AM'!$A$1:$N$35</definedName>
    <definedName name="_xlnm.Print_Area" localSheetId="6">'MAYO 28 PM'!$A$1:$N$35</definedName>
    <definedName name="_xlnm.Print_Area" localSheetId="5">'MAYO 29 AM'!$A$1:$N$35</definedName>
    <definedName name="_xlnm.Print_Area" localSheetId="4">'MAYO 29 PM'!$A$1:$N$34</definedName>
    <definedName name="_xlnm.Print_Area" localSheetId="57">'MAYO 3 AM'!$A$1:$N$35</definedName>
    <definedName name="_xlnm.Print_Area" localSheetId="56">'MAYO 3 PM'!$A$1:$N$35</definedName>
    <definedName name="_xlnm.Print_Area" localSheetId="3">'MAYO 30 AM '!$A$1:$N$34</definedName>
    <definedName name="_xlnm.Print_Area" localSheetId="2">'MAYO 30 PM'!$A$1:$N$34</definedName>
    <definedName name="_xlnm.Print_Area" localSheetId="1">'MAYO 31 AM'!$A$1:$N$34</definedName>
    <definedName name="_xlnm.Print_Area" localSheetId="0">'MAYO 31 pm'!$A$1:$N$34</definedName>
    <definedName name="_xlnm.Print_Area" localSheetId="55">'MAYO 4 AM'!$A$1:$N$35</definedName>
    <definedName name="_xlnm.Print_Area" localSheetId="54">'MAYO 4 PM'!$A$1:$N$35</definedName>
    <definedName name="_xlnm.Print_Area" localSheetId="53">'MAYO 5 AM'!$A$1:$N$35</definedName>
    <definedName name="_xlnm.Print_Area" localSheetId="52">'MAYO 5 PM'!$A$1:$N$35</definedName>
    <definedName name="_xlnm.Print_Area" localSheetId="51">'MAYO 6 AM'!$A$1:$N$35</definedName>
    <definedName name="_xlnm.Print_Area" localSheetId="50">'MAYO 6 PM'!$A$1:$N$35</definedName>
    <definedName name="_xlnm.Print_Area" localSheetId="49">'MAYO 7 AM'!$A$1:$N$35</definedName>
    <definedName name="_xlnm.Print_Area" localSheetId="48">'MAYO 7 PM'!$A$1:$N$35</definedName>
    <definedName name="_xlnm.Print_Area" localSheetId="47">'MAYO 8 AM'!$A$1:$N$35</definedName>
    <definedName name="_xlnm.Print_Area" localSheetId="46">'MAYO 8 PM'!$A$1:$N$35</definedName>
    <definedName name="_xlnm.Print_Area" localSheetId="45">'MAYO 9 AM'!$A$1:$N$35</definedName>
    <definedName name="_xlnm.Print_Area" localSheetId="44">'MAYO 9 PM '!$A$1:$N$35</definedName>
  </definedNames>
  <calcPr calcId="144525"/>
</workbook>
</file>

<file path=xl/calcChain.xml><?xml version="1.0" encoding="utf-8"?>
<calcChain xmlns="http://schemas.openxmlformats.org/spreadsheetml/2006/main">
  <c r="C34" i="64" l="1"/>
  <c r="M27" i="64"/>
  <c r="L27" i="64"/>
  <c r="K27" i="64"/>
  <c r="J27" i="64"/>
  <c r="I27" i="64"/>
  <c r="G27" i="64"/>
  <c r="N27" i="64" s="1"/>
  <c r="N25" i="64"/>
  <c r="N24" i="64"/>
  <c r="N23" i="64"/>
  <c r="N22" i="64"/>
  <c r="N21" i="64"/>
  <c r="N20" i="64"/>
  <c r="N19" i="64"/>
  <c r="N18" i="64"/>
  <c r="N17" i="64"/>
  <c r="N16" i="64"/>
  <c r="N15" i="64"/>
  <c r="N14" i="64"/>
  <c r="N13" i="64"/>
  <c r="N12" i="64"/>
  <c r="N11" i="64"/>
  <c r="N10" i="64"/>
  <c r="N9" i="64"/>
  <c r="N8" i="64"/>
  <c r="N7" i="64"/>
  <c r="N6" i="64"/>
  <c r="N26" i="64" s="1"/>
  <c r="C34" i="63" l="1"/>
  <c r="M27" i="63"/>
  <c r="L27" i="63"/>
  <c r="K27" i="63"/>
  <c r="J27" i="63"/>
  <c r="I27" i="63"/>
  <c r="G27" i="63"/>
  <c r="N27" i="63" s="1"/>
  <c r="N25" i="63"/>
  <c r="N24" i="63"/>
  <c r="N23" i="63"/>
  <c r="N22" i="63"/>
  <c r="N21" i="63"/>
  <c r="N20" i="63"/>
  <c r="N19" i="63"/>
  <c r="N18" i="63"/>
  <c r="N17" i="63"/>
  <c r="N16" i="63"/>
  <c r="N15" i="63"/>
  <c r="N14" i="63"/>
  <c r="N13" i="63"/>
  <c r="N12" i="63"/>
  <c r="N11" i="63"/>
  <c r="N10" i="63"/>
  <c r="N9" i="63"/>
  <c r="N8" i="63"/>
  <c r="N7" i="63"/>
  <c r="N6" i="63"/>
  <c r="N26" i="63" s="1"/>
  <c r="C34" i="62" l="1"/>
  <c r="M27" i="62"/>
  <c r="L27" i="62"/>
  <c r="K27" i="62"/>
  <c r="J27" i="62"/>
  <c r="I27" i="62"/>
  <c r="G27" i="62"/>
  <c r="N27" i="62" s="1"/>
  <c r="N25" i="62"/>
  <c r="N24" i="62"/>
  <c r="N23" i="62"/>
  <c r="N22" i="62"/>
  <c r="N21" i="62"/>
  <c r="N20" i="62"/>
  <c r="N19" i="62"/>
  <c r="N18" i="62"/>
  <c r="N17" i="62"/>
  <c r="N16" i="62"/>
  <c r="N15" i="62"/>
  <c r="N14" i="62"/>
  <c r="N13" i="62"/>
  <c r="N12" i="62"/>
  <c r="N11" i="62"/>
  <c r="N10" i="62"/>
  <c r="N9" i="62"/>
  <c r="N8" i="62"/>
  <c r="N7" i="62"/>
  <c r="N6" i="62"/>
  <c r="N26" i="62" s="1"/>
  <c r="C34" i="61" l="1"/>
  <c r="M27" i="61"/>
  <c r="L27" i="61"/>
  <c r="K27" i="61"/>
  <c r="J27" i="61"/>
  <c r="I27" i="61"/>
  <c r="G27" i="61"/>
  <c r="N27" i="61" s="1"/>
  <c r="N25" i="61"/>
  <c r="N24" i="61"/>
  <c r="N23" i="61"/>
  <c r="N22" i="61"/>
  <c r="N21" i="61"/>
  <c r="N20" i="61"/>
  <c r="N19" i="61"/>
  <c r="N18" i="61"/>
  <c r="N17" i="61"/>
  <c r="N16" i="61"/>
  <c r="N15" i="61"/>
  <c r="N14" i="61"/>
  <c r="N13" i="61"/>
  <c r="N12" i="61"/>
  <c r="N11" i="61"/>
  <c r="N10" i="61"/>
  <c r="N9" i="61"/>
  <c r="N8" i="61"/>
  <c r="N7" i="61"/>
  <c r="N6" i="61"/>
  <c r="N26" i="61" s="1"/>
  <c r="M27" i="60" l="1"/>
  <c r="L27" i="60"/>
  <c r="K27" i="60"/>
  <c r="J27" i="60"/>
  <c r="I27" i="60"/>
  <c r="G27" i="60"/>
  <c r="N27" i="60" s="1"/>
  <c r="N25" i="60"/>
  <c r="N24" i="60"/>
  <c r="N23" i="60"/>
  <c r="N22" i="60"/>
  <c r="N21" i="60"/>
  <c r="N20" i="60"/>
  <c r="N19" i="60"/>
  <c r="N18" i="60"/>
  <c r="N17" i="60"/>
  <c r="N16" i="60"/>
  <c r="N15" i="60"/>
  <c r="N14" i="60"/>
  <c r="N13" i="60"/>
  <c r="N12" i="60"/>
  <c r="N11" i="60"/>
  <c r="N10" i="60"/>
  <c r="N9" i="60"/>
  <c r="N8" i="60"/>
  <c r="N7" i="60"/>
  <c r="N6" i="60"/>
  <c r="N26" i="60" s="1"/>
  <c r="C33" i="59" l="1"/>
  <c r="C35" i="59" s="1"/>
  <c r="M28" i="59"/>
  <c r="L28" i="59"/>
  <c r="K28" i="59"/>
  <c r="J28" i="59"/>
  <c r="I28" i="59"/>
  <c r="G28" i="59"/>
  <c r="N28" i="59" s="1"/>
  <c r="N26" i="59"/>
  <c r="N25" i="59"/>
  <c r="N24" i="59"/>
  <c r="N23" i="59"/>
  <c r="N22" i="59"/>
  <c r="N21" i="59"/>
  <c r="N20" i="59"/>
  <c r="N19" i="59"/>
  <c r="N18" i="59"/>
  <c r="N17" i="59"/>
  <c r="N16" i="59"/>
  <c r="N15" i="59"/>
  <c r="N14" i="59"/>
  <c r="N13" i="59"/>
  <c r="N12" i="59"/>
  <c r="N11" i="59"/>
  <c r="N10" i="59"/>
  <c r="N9" i="59"/>
  <c r="N8" i="59"/>
  <c r="N7" i="59"/>
  <c r="N6" i="59"/>
  <c r="N27" i="59" s="1"/>
  <c r="C33" i="58" l="1"/>
  <c r="C35" i="58" s="1"/>
  <c r="M28" i="58"/>
  <c r="L28" i="58"/>
  <c r="K28" i="58"/>
  <c r="J28" i="58"/>
  <c r="I28" i="58"/>
  <c r="G28" i="58"/>
  <c r="N28" i="58" s="1"/>
  <c r="N26" i="58"/>
  <c r="N25" i="58"/>
  <c r="N24" i="58"/>
  <c r="N23" i="58"/>
  <c r="N22" i="58"/>
  <c r="N21" i="58"/>
  <c r="N20" i="58"/>
  <c r="N19" i="58"/>
  <c r="N18" i="58"/>
  <c r="N17" i="58"/>
  <c r="N16" i="58"/>
  <c r="N15" i="58"/>
  <c r="N14" i="58"/>
  <c r="N13" i="58"/>
  <c r="N12" i="58"/>
  <c r="N11" i="58"/>
  <c r="N10" i="58"/>
  <c r="N9" i="58"/>
  <c r="N8" i="58"/>
  <c r="N7" i="58"/>
  <c r="N6" i="58"/>
  <c r="N27" i="58" s="1"/>
  <c r="C33" i="57" l="1"/>
  <c r="C35" i="57" s="1"/>
  <c r="M28" i="57"/>
  <c r="L28" i="57"/>
  <c r="K28" i="57"/>
  <c r="J28" i="57"/>
  <c r="I28" i="57"/>
  <c r="G28" i="57"/>
  <c r="N28" i="57" s="1"/>
  <c r="N26" i="57"/>
  <c r="N25" i="57"/>
  <c r="N24" i="57"/>
  <c r="N23" i="57"/>
  <c r="N22" i="57"/>
  <c r="N21" i="57"/>
  <c r="N20" i="57"/>
  <c r="N19" i="57"/>
  <c r="N18" i="57"/>
  <c r="N17" i="57"/>
  <c r="N16" i="57"/>
  <c r="N15" i="57"/>
  <c r="N14" i="57"/>
  <c r="N13" i="57"/>
  <c r="N12" i="57"/>
  <c r="N11" i="57"/>
  <c r="N10" i="57"/>
  <c r="N9" i="57"/>
  <c r="N8" i="57"/>
  <c r="N7" i="57"/>
  <c r="N6" i="57"/>
  <c r="N27" i="57" s="1"/>
  <c r="C33" i="56" l="1"/>
  <c r="C35" i="56" s="1"/>
  <c r="M28" i="56"/>
  <c r="L28" i="56"/>
  <c r="K28" i="56"/>
  <c r="J28" i="56"/>
  <c r="I28" i="56"/>
  <c r="G28" i="56"/>
  <c r="N28" i="56" s="1"/>
  <c r="N26" i="56"/>
  <c r="N25" i="56"/>
  <c r="N24" i="56"/>
  <c r="N23" i="56"/>
  <c r="N22" i="56"/>
  <c r="N21" i="56"/>
  <c r="N20" i="56"/>
  <c r="N19" i="56"/>
  <c r="N18" i="56"/>
  <c r="N8" i="56"/>
  <c r="N14" i="56"/>
  <c r="N9" i="56"/>
  <c r="N17" i="56"/>
  <c r="N16" i="56"/>
  <c r="N15" i="56"/>
  <c r="N7" i="56"/>
  <c r="N6" i="56"/>
  <c r="N10" i="56"/>
  <c r="N11" i="56"/>
  <c r="N12" i="56"/>
  <c r="N13" i="56"/>
  <c r="N27" i="56" s="1"/>
  <c r="C33" i="55" l="1"/>
  <c r="C35" i="55" s="1"/>
  <c r="M28" i="55"/>
  <c r="L28" i="55"/>
  <c r="K28" i="55"/>
  <c r="J28" i="55"/>
  <c r="I28" i="55"/>
  <c r="G28" i="55"/>
  <c r="N28" i="55" s="1"/>
  <c r="N26" i="55"/>
  <c r="N25" i="55"/>
  <c r="N24" i="55"/>
  <c r="N23" i="55"/>
  <c r="N22" i="55"/>
  <c r="N21" i="55"/>
  <c r="N20" i="55"/>
  <c r="N19" i="55"/>
  <c r="N18" i="55"/>
  <c r="N17" i="55"/>
  <c r="N16" i="55"/>
  <c r="N15" i="55"/>
  <c r="N14" i="55"/>
  <c r="N13" i="55"/>
  <c r="N12" i="55"/>
  <c r="N11" i="55"/>
  <c r="N10" i="55"/>
  <c r="N9" i="55"/>
  <c r="N8" i="55"/>
  <c r="N7" i="55"/>
  <c r="N6" i="55"/>
  <c r="N27" i="55" s="1"/>
  <c r="C33" i="54" l="1"/>
  <c r="C35" i="54" s="1"/>
  <c r="M28" i="54"/>
  <c r="L28" i="54"/>
  <c r="K28" i="54"/>
  <c r="J28" i="54"/>
  <c r="I28" i="54"/>
  <c r="G28" i="54"/>
  <c r="N28" i="54" s="1"/>
  <c r="N26" i="54"/>
  <c r="N25" i="54"/>
  <c r="N24" i="54"/>
  <c r="N23" i="54"/>
  <c r="N22" i="54"/>
  <c r="N21" i="54"/>
  <c r="N20" i="54"/>
  <c r="N19" i="54"/>
  <c r="N18" i="54"/>
  <c r="N17" i="54"/>
  <c r="N16" i="54"/>
  <c r="N15" i="54"/>
  <c r="N14" i="54"/>
  <c r="N13" i="54"/>
  <c r="N12" i="54"/>
  <c r="N11" i="54"/>
  <c r="N10" i="54"/>
  <c r="N9" i="54"/>
  <c r="N8" i="54"/>
  <c r="N7" i="54"/>
  <c r="N6" i="54"/>
  <c r="N27" i="54" s="1"/>
  <c r="C33" i="53" l="1"/>
  <c r="C35" i="53" s="1"/>
  <c r="M28" i="53"/>
  <c r="L28" i="53"/>
  <c r="K28" i="53"/>
  <c r="J28" i="53"/>
  <c r="I28" i="53"/>
  <c r="G28" i="53"/>
  <c r="N28" i="53" s="1"/>
  <c r="N26" i="53"/>
  <c r="N25" i="53"/>
  <c r="N24" i="53"/>
  <c r="N23" i="53"/>
  <c r="N22" i="53"/>
  <c r="N21" i="53"/>
  <c r="N20" i="53"/>
  <c r="N19" i="53"/>
  <c r="N18" i="53"/>
  <c r="N17" i="53"/>
  <c r="N16" i="53"/>
  <c r="N15" i="53"/>
  <c r="N14" i="53"/>
  <c r="N13" i="53"/>
  <c r="N12" i="53"/>
  <c r="N11" i="53"/>
  <c r="N10" i="53"/>
  <c r="N9" i="53"/>
  <c r="N8" i="53"/>
  <c r="N7" i="53"/>
  <c r="N6" i="53"/>
  <c r="N27" i="53" s="1"/>
  <c r="C33" i="52"/>
  <c r="C35" i="52"/>
  <c r="M28" i="52"/>
  <c r="L28" i="52"/>
  <c r="K28" i="52"/>
  <c r="J28" i="52"/>
  <c r="I28" i="52"/>
  <c r="G28" i="52"/>
  <c r="N28" i="52" s="1"/>
  <c r="N26" i="52"/>
  <c r="N25" i="52"/>
  <c r="N24" i="52"/>
  <c r="N23" i="52"/>
  <c r="N22" i="52"/>
  <c r="N21" i="52"/>
  <c r="N20" i="52"/>
  <c r="N19" i="52"/>
  <c r="N18" i="52"/>
  <c r="N17" i="52"/>
  <c r="N16" i="52"/>
  <c r="N15" i="52"/>
  <c r="N14" i="52"/>
  <c r="N13" i="52"/>
  <c r="N12" i="52"/>
  <c r="N11" i="52"/>
  <c r="N10" i="52"/>
  <c r="N9" i="52"/>
  <c r="N8" i="52"/>
  <c r="N7" i="52"/>
  <c r="N6" i="52"/>
  <c r="N27" i="52" s="1"/>
  <c r="C35" i="51" l="1"/>
  <c r="M28" i="51"/>
  <c r="L28" i="51"/>
  <c r="K28" i="51"/>
  <c r="J28" i="51"/>
  <c r="I28" i="51"/>
  <c r="G28" i="51"/>
  <c r="N28" i="51" s="1"/>
  <c r="N26" i="51"/>
  <c r="N25" i="51"/>
  <c r="N24" i="51"/>
  <c r="N23" i="51"/>
  <c r="N22" i="51"/>
  <c r="N21" i="51"/>
  <c r="N20" i="51"/>
  <c r="N19" i="51"/>
  <c r="N18" i="51"/>
  <c r="N17" i="51"/>
  <c r="N16" i="51"/>
  <c r="N15" i="51"/>
  <c r="N14" i="51"/>
  <c r="N13" i="51"/>
  <c r="N12" i="51"/>
  <c r="N11" i="51"/>
  <c r="N10" i="51"/>
  <c r="N9" i="51"/>
  <c r="N8" i="51"/>
  <c r="N7" i="51"/>
  <c r="N6" i="51"/>
  <c r="N27" i="51" s="1"/>
  <c r="C33" i="50" l="1"/>
  <c r="C35" i="50" s="1"/>
  <c r="M28" i="50"/>
  <c r="L28" i="50"/>
  <c r="K28" i="50"/>
  <c r="J28" i="50"/>
  <c r="I28" i="50"/>
  <c r="G28" i="50"/>
  <c r="N28" i="50" s="1"/>
  <c r="N26" i="50"/>
  <c r="N25" i="50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7" i="50"/>
  <c r="N6" i="50"/>
  <c r="N27" i="50" s="1"/>
  <c r="C33" i="49" l="1"/>
  <c r="C35" i="49" s="1"/>
  <c r="M28" i="49"/>
  <c r="L28" i="49"/>
  <c r="K28" i="49"/>
  <c r="J28" i="49"/>
  <c r="I28" i="49"/>
  <c r="G28" i="49"/>
  <c r="N28" i="49" s="1"/>
  <c r="N26" i="49"/>
  <c r="N25" i="49"/>
  <c r="N24" i="49"/>
  <c r="N23" i="49"/>
  <c r="N22" i="49"/>
  <c r="N21" i="49"/>
  <c r="N20" i="49"/>
  <c r="N19" i="49"/>
  <c r="N18" i="49"/>
  <c r="N17" i="49"/>
  <c r="N16" i="49"/>
  <c r="N15" i="49"/>
  <c r="N14" i="49"/>
  <c r="N13" i="49"/>
  <c r="N12" i="49"/>
  <c r="N11" i="49"/>
  <c r="N10" i="49"/>
  <c r="N9" i="49"/>
  <c r="N8" i="49"/>
  <c r="N7" i="49"/>
  <c r="N6" i="49"/>
  <c r="N27" i="49" s="1"/>
  <c r="C33" i="48"/>
  <c r="C35" i="48" s="1"/>
  <c r="M28" i="48"/>
  <c r="L28" i="48"/>
  <c r="K28" i="48"/>
  <c r="J28" i="48"/>
  <c r="I28" i="48"/>
  <c r="G28" i="48"/>
  <c r="N28" i="48" s="1"/>
  <c r="N26" i="48"/>
  <c r="N25" i="48"/>
  <c r="N24" i="48"/>
  <c r="N23" i="48"/>
  <c r="N22" i="48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27" i="48" s="1"/>
  <c r="C33" i="47" l="1"/>
  <c r="C35" i="47" s="1"/>
  <c r="M28" i="47"/>
  <c r="L28" i="47"/>
  <c r="K28" i="47"/>
  <c r="J28" i="47"/>
  <c r="I28" i="47"/>
  <c r="G28" i="47"/>
  <c r="N28" i="47" s="1"/>
  <c r="N26" i="47"/>
  <c r="N25" i="47"/>
  <c r="N24" i="47"/>
  <c r="N23" i="47"/>
  <c r="N22" i="47"/>
  <c r="N21" i="47"/>
  <c r="N20" i="47"/>
  <c r="N19" i="47"/>
  <c r="N18" i="47"/>
  <c r="N17" i="47"/>
  <c r="N16" i="47"/>
  <c r="N15" i="47"/>
  <c r="N14" i="47"/>
  <c r="N13" i="47"/>
  <c r="N12" i="47"/>
  <c r="N11" i="47"/>
  <c r="N10" i="47"/>
  <c r="N9" i="47"/>
  <c r="N8" i="47"/>
  <c r="N7" i="47"/>
  <c r="N6" i="47"/>
  <c r="N27" i="47" s="1"/>
  <c r="C33" i="46" l="1"/>
  <c r="C35" i="46" s="1"/>
  <c r="M28" i="46"/>
  <c r="L28" i="46"/>
  <c r="K28" i="46"/>
  <c r="J28" i="46"/>
  <c r="I28" i="46"/>
  <c r="G28" i="46"/>
  <c r="N28" i="46" s="1"/>
  <c r="N26" i="46"/>
  <c r="N25" i="46"/>
  <c r="N24" i="46"/>
  <c r="N23" i="46"/>
  <c r="N22" i="46"/>
  <c r="N21" i="46"/>
  <c r="N20" i="46"/>
  <c r="N19" i="46"/>
  <c r="N18" i="46"/>
  <c r="N17" i="46"/>
  <c r="N16" i="46"/>
  <c r="N15" i="46"/>
  <c r="N14" i="46"/>
  <c r="N13" i="46"/>
  <c r="N12" i="46"/>
  <c r="N11" i="46"/>
  <c r="N10" i="46"/>
  <c r="N9" i="46"/>
  <c r="N8" i="46"/>
  <c r="N7" i="46"/>
  <c r="N6" i="46"/>
  <c r="N27" i="46" s="1"/>
  <c r="C33" i="45"/>
  <c r="C35" i="45" s="1"/>
  <c r="M28" i="45"/>
  <c r="L28" i="45"/>
  <c r="K28" i="45"/>
  <c r="J28" i="45"/>
  <c r="I28" i="45"/>
  <c r="G28" i="45"/>
  <c r="N28" i="45" s="1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10" i="45"/>
  <c r="N9" i="45"/>
  <c r="N8" i="45"/>
  <c r="N7" i="45"/>
  <c r="N6" i="45"/>
  <c r="N27" i="45" s="1"/>
  <c r="C33" i="44" l="1"/>
  <c r="C35" i="44" s="1"/>
  <c r="M28" i="44"/>
  <c r="L28" i="44"/>
  <c r="K28" i="44"/>
  <c r="J28" i="44"/>
  <c r="I28" i="44"/>
  <c r="G28" i="44"/>
  <c r="N28" i="44" s="1"/>
  <c r="N26" i="44"/>
  <c r="N25" i="44"/>
  <c r="N24" i="44"/>
  <c r="N23" i="44"/>
  <c r="N22" i="44"/>
  <c r="N21" i="44"/>
  <c r="N20" i="44"/>
  <c r="N19" i="44"/>
  <c r="N18" i="44"/>
  <c r="N17" i="44"/>
  <c r="N16" i="44"/>
  <c r="N15" i="44"/>
  <c r="N14" i="44"/>
  <c r="N13" i="44"/>
  <c r="N12" i="44"/>
  <c r="N11" i="44"/>
  <c r="N10" i="44"/>
  <c r="N9" i="44"/>
  <c r="N8" i="44"/>
  <c r="N7" i="44"/>
  <c r="N6" i="44"/>
  <c r="N27" i="44" s="1"/>
  <c r="C33" i="43"/>
  <c r="C35" i="43" s="1"/>
  <c r="M28" i="43"/>
  <c r="L28" i="43"/>
  <c r="K28" i="43"/>
  <c r="J28" i="43"/>
  <c r="I28" i="43"/>
  <c r="G28" i="43"/>
  <c r="N28" i="43" s="1"/>
  <c r="N26" i="43"/>
  <c r="N25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N8" i="43"/>
  <c r="N7" i="43"/>
  <c r="N6" i="43"/>
  <c r="N27" i="43" s="1"/>
  <c r="C33" i="42"/>
  <c r="C35" i="42" s="1"/>
  <c r="M28" i="42"/>
  <c r="L28" i="42"/>
  <c r="K28" i="42"/>
  <c r="J28" i="42"/>
  <c r="I28" i="42"/>
  <c r="G28" i="42"/>
  <c r="N28" i="42" s="1"/>
  <c r="N26" i="42"/>
  <c r="N25" i="42"/>
  <c r="N24" i="42"/>
  <c r="N23" i="42"/>
  <c r="N22" i="42"/>
  <c r="N21" i="42"/>
  <c r="N20" i="42"/>
  <c r="N19" i="42"/>
  <c r="N18" i="42"/>
  <c r="N17" i="42"/>
  <c r="N16" i="42"/>
  <c r="N15" i="42"/>
  <c r="N14" i="42"/>
  <c r="N13" i="42"/>
  <c r="N12" i="42"/>
  <c r="N11" i="42"/>
  <c r="N10" i="42"/>
  <c r="N9" i="42"/>
  <c r="N8" i="42"/>
  <c r="N7" i="42"/>
  <c r="N6" i="42"/>
  <c r="N27" i="42" s="1"/>
  <c r="C33" i="41" l="1"/>
  <c r="C35" i="41" s="1"/>
  <c r="M28" i="41"/>
  <c r="L28" i="41"/>
  <c r="K28" i="41"/>
  <c r="J28" i="41"/>
  <c r="I28" i="41"/>
  <c r="G28" i="41"/>
  <c r="N28" i="41" s="1"/>
  <c r="N26" i="41"/>
  <c r="N25" i="41"/>
  <c r="N24" i="41"/>
  <c r="N23" i="41"/>
  <c r="N22" i="41"/>
  <c r="N21" i="41"/>
  <c r="N20" i="41"/>
  <c r="N19" i="41"/>
  <c r="N18" i="41"/>
  <c r="N17" i="41"/>
  <c r="N16" i="41"/>
  <c r="N15" i="41"/>
  <c r="N14" i="41"/>
  <c r="N13" i="41"/>
  <c r="N12" i="41"/>
  <c r="N11" i="41"/>
  <c r="N10" i="41"/>
  <c r="N9" i="41"/>
  <c r="N8" i="41"/>
  <c r="N7" i="41"/>
  <c r="N6" i="41"/>
  <c r="N27" i="41" s="1"/>
  <c r="C33" i="40" l="1"/>
  <c r="C35" i="40" s="1"/>
  <c r="M28" i="40"/>
  <c r="L28" i="40"/>
  <c r="K28" i="40"/>
  <c r="J28" i="40"/>
  <c r="I28" i="40"/>
  <c r="G28" i="40"/>
  <c r="N28" i="40" s="1"/>
  <c r="N26" i="40"/>
  <c r="N25" i="40"/>
  <c r="N24" i="40"/>
  <c r="N23" i="40"/>
  <c r="N22" i="40"/>
  <c r="N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N7" i="40"/>
  <c r="N6" i="40"/>
  <c r="N27" i="40" s="1"/>
  <c r="C33" i="39"/>
  <c r="C35" i="39" s="1"/>
  <c r="M28" i="39"/>
  <c r="L28" i="39"/>
  <c r="K28" i="39"/>
  <c r="J28" i="39"/>
  <c r="I28" i="39"/>
  <c r="G28" i="39"/>
  <c r="N28" i="39" s="1"/>
  <c r="N26" i="39"/>
  <c r="N25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N27" i="39" s="1"/>
  <c r="C33" i="38" l="1"/>
  <c r="C35" i="38" s="1"/>
  <c r="M28" i="38"/>
  <c r="L28" i="38"/>
  <c r="K28" i="38"/>
  <c r="J28" i="38"/>
  <c r="I28" i="38"/>
  <c r="G28" i="38"/>
  <c r="N28" i="38" s="1"/>
  <c r="N26" i="38"/>
  <c r="N25" i="38"/>
  <c r="N24" i="38"/>
  <c r="N23" i="38"/>
  <c r="N22" i="38"/>
  <c r="N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7" i="38"/>
  <c r="N6" i="38"/>
  <c r="N27" i="38" s="1"/>
  <c r="C33" i="37" l="1"/>
  <c r="C35" i="37" s="1"/>
  <c r="M28" i="37"/>
  <c r="L28" i="37"/>
  <c r="K28" i="37"/>
  <c r="J28" i="37"/>
  <c r="I28" i="37"/>
  <c r="G28" i="37"/>
  <c r="N28" i="37" s="1"/>
  <c r="N26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N7" i="37"/>
  <c r="N6" i="37"/>
  <c r="N27" i="37" s="1"/>
  <c r="C33" i="36"/>
  <c r="C35" i="36" s="1"/>
  <c r="M28" i="36"/>
  <c r="L28" i="36"/>
  <c r="K28" i="36"/>
  <c r="J28" i="36"/>
  <c r="I28" i="36"/>
  <c r="G28" i="36"/>
  <c r="N28" i="36" s="1"/>
  <c r="N26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N9" i="36"/>
  <c r="N8" i="36"/>
  <c r="N7" i="36"/>
  <c r="N6" i="36"/>
  <c r="N27" i="36" s="1"/>
  <c r="C33" i="35"/>
  <c r="C35" i="35" s="1"/>
  <c r="M28" i="35"/>
  <c r="L28" i="35"/>
  <c r="K28" i="35"/>
  <c r="J28" i="35"/>
  <c r="I28" i="35"/>
  <c r="G28" i="35"/>
  <c r="N28" i="35" s="1"/>
  <c r="N26" i="35"/>
  <c r="N25" i="35"/>
  <c r="N24" i="35"/>
  <c r="N23" i="35"/>
  <c r="N22" i="35"/>
  <c r="N21" i="35"/>
  <c r="N20" i="35"/>
  <c r="N19" i="35"/>
  <c r="N18" i="35"/>
  <c r="N17" i="35"/>
  <c r="N16" i="35"/>
  <c r="N15" i="35"/>
  <c r="N14" i="35"/>
  <c r="N13" i="35"/>
  <c r="N12" i="35"/>
  <c r="N11" i="35"/>
  <c r="N10" i="35"/>
  <c r="N9" i="35"/>
  <c r="N8" i="35"/>
  <c r="N7" i="35"/>
  <c r="N6" i="35"/>
  <c r="N27" i="35" s="1"/>
  <c r="C33" i="33" l="1"/>
  <c r="C35" i="33" s="1"/>
  <c r="M28" i="33"/>
  <c r="L28" i="33"/>
  <c r="K28" i="33"/>
  <c r="J28" i="33"/>
  <c r="I28" i="33"/>
  <c r="G28" i="33"/>
  <c r="N28" i="33" s="1"/>
  <c r="N26" i="33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27" i="33" s="1"/>
  <c r="C33" i="32"/>
  <c r="C35" i="32" s="1"/>
  <c r="M28" i="32"/>
  <c r="L28" i="32"/>
  <c r="K28" i="32"/>
  <c r="J28" i="32"/>
  <c r="I28" i="32"/>
  <c r="G28" i="32"/>
  <c r="N28" i="32" s="1"/>
  <c r="N26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N27" i="32" s="1"/>
  <c r="C33" i="31" l="1"/>
  <c r="C35" i="31" s="1"/>
  <c r="M28" i="31"/>
  <c r="L28" i="31"/>
  <c r="K28" i="31"/>
  <c r="J28" i="31"/>
  <c r="I28" i="31"/>
  <c r="G28" i="31"/>
  <c r="N28" i="31" s="1"/>
  <c r="N26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27" i="31" s="1"/>
  <c r="C33" i="30" l="1"/>
  <c r="C35" i="30" s="1"/>
  <c r="M28" i="30"/>
  <c r="L28" i="30"/>
  <c r="K28" i="30"/>
  <c r="J28" i="30"/>
  <c r="I28" i="30"/>
  <c r="G28" i="30"/>
  <c r="N28" i="30" s="1"/>
  <c r="N26" i="30"/>
  <c r="N25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N9" i="30"/>
  <c r="N8" i="30"/>
  <c r="N7" i="30"/>
  <c r="N6" i="30"/>
  <c r="N27" i="30" s="1"/>
  <c r="C33" i="29" l="1"/>
  <c r="C35" i="29" s="1"/>
  <c r="M28" i="29"/>
  <c r="L28" i="29"/>
  <c r="K28" i="29"/>
  <c r="J28" i="29"/>
  <c r="I28" i="29"/>
  <c r="G28" i="29"/>
  <c r="N28" i="29" s="1"/>
  <c r="N26" i="29"/>
  <c r="N25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N12" i="29"/>
  <c r="N11" i="29"/>
  <c r="N10" i="29"/>
  <c r="N9" i="29"/>
  <c r="N8" i="29"/>
  <c r="N7" i="29"/>
  <c r="N6" i="29"/>
  <c r="N27" i="29" s="1"/>
  <c r="C33" i="28"/>
  <c r="C35" i="28" s="1"/>
  <c r="M28" i="28"/>
  <c r="L28" i="28"/>
  <c r="K28" i="28"/>
  <c r="J28" i="28"/>
  <c r="I28" i="28"/>
  <c r="G28" i="28"/>
  <c r="N28" i="28" s="1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N27" i="28" s="1"/>
  <c r="C33" i="27" l="1"/>
  <c r="C35" i="27" s="1"/>
  <c r="M28" i="27"/>
  <c r="L28" i="27"/>
  <c r="K28" i="27"/>
  <c r="J28" i="27"/>
  <c r="I28" i="27"/>
  <c r="G28" i="27"/>
  <c r="N28" i="27" s="1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N9" i="27"/>
  <c r="N8" i="27"/>
  <c r="N7" i="27"/>
  <c r="N6" i="27"/>
  <c r="N27" i="27" s="1"/>
  <c r="C33" i="26"/>
  <c r="C35" i="26" s="1"/>
  <c r="M28" i="26"/>
  <c r="L28" i="26"/>
  <c r="K28" i="26"/>
  <c r="J28" i="26"/>
  <c r="I28" i="26"/>
  <c r="G28" i="26"/>
  <c r="N28" i="26" s="1"/>
  <c r="N26" i="26"/>
  <c r="N25" i="26"/>
  <c r="N24" i="26"/>
  <c r="N23" i="26"/>
  <c r="N22" i="26"/>
  <c r="N21" i="26"/>
  <c r="N20" i="26"/>
  <c r="N19" i="26"/>
  <c r="N18" i="26"/>
  <c r="N17" i="26"/>
  <c r="N16" i="26"/>
  <c r="N15" i="26"/>
  <c r="N14" i="26"/>
  <c r="N13" i="26"/>
  <c r="N12" i="26"/>
  <c r="N11" i="26"/>
  <c r="N10" i="26"/>
  <c r="N9" i="26"/>
  <c r="N8" i="26"/>
  <c r="N7" i="26"/>
  <c r="N6" i="26"/>
  <c r="N27" i="26" s="1"/>
  <c r="C33" i="25"/>
  <c r="C35" i="25" s="1"/>
  <c r="M28" i="25"/>
  <c r="L28" i="25"/>
  <c r="K28" i="25"/>
  <c r="J28" i="25"/>
  <c r="I28" i="25"/>
  <c r="G28" i="25"/>
  <c r="N28" i="25" s="1"/>
  <c r="N26" i="25"/>
  <c r="N25" i="25"/>
  <c r="N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N7" i="25"/>
  <c r="N6" i="25"/>
  <c r="N27" i="25" s="1"/>
  <c r="C33" i="24" l="1"/>
  <c r="C35" i="24" s="1"/>
  <c r="M28" i="24"/>
  <c r="L28" i="24"/>
  <c r="K28" i="24"/>
  <c r="J28" i="24"/>
  <c r="I28" i="24"/>
  <c r="G28" i="24"/>
  <c r="N28" i="24" s="1"/>
  <c r="N26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N27" i="24" s="1"/>
  <c r="C33" i="23" l="1"/>
  <c r="C35" i="23" s="1"/>
  <c r="M28" i="23"/>
  <c r="L28" i="23"/>
  <c r="K28" i="23"/>
  <c r="J28" i="23"/>
  <c r="I28" i="23"/>
  <c r="G28" i="23"/>
  <c r="N28" i="23" s="1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N7" i="23"/>
  <c r="N6" i="23"/>
  <c r="N27" i="23" s="1"/>
  <c r="C33" i="22"/>
  <c r="C35" i="22" s="1"/>
  <c r="M28" i="22"/>
  <c r="L28" i="22"/>
  <c r="K28" i="22"/>
  <c r="J28" i="22"/>
  <c r="I28" i="22"/>
  <c r="G28" i="22"/>
  <c r="N28" i="22" s="1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8" i="22"/>
  <c r="N7" i="22"/>
  <c r="N6" i="22"/>
  <c r="N27" i="22" s="1"/>
  <c r="C33" i="21"/>
  <c r="C35" i="21" s="1"/>
  <c r="M28" i="21"/>
  <c r="L28" i="21"/>
  <c r="K28" i="21"/>
  <c r="J28" i="21"/>
  <c r="I28" i="21"/>
  <c r="G28" i="21"/>
  <c r="N28" i="21" s="1"/>
  <c r="N26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N27" i="21" s="1"/>
  <c r="C33" i="20" l="1"/>
  <c r="C35" i="20" s="1"/>
  <c r="M28" i="20"/>
  <c r="L28" i="20"/>
  <c r="K28" i="20"/>
  <c r="J28" i="20"/>
  <c r="I28" i="20"/>
  <c r="G28" i="20"/>
  <c r="N28" i="20" s="1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N27" i="20" s="1"/>
  <c r="C33" i="19" l="1"/>
  <c r="C35" i="19" s="1"/>
  <c r="M28" i="19"/>
  <c r="L28" i="19"/>
  <c r="K28" i="19"/>
  <c r="J28" i="19"/>
  <c r="I28" i="19"/>
  <c r="G28" i="19"/>
  <c r="N28" i="19" s="1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27" i="19" s="1"/>
  <c r="C33" i="18" l="1"/>
  <c r="C35" i="18" s="1"/>
  <c r="M28" i="18" l="1"/>
  <c r="L28" i="18"/>
  <c r="K28" i="18"/>
  <c r="J28" i="18"/>
  <c r="I28" i="18"/>
  <c r="G28" i="18"/>
  <c r="N28" i="18" s="1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27" i="18" s="1"/>
  <c r="C33" i="17" l="1"/>
  <c r="C35" i="17" s="1"/>
  <c r="M28" i="17"/>
  <c r="L28" i="17"/>
  <c r="K28" i="17"/>
  <c r="J28" i="17"/>
  <c r="I28" i="17"/>
  <c r="G28" i="17"/>
  <c r="N28" i="17" s="1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27" i="17" s="1"/>
  <c r="C33" i="16"/>
  <c r="C35" i="16" s="1"/>
  <c r="M28" i="16"/>
  <c r="L28" i="16"/>
  <c r="K28" i="16"/>
  <c r="J28" i="16"/>
  <c r="I28" i="16"/>
  <c r="G28" i="16"/>
  <c r="N28" i="16" s="1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27" i="16" s="1"/>
  <c r="C33" i="15" l="1"/>
  <c r="C35" i="15" s="1"/>
  <c r="M28" i="15"/>
  <c r="L28" i="15"/>
  <c r="K28" i="15"/>
  <c r="J28" i="15"/>
  <c r="I28" i="15"/>
  <c r="G28" i="15"/>
  <c r="N28" i="15" s="1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27" i="15" s="1"/>
  <c r="C33" i="14" l="1"/>
  <c r="C35" i="14" s="1"/>
  <c r="M28" i="14"/>
  <c r="L28" i="14"/>
  <c r="K28" i="14"/>
  <c r="J28" i="14"/>
  <c r="I28" i="14"/>
  <c r="G28" i="14"/>
  <c r="N28" i="14" s="1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27" i="14" s="1"/>
  <c r="N10" i="13"/>
  <c r="C33" i="13"/>
  <c r="C35" i="13" s="1"/>
  <c r="M28" i="13"/>
  <c r="L28" i="13"/>
  <c r="K28" i="13"/>
  <c r="J28" i="13"/>
  <c r="I28" i="13"/>
  <c r="G28" i="13"/>
  <c r="N28" i="13" s="1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9" i="13"/>
  <c r="N8" i="13"/>
  <c r="N7" i="13"/>
  <c r="N6" i="13"/>
  <c r="N27" i="13" s="1"/>
  <c r="C33" i="12" l="1"/>
  <c r="C35" i="12" s="1"/>
  <c r="M28" i="12"/>
  <c r="L28" i="12"/>
  <c r="K28" i="12"/>
  <c r="J28" i="12"/>
  <c r="I28" i="12"/>
  <c r="G28" i="12"/>
  <c r="N28" i="12" s="1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27" i="12" s="1"/>
  <c r="C33" i="11" l="1"/>
  <c r="C35" i="11" s="1"/>
  <c r="M28" i="11"/>
  <c r="L28" i="11"/>
  <c r="K28" i="11"/>
  <c r="J28" i="11"/>
  <c r="I28" i="11"/>
  <c r="G28" i="11"/>
  <c r="N28" i="11" s="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27" i="11" s="1"/>
  <c r="C33" i="10" l="1"/>
  <c r="C35" i="10" s="1"/>
  <c r="M28" i="10"/>
  <c r="L28" i="10"/>
  <c r="K28" i="10"/>
  <c r="J28" i="10"/>
  <c r="I28" i="10"/>
  <c r="G28" i="10"/>
  <c r="N28" i="10" s="1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27" i="10" s="1"/>
  <c r="C33" i="9" l="1"/>
  <c r="C35" i="9" s="1"/>
  <c r="M28" i="9"/>
  <c r="L28" i="9"/>
  <c r="K28" i="9"/>
  <c r="J28" i="9"/>
  <c r="I28" i="9"/>
  <c r="G28" i="9"/>
  <c r="N28" i="9" s="1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27" i="9" s="1"/>
  <c r="C33" i="8" l="1"/>
  <c r="C35" i="8" s="1"/>
  <c r="M28" i="8"/>
  <c r="L28" i="8"/>
  <c r="K28" i="8"/>
  <c r="J28" i="8"/>
  <c r="I28" i="8"/>
  <c r="G28" i="8"/>
  <c r="N28" i="8" s="1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27" i="8" s="1"/>
  <c r="C33" i="7" l="1"/>
  <c r="C35" i="7" s="1"/>
  <c r="M28" i="7"/>
  <c r="L28" i="7"/>
  <c r="K28" i="7"/>
  <c r="J28" i="7"/>
  <c r="I28" i="7"/>
  <c r="G28" i="7"/>
  <c r="N28" i="7" s="1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27" i="7" s="1"/>
  <c r="C33" i="6" l="1"/>
  <c r="C35" i="6" s="1"/>
  <c r="M28" i="6"/>
  <c r="L28" i="6"/>
  <c r="K28" i="6"/>
  <c r="J28" i="6"/>
  <c r="I28" i="6"/>
  <c r="G28" i="6"/>
  <c r="N28" i="6" s="1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27" i="6" s="1"/>
  <c r="C33" i="5"/>
  <c r="C35" i="5" s="1"/>
  <c r="M28" i="5"/>
  <c r="L28" i="5"/>
  <c r="K28" i="5"/>
  <c r="J28" i="5"/>
  <c r="I28" i="5"/>
  <c r="G28" i="5"/>
  <c r="N28" i="5" s="1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27" i="5" s="1"/>
  <c r="C33" i="3"/>
  <c r="C35" i="3" s="1"/>
  <c r="M28" i="3"/>
  <c r="L28" i="3"/>
  <c r="K28" i="3"/>
  <c r="J28" i="3"/>
  <c r="I28" i="3"/>
  <c r="G28" i="3"/>
  <c r="N28" i="3" s="1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27" i="3" s="1"/>
  <c r="C38" i="2"/>
  <c r="C40" i="2" s="1"/>
  <c r="M33" i="2"/>
  <c r="L33" i="2"/>
  <c r="K33" i="2"/>
  <c r="J33" i="2"/>
  <c r="I33" i="2"/>
  <c r="G33" i="2"/>
  <c r="N33" i="2" s="1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32" i="2" s="1"/>
  <c r="C38" i="1" l="1"/>
  <c r="C40" i="1" s="1"/>
  <c r="M33" i="1"/>
  <c r="L33" i="1"/>
  <c r="K33" i="1"/>
  <c r="J33" i="1"/>
  <c r="I33" i="1"/>
  <c r="G33" i="1"/>
  <c r="N33" i="1" s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32" i="1" s="1"/>
  <c r="C34" i="60" l="1"/>
</calcChain>
</file>

<file path=xl/sharedStrings.xml><?xml version="1.0" encoding="utf-8"?>
<sst xmlns="http://schemas.openxmlformats.org/spreadsheetml/2006/main" count="2636" uniqueCount="463">
  <si>
    <t>.</t>
  </si>
  <si>
    <t xml:space="preserve"> </t>
  </si>
  <si>
    <t xml:space="preserve">        HOTEL SAN BOSCO DE LA FORTUNA S.A</t>
  </si>
  <si>
    <t>CIERRE DIARIO CAJA</t>
  </si>
  <si>
    <t xml:space="preserve">                        ENCARGADO DE RECEPCION:</t>
  </si>
  <si>
    <t>FECHA :</t>
  </si>
  <si>
    <t>SOLO TOURS- BEBIDAS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</si>
  <si>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</si>
  <si>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</si>
  <si>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</si>
  <si>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</si>
  <si>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</si>
  <si>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</si>
  <si>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</si>
  <si>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VOUCHER#</t>
  </si>
  <si>
    <t>MONTO</t>
  </si>
  <si>
    <t>EFECTIVO</t>
  </si>
  <si>
    <t>TARJETA</t>
  </si>
  <si>
    <t>CREDITO</t>
  </si>
  <si>
    <t>DEPOSITO</t>
  </si>
  <si>
    <t>TOTAL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</si>
  <si>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</si>
  <si>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</si>
  <si>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</si>
  <si>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</si>
  <si>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</si>
  <si>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</si>
  <si>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</si>
  <si>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STEPHANIE</t>
  </si>
  <si>
    <t>AM</t>
  </si>
  <si>
    <t>RENE WETTSTEIN</t>
  </si>
  <si>
    <t>WKE</t>
  </si>
  <si>
    <t>JASON SCOVELL</t>
  </si>
  <si>
    <t>VLADIMIR</t>
  </si>
  <si>
    <t>BEBIDAS</t>
  </si>
  <si>
    <t>FACTURA # 49131 SE ENCUENTRA ANULADA POR ERROR AL DIGITARLA.</t>
  </si>
  <si>
    <t>KARLA GOMEZ ROJAS</t>
  </si>
  <si>
    <t>WKN</t>
  </si>
  <si>
    <t>CREDOMATIC</t>
  </si>
  <si>
    <t>CO</t>
  </si>
  <si>
    <t>IRENE LOPEZ DELGADO</t>
  </si>
  <si>
    <t xml:space="preserve">CRISTINA </t>
  </si>
  <si>
    <t>PM</t>
  </si>
  <si>
    <t xml:space="preserve">ANDRES GOMEZ </t>
  </si>
  <si>
    <t>HARRY CASTRO</t>
  </si>
  <si>
    <t xml:space="preserve">ECOTOURS </t>
  </si>
  <si>
    <t>ROSA COTO</t>
  </si>
  <si>
    <t>ALEJANDRO</t>
  </si>
  <si>
    <t>PAX ADICIONAL</t>
  </si>
  <si>
    <t xml:space="preserve">LIZETH MORA FALLAS </t>
  </si>
  <si>
    <t xml:space="preserve">JORGE GOMEZ OCAMPO </t>
  </si>
  <si>
    <t>DAMARIS</t>
  </si>
  <si>
    <t>PATRICK GEDDES</t>
  </si>
  <si>
    <t xml:space="preserve">LUIS GUSTABO VINDAS </t>
  </si>
  <si>
    <t xml:space="preserve">JOSE CARMONA </t>
  </si>
  <si>
    <t xml:space="preserve">JOHAN TIJERINO </t>
  </si>
  <si>
    <t xml:space="preserve">PAX ADICIONAL </t>
  </si>
  <si>
    <t xml:space="preserve">OSVALDO GONZALES </t>
  </si>
  <si>
    <t xml:space="preserve">PAX ADICONAL </t>
  </si>
  <si>
    <t>DAMARIS JIMENEZ</t>
  </si>
  <si>
    <t>TF</t>
  </si>
  <si>
    <t xml:space="preserve">BEBIDAS </t>
  </si>
  <si>
    <t>CESAR</t>
  </si>
  <si>
    <t>CRISTINA</t>
  </si>
  <si>
    <t xml:space="preserve">MARCONY CEDEÑO </t>
  </si>
  <si>
    <t xml:space="preserve">TRANSUCA </t>
  </si>
  <si>
    <t>DOUGLAS SALAZAR</t>
  </si>
  <si>
    <t xml:space="preserve">OSVALDO </t>
  </si>
  <si>
    <t>DIEGO PICADO</t>
  </si>
  <si>
    <t xml:space="preserve">DEBORAH  ARGUEDAS </t>
  </si>
  <si>
    <t>JENNIFER SERAVALLY</t>
  </si>
  <si>
    <t xml:space="preserve">JUAN </t>
  </si>
  <si>
    <t xml:space="preserve">SE ANULA FACTURA#49148 - 49149 POR ERROR AL CONFECCIONARSE </t>
  </si>
  <si>
    <t>DATAFONO NO CIERRA PORQUE LOS 36350 FUERON COBRADOS EN EL CIERRE PM DEL 02-05-2014</t>
  </si>
  <si>
    <t>DANIEL UMAÑA</t>
  </si>
  <si>
    <t>V=5837 - V=5838</t>
  </si>
  <si>
    <t>FERNANDO ARGUELLO</t>
  </si>
  <si>
    <t>ROGER MARTINEZ</t>
  </si>
  <si>
    <t>JUANA PEREIRA</t>
  </si>
  <si>
    <t>NOTA SE ENVÍAN 40 COLONES DE MÁS PARA REDONDEAR A 31000 COLONES EN EFECTIVO.</t>
  </si>
  <si>
    <t>OSCAR ZAVALA</t>
  </si>
  <si>
    <t>ALEXANDER CAMACHO MORA</t>
  </si>
  <si>
    <t>NOTA SE ENVÍAN 10 COLONES DE MÁS PARA REDONDEAR A 6550 COLONES EN EFECTIVO.</t>
  </si>
  <si>
    <t>DANIEL</t>
  </si>
  <si>
    <t>ANA ISABEL</t>
  </si>
  <si>
    <t>PROMO FACEBOOK-TERMALES</t>
  </si>
  <si>
    <t>CRIS</t>
  </si>
  <si>
    <t>LEANDRO</t>
  </si>
  <si>
    <t xml:space="preserve">ANA GABRIELA SALAZAR </t>
  </si>
  <si>
    <t xml:space="preserve">INA </t>
  </si>
  <si>
    <t xml:space="preserve">MELVIN AGÜERO </t>
  </si>
  <si>
    <t xml:space="preserve">I.C.E </t>
  </si>
  <si>
    <t>3-101576694 S.A.</t>
  </si>
  <si>
    <t>MONKEY TOURS</t>
  </si>
  <si>
    <t>CARLOS SANCHEZ</t>
  </si>
  <si>
    <t>I.C.E</t>
  </si>
  <si>
    <t xml:space="preserve">DIEGO FLORES </t>
  </si>
  <si>
    <t xml:space="preserve">ANDRES ZUÑIGA </t>
  </si>
  <si>
    <t xml:space="preserve">PEDRO </t>
  </si>
  <si>
    <t>ROAD BIKE</t>
  </si>
  <si>
    <t>COAST TO COAST</t>
  </si>
  <si>
    <t>CAFÉ REY</t>
  </si>
  <si>
    <t>ALVARO PACHECO</t>
  </si>
  <si>
    <t>JOSEPH TURSI</t>
  </si>
  <si>
    <t>JOSE SOLANO</t>
  </si>
  <si>
    <t>JOSE RODRIGUEZ</t>
  </si>
  <si>
    <t>MANUEL</t>
  </si>
  <si>
    <t>SUPLIDENT</t>
  </si>
  <si>
    <t>ZAMAEL</t>
  </si>
  <si>
    <t>DIMASA</t>
  </si>
  <si>
    <t>FEDERICO</t>
  </si>
  <si>
    <t>CORP.CIAS AGROIND CCA SA</t>
  </si>
  <si>
    <t>EVELYN</t>
  </si>
  <si>
    <t>I.N.A.</t>
  </si>
  <si>
    <t>UCPA 57</t>
  </si>
  <si>
    <t>CAMINANDO CR</t>
  </si>
  <si>
    <t>TROPICAL ADVENTURE</t>
  </si>
  <si>
    <t>PETYA PETROVA</t>
  </si>
  <si>
    <t>BATCA</t>
  </si>
  <si>
    <t>JULIO RAMOS</t>
  </si>
  <si>
    <t>SERGIO</t>
  </si>
  <si>
    <t xml:space="preserve">ANA LAURA </t>
  </si>
  <si>
    <t>ASADEM</t>
  </si>
  <si>
    <t>FABIO</t>
  </si>
  <si>
    <t>JOSE R</t>
  </si>
  <si>
    <t>JOSE L</t>
  </si>
  <si>
    <t>CORPORATIVO</t>
  </si>
  <si>
    <t>JOSE D</t>
  </si>
  <si>
    <t>GUSTAVO SALAZAR</t>
  </si>
  <si>
    <t xml:space="preserve">AGROCOMERCIAL DE GRECIA </t>
  </si>
  <si>
    <t>FEDERICO CHACÓN</t>
  </si>
  <si>
    <t>COPRODESA</t>
  </si>
  <si>
    <t>JESLYN O LEARY</t>
  </si>
  <si>
    <t>ORBITZ</t>
  </si>
  <si>
    <t>SUSAN ROJAS</t>
  </si>
  <si>
    <t xml:space="preserve">CO </t>
  </si>
  <si>
    <t>ASUAIRE</t>
  </si>
  <si>
    <t>GIRLANY</t>
  </si>
  <si>
    <t>RAUL</t>
  </si>
  <si>
    <t>ROBERT CHACON</t>
  </si>
  <si>
    <t xml:space="preserve">STEVEN </t>
  </si>
  <si>
    <t>ILEANA</t>
  </si>
  <si>
    <t>PODER JUDICIAL</t>
  </si>
  <si>
    <t>JOSE</t>
  </si>
  <si>
    <t>YORLENY</t>
  </si>
  <si>
    <t>PXA</t>
  </si>
  <si>
    <t>BEBDIAS</t>
  </si>
  <si>
    <t>EIFREN  FEDULLO</t>
  </si>
  <si>
    <t xml:space="preserve">COPRODESA </t>
  </si>
  <si>
    <t xml:space="preserve">ROBERT CHACON </t>
  </si>
  <si>
    <t xml:space="preserve">JOSE VEGA </t>
  </si>
  <si>
    <t xml:space="preserve">TAC SAN CARLOS </t>
  </si>
  <si>
    <t xml:space="preserve">ANGELICA LIZANO </t>
  </si>
  <si>
    <t>PETER CASSANELL</t>
  </si>
  <si>
    <t>INT</t>
  </si>
  <si>
    <t xml:space="preserve">AM </t>
  </si>
  <si>
    <t xml:space="preserve">HENRY CASTRO </t>
  </si>
  <si>
    <t xml:space="preserve">3101576694 S.A </t>
  </si>
  <si>
    <t>RAUL MANTIEL</t>
  </si>
  <si>
    <t xml:space="preserve">SE ANULA FATURA #49222 POR ERROR AL DIGITARSE </t>
  </si>
  <si>
    <t xml:space="preserve">HILDA FONSECA </t>
  </si>
  <si>
    <t xml:space="preserve">JUAN JOSE </t>
  </si>
  <si>
    <t>JORGE CASTILLO</t>
  </si>
  <si>
    <t>LUPITA LOAIZA</t>
  </si>
  <si>
    <t>BERNARDO</t>
  </si>
  <si>
    <t>ROBERT</t>
  </si>
  <si>
    <t>FERNANDO RAMIREZ</t>
  </si>
  <si>
    <t>DESAYUNOS</t>
  </si>
  <si>
    <t>FACTURA # 49231 NULA POR ERROR AL CONFECCIONAR</t>
  </si>
  <si>
    <t xml:space="preserve">EVAN ADAMS </t>
  </si>
  <si>
    <t>V= 5841</t>
  </si>
  <si>
    <t>V=5842</t>
  </si>
  <si>
    <t>LUPE</t>
  </si>
  <si>
    <t xml:space="preserve">LAURA STYLES </t>
  </si>
  <si>
    <t xml:space="preserve">DESAFIO MONTEVERDE </t>
  </si>
  <si>
    <t>BOBBY PIPER</t>
  </si>
  <si>
    <t>TERRY PIPER</t>
  </si>
  <si>
    <t>RICK TEBBE</t>
  </si>
  <si>
    <t>DANTER</t>
  </si>
  <si>
    <t>ANDREW</t>
  </si>
  <si>
    <t xml:space="preserve">JASON </t>
  </si>
  <si>
    <t xml:space="preserve">SUR QUIMICA </t>
  </si>
  <si>
    <t xml:space="preserve">JORGE </t>
  </si>
  <si>
    <t>FACTURA # 49243 SE ANULÓ POR ERROR AL DIGITAR</t>
  </si>
  <si>
    <t>RONNY</t>
  </si>
  <si>
    <t>CCSS</t>
  </si>
  <si>
    <t>ANA GABRIELA</t>
  </si>
  <si>
    <t>INA</t>
  </si>
  <si>
    <t xml:space="preserve">HENRY </t>
  </si>
  <si>
    <t>JOSE CARRILLO</t>
  </si>
  <si>
    <t>3101576694 S.A</t>
  </si>
  <si>
    <t>BRYAN PIEDRA</t>
  </si>
  <si>
    <t>CO-RODOLFO MOLINA</t>
  </si>
  <si>
    <t>ROLANDO MOLINA</t>
  </si>
  <si>
    <t>CENTRO NATURAL LA FUENTE</t>
  </si>
  <si>
    <t>MIGUEL ANGEL MOYA</t>
  </si>
  <si>
    <t>BRYAN ANGULO</t>
  </si>
  <si>
    <t>MELVIN AGÜERO</t>
  </si>
  <si>
    <t>ICE</t>
  </si>
  <si>
    <t>NUEVA FARMACIA FISCHEL S.A</t>
  </si>
  <si>
    <t>#6-#19</t>
  </si>
  <si>
    <t>#7</t>
  </si>
  <si>
    <t>JUAN VASQUEZ</t>
  </si>
  <si>
    <t>#26</t>
  </si>
  <si>
    <t>SINDY LEON</t>
  </si>
  <si>
    <t>UCR</t>
  </si>
  <si>
    <t>#27</t>
  </si>
  <si>
    <t>FELIX ZUMBADO</t>
  </si>
  <si>
    <t>#25</t>
  </si>
  <si>
    <t>ANDREA GUTIERREZ</t>
  </si>
  <si>
    <t>#14</t>
  </si>
  <si>
    <t>GREIVIN BENAVIDES</t>
  </si>
  <si>
    <t>SUR QUIMICA</t>
  </si>
  <si>
    <t>#15</t>
  </si>
  <si>
    <t>LUIS F. SALAZAR</t>
  </si>
  <si>
    <t>NOTA: FACT #49255 SE ANULO POR ERROR AL DIGITARSE</t>
  </si>
  <si>
    <t>#32</t>
  </si>
  <si>
    <t>BILLY BAIRD</t>
  </si>
  <si>
    <t>LENIN</t>
  </si>
  <si>
    <t>#10</t>
  </si>
  <si>
    <t>CAFÉ BRITT CR</t>
  </si>
  <si>
    <t>FACTURA #49258 SE CANCELO CON EL MISMO VOUCHER QUE LA FACTURA #49257, EL CUAL ES</t>
  </si>
  <si>
    <t>V=288693.</t>
  </si>
  <si>
    <t>SE ENVIAN 8.41 COLONES PARA REDONDEAR EL EFECTIVO A 39150 COLONES</t>
  </si>
  <si>
    <t xml:space="preserve">ROSA COTO  </t>
  </si>
  <si>
    <t>MARTA OSPINO</t>
  </si>
  <si>
    <t>MELVIN</t>
  </si>
  <si>
    <t>I.C.E.</t>
  </si>
  <si>
    <t>JOHAN</t>
  </si>
  <si>
    <t>EMINENT COMERCIAL</t>
  </si>
  <si>
    <t>ALEX</t>
  </si>
  <si>
    <t>LACME SAS FRANCE</t>
  </si>
  <si>
    <t xml:space="preserve">JOSE MARTIN ARIAS </t>
  </si>
  <si>
    <t>#24-#25-#27</t>
  </si>
  <si>
    <t>#16-#34</t>
  </si>
  <si>
    <t>MERCEDES</t>
  </si>
  <si>
    <t>KELLY FLEMMEN</t>
  </si>
  <si>
    <t>--</t>
  </si>
  <si>
    <t>MONKS</t>
  </si>
  <si>
    <t>COSTA VERDE</t>
  </si>
  <si>
    <t>#17</t>
  </si>
  <si>
    <t>EVELYN ALFARO</t>
  </si>
  <si>
    <t>YENDRI</t>
  </si>
  <si>
    <t>CO-EQUITRON</t>
  </si>
  <si>
    <t>HENRY</t>
  </si>
  <si>
    <t>CO-PRODUCTOS LIO</t>
  </si>
  <si>
    <t>MAURICIO</t>
  </si>
  <si>
    <t>JUAN CARLOS BOGANTES</t>
  </si>
  <si>
    <t>FACTURA # 49279 NULA POR ERROR AL CONFECCIONAR</t>
  </si>
  <si>
    <t>GUIDO ARTAVIA</t>
  </si>
  <si>
    <t>CO-COPRODESA</t>
  </si>
  <si>
    <t>CO-LAB. STEIN</t>
  </si>
  <si>
    <t>JOSE GUTIERREZ</t>
  </si>
  <si>
    <t>CO-GUTIS LIMITADA</t>
  </si>
  <si>
    <t>CARLOS</t>
  </si>
  <si>
    <t>THERESE VOGTLIN</t>
  </si>
  <si>
    <t>V= 5843</t>
  </si>
  <si>
    <t>INDUSTRIAS NACIONALES C.X.A.</t>
  </si>
  <si>
    <t xml:space="preserve">KELLY FLEMMER </t>
  </si>
  <si>
    <t>GILBERTO CARMONA VALENCIA</t>
  </si>
  <si>
    <t>MAURICIO ACUÑA</t>
  </si>
  <si>
    <t>#9</t>
  </si>
  <si>
    <t>STEPHANIE VARGAS</t>
  </si>
  <si>
    <t>#7-#8</t>
  </si>
  <si>
    <t>ETELBERTO RIVERA</t>
  </si>
  <si>
    <t>ERIC CHAVES</t>
  </si>
  <si>
    <t>#19</t>
  </si>
  <si>
    <t>ERICH KYM</t>
  </si>
  <si>
    <t>MANUEL HIDALGO</t>
  </si>
  <si>
    <t>SUR QUIMICA SA</t>
  </si>
  <si>
    <t>#5</t>
  </si>
  <si>
    <t>JORGE MONGE</t>
  </si>
  <si>
    <t>ERICK KYM</t>
  </si>
  <si>
    <t>ZAIDA ZAMORA</t>
  </si>
  <si>
    <t>WILMER ESCOBAR</t>
  </si>
  <si>
    <t>CELAJES TROPICALES</t>
  </si>
  <si>
    <t>TIERRA VERDE</t>
  </si>
  <si>
    <t>NURY RAMIREZ</t>
  </si>
  <si>
    <t>MANON CHATAL</t>
  </si>
  <si>
    <t>CACTUS TOUR</t>
  </si>
  <si>
    <t>GRUPO ST EDWARDS</t>
  </si>
  <si>
    <t>COSTA ORO EXPORTS</t>
  </si>
  <si>
    <t>ALEJANDRO DIAZ</t>
  </si>
  <si>
    <t xml:space="preserve">MARIA JOSE MEZA </t>
  </si>
  <si>
    <t>DARWIN</t>
  </si>
  <si>
    <t>-</t>
  </si>
  <si>
    <t>L1</t>
  </si>
  <si>
    <t>ZACHARY DURFEE</t>
  </si>
  <si>
    <t>LARISA ESCALANTE</t>
  </si>
  <si>
    <t xml:space="preserve">LUPE </t>
  </si>
  <si>
    <t>GUILLERMO PACHECO</t>
  </si>
  <si>
    <t>FACTURA NÚMERO 49311 SE ANULA POR ERROR AL DIGITAR EL PRECIO A COBRAR.</t>
  </si>
  <si>
    <t>HEINZE</t>
  </si>
  <si>
    <t>V=5846</t>
  </si>
  <si>
    <t>MARCO PINEDA</t>
  </si>
  <si>
    <t>JORGE GARITA</t>
  </si>
  <si>
    <t>CO-CHIAFONG Y CIA SRL</t>
  </si>
  <si>
    <t>GABRIEL HERNANDEZ</t>
  </si>
  <si>
    <t>CO-INA</t>
  </si>
  <si>
    <t>BRIAN KLUG</t>
  </si>
  <si>
    <t>KATIE GIBBS</t>
  </si>
  <si>
    <t>DESAFIO MONTEVERDE</t>
  </si>
  <si>
    <t>GUILLERMO</t>
  </si>
  <si>
    <t>ELAINE MARENOVIC</t>
  </si>
  <si>
    <t>GABRIELLE GRAY</t>
  </si>
  <si>
    <t>MAI-LINH LELE</t>
  </si>
  <si>
    <t>EXPEDIA</t>
  </si>
  <si>
    <t>ALBERT SAVILL</t>
  </si>
  <si>
    <t>KALEN MILNE</t>
  </si>
  <si>
    <t>WUC DISCOVER</t>
  </si>
  <si>
    <t>DISCOVERY TRAVEL</t>
  </si>
  <si>
    <t>AVENTURAS DE CR</t>
  </si>
  <si>
    <t>PARAISO VERDE</t>
  </si>
  <si>
    <t>FAM TRP 1 NOUVELLE FRONTIERS</t>
  </si>
  <si>
    <t>SOPHI</t>
  </si>
  <si>
    <t>EVAN ADAMS</t>
  </si>
  <si>
    <t>VIAMUNDO</t>
  </si>
  <si>
    <t>PABLO ARIAS</t>
  </si>
  <si>
    <t>CORP.CIAS. AGROIND. CCA S.A</t>
  </si>
  <si>
    <t>FEDERICO SEGNINI</t>
  </si>
  <si>
    <t>COLEGIO MEDICOS VETERINARIOS</t>
  </si>
  <si>
    <t>CÉSAR</t>
  </si>
  <si>
    <t>#14-#15</t>
  </si>
  <si>
    <t>#34</t>
  </si>
  <si>
    <t>MARCO ANTONIO PINEDA</t>
  </si>
  <si>
    <t>#16</t>
  </si>
  <si>
    <t>HENZE SWANTJE</t>
  </si>
  <si>
    <t>SELECT CR</t>
  </si>
  <si>
    <t>GECKO TRAIL</t>
  </si>
  <si>
    <t>#3</t>
  </si>
  <si>
    <t>MILES BEASLEY</t>
  </si>
  <si>
    <t>KAROL DELGADO</t>
  </si>
  <si>
    <t>#40</t>
  </si>
  <si>
    <t>ALEXANDRE</t>
  </si>
  <si>
    <t>AQUAWORKS</t>
  </si>
  <si>
    <t>RAFAEL</t>
  </si>
  <si>
    <t>DECAVISA DE ALAJUELA</t>
  </si>
  <si>
    <t>CAFÉ EL REY S.A.</t>
  </si>
  <si>
    <t>JOSE UMBRERAS</t>
  </si>
  <si>
    <t>EDUARDO O NEILL</t>
  </si>
  <si>
    <t>RICARDO CARRILLO</t>
  </si>
  <si>
    <t>EVELYN ALFARO JARA</t>
  </si>
  <si>
    <t>CO INA</t>
  </si>
  <si>
    <t>FACTURA NÚMERO 49348 SE ENCUENTRA NULA POR ERROR AL DIGITAR.</t>
  </si>
  <si>
    <t>HENRY ROJAS</t>
  </si>
  <si>
    <t>CIELO AZUL</t>
  </si>
  <si>
    <t>MAILYN ALFARO</t>
  </si>
  <si>
    <t>YEANA</t>
  </si>
  <si>
    <t>CALOX</t>
  </si>
  <si>
    <t>PEDRO ARTAVIA</t>
  </si>
  <si>
    <t>ITACO CR</t>
  </si>
  <si>
    <t>PRISCILLA ABARCA</t>
  </si>
  <si>
    <t>LABORATORIO STEIN</t>
  </si>
  <si>
    <t>CO - AGROCOMERCIAL DE GRECIA</t>
  </si>
  <si>
    <t>ALLAN</t>
  </si>
  <si>
    <t>GILBERTO VALENCIA</t>
  </si>
  <si>
    <t>MARVIN BLANCO</t>
  </si>
  <si>
    <t>ROBERTO RODRIGUEZ ALVARADO</t>
  </si>
  <si>
    <t>MAIRON MARIN MORALES</t>
  </si>
  <si>
    <t xml:space="preserve"> XAVIER SUAREZ CASTAÑEDA </t>
  </si>
  <si>
    <t xml:space="preserve">JUSTO UGALDE </t>
  </si>
  <si>
    <t xml:space="preserve">FERNANDO SOLERA </t>
  </si>
  <si>
    <t xml:space="preserve">SOFIA ESPINOZA SALAS </t>
  </si>
  <si>
    <t xml:space="preserve">PAX ADICIONALES </t>
  </si>
  <si>
    <t xml:space="preserve">JORGE PORRAS LOPEZ </t>
  </si>
  <si>
    <t>FELIPE VENEGAS</t>
  </si>
  <si>
    <t>JERRY SOLORZANO</t>
  </si>
  <si>
    <t>RAFAEL MORENO</t>
  </si>
  <si>
    <t>UNIVERSITY COLORADO DENVER</t>
  </si>
  <si>
    <t>LUIS NARANJO</t>
  </si>
  <si>
    <t xml:space="preserve">MARVIN HERNANDEZ </t>
  </si>
  <si>
    <t xml:space="preserve">GEOVANI GONZALES </t>
  </si>
  <si>
    <t xml:space="preserve">I.CE </t>
  </si>
  <si>
    <t xml:space="preserve">GREIVIN ARAYA </t>
  </si>
  <si>
    <t>FAVOR ANULAR FACTURA 49377 Y 49378 POR ERROR AL DIGITAR</t>
  </si>
  <si>
    <t xml:space="preserve">PABLO ALVARADO CASCANTE </t>
  </si>
  <si>
    <t xml:space="preserve">NOE SOTO </t>
  </si>
  <si>
    <t xml:space="preserve">CHARLES JENNINGS </t>
  </si>
  <si>
    <t xml:space="preserve">WKE </t>
  </si>
  <si>
    <t xml:space="preserve">ROBERTO AGUILAR </t>
  </si>
  <si>
    <t xml:space="preserve">WKN </t>
  </si>
  <si>
    <t xml:space="preserve">LEANDRO </t>
  </si>
  <si>
    <t>BRENDA AYALA</t>
  </si>
  <si>
    <t>MICHAEL CAMPOS</t>
  </si>
  <si>
    <t>JOSE ADRIAN UMAÑA</t>
  </si>
  <si>
    <t>CO- CIELO AZUL</t>
  </si>
  <si>
    <t>ALVARO HERNÁNDEZ</t>
  </si>
  <si>
    <t>GERSON ABARCA</t>
  </si>
  <si>
    <t>CO-DIR NAC NOTARIADO</t>
  </si>
  <si>
    <t>ANGELICA DELGADO</t>
  </si>
  <si>
    <t>EARTH</t>
  </si>
  <si>
    <t>CO-ICE</t>
  </si>
  <si>
    <t>FACTURA NÚMERO 49390 SE ANULÓ DEBIDO A UN ERROR AL DIGITAR.</t>
  </si>
  <si>
    <t>CO- DICOSA</t>
  </si>
  <si>
    <t>ALEXANDER CHINCHILLA</t>
  </si>
  <si>
    <t>LO CHAN CHU</t>
  </si>
  <si>
    <t>LINDA FLOYD</t>
  </si>
  <si>
    <t>HAIRO VINDAS</t>
  </si>
  <si>
    <t>GRAIG MARTIN</t>
  </si>
  <si>
    <t>GEFFERSON GUZMAN</t>
  </si>
  <si>
    <t>CAFÉ BRITT</t>
  </si>
  <si>
    <t>ANA GABRIELA HERNANDEZ</t>
  </si>
  <si>
    <t>BERNAL B. JIMENEZ</t>
  </si>
  <si>
    <t>NANCY MADIAN</t>
  </si>
  <si>
    <t>TARAH LEE</t>
  </si>
  <si>
    <t>MELVIN MATARRITA</t>
  </si>
  <si>
    <t>SAVA</t>
  </si>
  <si>
    <t>MELVIN M AGÜERO</t>
  </si>
  <si>
    <t>JORGE L JIMENEZ</t>
  </si>
  <si>
    <t>COLONO ZONA NORTE</t>
  </si>
  <si>
    <t>V 5954</t>
  </si>
  <si>
    <t>BOTELLA DE VINO</t>
  </si>
  <si>
    <t>24-25</t>
  </si>
  <si>
    <t>DICOSA</t>
  </si>
  <si>
    <t>13-14</t>
  </si>
  <si>
    <t>CAFÉ EL REY</t>
  </si>
  <si>
    <t>GTA</t>
  </si>
  <si>
    <t>8-10</t>
  </si>
  <si>
    <t>JIM HOBSON</t>
  </si>
  <si>
    <t>NICK SOLEYMANI</t>
  </si>
  <si>
    <t>JEROME ELM</t>
  </si>
  <si>
    <t>MARCK CHARBONNEAU</t>
  </si>
  <si>
    <t>NOTA: FACTURA #49412 SE ANULÓ POR ERROR AL CONFECCIONARSE.</t>
  </si>
  <si>
    <t>ALVARO ZUÑIGA</t>
  </si>
  <si>
    <t>BANCREDITO</t>
  </si>
  <si>
    <t>SE ANULA FACTURA 49418 POR ERROR AL DIGITAR</t>
  </si>
  <si>
    <t xml:space="preserve">EDWIN STOUGHTON </t>
  </si>
  <si>
    <t xml:space="preserve">GERARDO ROJAS </t>
  </si>
  <si>
    <t xml:space="preserve">IMAGEN Y DISEÑO </t>
  </si>
  <si>
    <t>ALEJANDRO  SEVILLA</t>
  </si>
  <si>
    <t>MANUEL JIMENEZ RODRIGUEZ</t>
  </si>
  <si>
    <t>CESAR FERNANDEZ</t>
  </si>
  <si>
    <t>INVERSIONES FERNANDEZ</t>
  </si>
  <si>
    <t>MARY KERNIC</t>
  </si>
  <si>
    <t>TERRA ABRAMS</t>
  </si>
  <si>
    <t>DESAFIO FORTUNA</t>
  </si>
  <si>
    <t>ALEXANDER QUESADA</t>
  </si>
  <si>
    <t>SAMANTHA</t>
  </si>
  <si>
    <t>PAWLICK</t>
  </si>
  <si>
    <t>VIAJES CAMINO DEL SOL S.A.</t>
  </si>
  <si>
    <t xml:space="preserve">DAVID ULATE </t>
  </si>
  <si>
    <t xml:space="preserve">LUIS OREAMUNO </t>
  </si>
  <si>
    <t xml:space="preserve">BANHVI </t>
  </si>
  <si>
    <t xml:space="preserve">MARIO VILLALOBOS </t>
  </si>
  <si>
    <t xml:space="preserve">DISTRIBUIDORA LA FLORIDA </t>
  </si>
  <si>
    <t>CRISTIAN ARCE</t>
  </si>
  <si>
    <t>OPTIMACOM</t>
  </si>
  <si>
    <t>IAN PALMA</t>
  </si>
  <si>
    <t xml:space="preserve">TICO TRAVEL ADVENTURE </t>
  </si>
  <si>
    <t>JACK HANCOCK</t>
  </si>
  <si>
    <t xml:space="preserve">CESAR- STEPHANIE </t>
  </si>
  <si>
    <t>MAYRA ZARAPOLI</t>
  </si>
  <si>
    <t>BRIAN ANGULO</t>
  </si>
  <si>
    <t xml:space="preserve"> STEPHANIE </t>
  </si>
  <si>
    <t>3-101-57669457</t>
  </si>
  <si>
    <t>OSCAR DURAN</t>
  </si>
  <si>
    <t>DOS PINOS</t>
  </si>
  <si>
    <t>PEDRO VARGAS CRUZ</t>
  </si>
  <si>
    <t>TRANSP CIELO AZUL</t>
  </si>
  <si>
    <t>ROBERTO ULATE</t>
  </si>
  <si>
    <t xml:space="preserve">MARCO TULIO </t>
  </si>
  <si>
    <t xml:space="preserve">ALLAN CORDERO </t>
  </si>
  <si>
    <t>ALLAN CORDERO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</si>
</sst>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₡&quot;#,##0.00"/>
    <numFmt numFmtId="165" formatCode="[$₡-140A]#,##0.00"/>
    <numFmt numFmtId="166" formatCode="#,##0.00;[Red]#,##0.00"/>
    <numFmt numFmtId="167" formatCode="&quot;₡&quot;#,##0.00;[Red]&quot;₡&quot;#,##0.00"/>
    <numFmt numFmtId="168" formatCode="[$$-540A]#,##0.00"/>
    <numFmt numFmtId="169" formatCode="[$$-409]#,##0.00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i/>
      <u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3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0" fontId="5" fillId="2" borderId="1" xfId="0" applyFont="1" applyFill="1" applyBorder="1" applyAlignment="1">
      <alignment horizontal="center"/>
    </xf>
    <xf numFmtId="14" fontId="5" fillId="3" borderId="2" xfId="0" applyNumberFormat="1" applyFont="1" applyFill="1" applyBorder="1" applyAlignment="1"/>
    <xf numFmtId="14" fontId="5" fillId="3" borderId="3" xfId="0" applyNumberFormat="1" applyFont="1" applyFill="1" applyBorder="1" applyAlignment="1">
      <alignment horizontal="center"/>
    </xf>
    <xf numFmtId="14" fontId="5" fillId="3" borderId="4" xfId="0" applyNumberFormat="1" applyFont="1" applyFill="1" applyBorder="1" applyAlignment="1"/>
    <xf numFmtId="0" fontId="5" fillId="3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5" fontId="1" fillId="5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 vertical="top"/>
    </xf>
    <xf numFmtId="166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/>
    </xf>
    <xf numFmtId="167" fontId="1" fillId="2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166" fontId="1" fillId="3" borderId="6" xfId="0" applyNumberFormat="1" applyFont="1" applyFill="1" applyBorder="1" applyAlignment="1">
      <alignment horizontal="center"/>
    </xf>
    <xf numFmtId="166" fontId="1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 vertical="top" readingOrder="1"/>
    </xf>
    <xf numFmtId="0" fontId="8" fillId="2" borderId="8" xfId="0" applyFont="1" applyFill="1" applyBorder="1" applyAlignment="1">
      <alignment horizontal="left" vertical="top" readingOrder="1"/>
    </xf>
    <xf numFmtId="0" fontId="8" fillId="2" borderId="0" xfId="0" applyFont="1" applyFill="1" applyBorder="1" applyAlignment="1">
      <alignment horizontal="left" vertical="top" readingOrder="1"/>
    </xf>
    <xf numFmtId="0" fontId="8" fillId="2" borderId="9" xfId="0" applyFont="1" applyFill="1" applyBorder="1" applyAlignment="1">
      <alignment horizontal="left" vertical="top" readingOrder="1"/>
    </xf>
    <xf numFmtId="168" fontId="1" fillId="2" borderId="1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left" vertical="top" readingOrder="1"/>
    </xf>
    <xf numFmtId="0" fontId="8" fillId="2" borderId="11" xfId="0" applyFont="1" applyFill="1" applyBorder="1" applyAlignment="1">
      <alignment horizontal="left" vertical="top" readingOrder="1"/>
    </xf>
    <xf numFmtId="169" fontId="5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left" vertical="top" readingOrder="1"/>
    </xf>
    <xf numFmtId="0" fontId="8" fillId="2" borderId="13" xfId="0" applyFont="1" applyFill="1" applyBorder="1" applyAlignment="1">
      <alignment horizontal="left" vertical="top" readingOrder="1"/>
    </xf>
    <xf numFmtId="0" fontId="8" fillId="2" borderId="14" xfId="0" applyFont="1" applyFill="1" applyBorder="1" applyAlignment="1">
      <alignment horizontal="left" vertical="top" readingOrder="1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0" borderId="0" xfId="0" applyNumberFormat="1"/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/>
    </xf>
    <xf numFmtId="16" fontId="1" fillId="2" borderId="1" xfId="0" quotePrefix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vertical="top" readingOrder="1"/>
    </xf>
    <xf numFmtId="0" fontId="8" fillId="2" borderId="0" xfId="0" applyFont="1" applyFill="1" applyBorder="1" applyAlignment="1">
      <alignment horizontal="center" vertical="top" readingOrder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 vertical="top" readingOrder="1"/>
    </xf>
    <xf numFmtId="0" fontId="8" fillId="2" borderId="8" xfId="0" applyFont="1" applyFill="1" applyBorder="1" applyAlignment="1">
      <alignment horizontal="left" vertical="top" readingOrder="1"/>
    </xf>
    <xf numFmtId="0" fontId="8" fillId="2" borderId="7" xfId="0" applyFont="1" applyFill="1" applyBorder="1" applyAlignment="1">
      <alignment horizontal="center" vertical="top" readingOrder="1"/>
    </xf>
    <xf numFmtId="0" fontId="8" fillId="2" borderId="8" xfId="0" applyFont="1" applyFill="1" applyBorder="1" applyAlignment="1">
      <alignment horizontal="center" vertical="top" readingOrder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B1" workbookViewId="0">
      <selection activeCell="D14" sqref="D14"/>
    </sheetView>
  </sheetViews>
  <sheetFormatPr baseColWidth="10" defaultColWidth="9.140625" defaultRowHeight="15" x14ac:dyDescent="0.25"/>
  <cols>
    <col min="1" max="1" width="6.8554687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.8554687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79"/>
      <c r="E3" s="179" t="s">
        <v>87</v>
      </c>
      <c r="F3" s="11"/>
      <c r="G3" s="12"/>
      <c r="H3" s="5"/>
      <c r="I3" s="1"/>
      <c r="J3" s="13"/>
      <c r="K3" s="14" t="s">
        <v>5</v>
      </c>
      <c r="L3" s="15">
        <v>41790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57" t="s">
        <v>462</v>
      </c>
      <c r="C6" s="1"/>
      <c r="D6" s="19"/>
      <c r="E6" s="19"/>
      <c r="F6" s="18">
        <v>49451</v>
      </c>
      <c r="G6" s="20"/>
      <c r="H6" s="21"/>
      <c r="I6" s="21">
        <v>1000</v>
      </c>
      <c r="J6" s="21">
        <v>1000</v>
      </c>
      <c r="K6" s="20"/>
      <c r="L6" s="20"/>
      <c r="M6" s="20"/>
      <c r="N6" s="22">
        <f t="shared" ref="N6:N25" si="0">G6+I6</f>
        <v>1000</v>
      </c>
    </row>
    <row r="7" spans="1:14" x14ac:dyDescent="0.25">
      <c r="A7" s="110"/>
      <c r="B7" s="25"/>
      <c r="C7" s="25"/>
      <c r="D7" s="19"/>
      <c r="E7" s="19"/>
      <c r="F7" s="26"/>
      <c r="G7" s="21"/>
      <c r="H7" s="21"/>
      <c r="I7" s="21"/>
      <c r="J7" s="21"/>
      <c r="K7" s="20"/>
      <c r="L7" s="20"/>
      <c r="M7" s="20"/>
      <c r="N7" s="22">
        <f t="shared" si="0"/>
        <v>0</v>
      </c>
    </row>
    <row r="8" spans="1:14" x14ac:dyDescent="0.25">
      <c r="A8" s="110"/>
      <c r="B8" s="1"/>
      <c r="C8" s="1"/>
      <c r="D8" s="19"/>
      <c r="E8" s="19"/>
      <c r="F8" s="165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165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10"/>
      <c r="B10" s="1"/>
      <c r="C10" s="1"/>
      <c r="D10" s="19"/>
      <c r="E10" s="19"/>
      <c r="F10" s="166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26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24"/>
      <c r="D12" s="19"/>
      <c r="E12" s="19"/>
      <c r="F12" s="16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9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57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27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>G21+I21</f>
        <v>0</v>
      </c>
    </row>
    <row r="22" spans="1:14" x14ac:dyDescent="0.25">
      <c r="A22" s="27"/>
      <c r="B22" s="1"/>
      <c r="C22" s="19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>G24+I24</f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7"/>
      <c r="B26" s="1"/>
      <c r="C26" s="1"/>
      <c r="D26" s="19"/>
      <c r="E26" s="19"/>
      <c r="F26" s="28"/>
      <c r="G26" s="20"/>
      <c r="H26" s="21"/>
      <c r="I26" s="21"/>
      <c r="J26" s="21"/>
      <c r="K26" s="20"/>
      <c r="L26" s="20"/>
      <c r="M26" s="20"/>
      <c r="N26" s="22">
        <f>SUM(N6:N25)</f>
        <v>1000</v>
      </c>
    </row>
    <row r="27" spans="1:14" x14ac:dyDescent="0.25">
      <c r="A27" s="180" t="s">
        <v>21</v>
      </c>
      <c r="B27" s="181"/>
      <c r="C27" s="29"/>
      <c r="D27" s="29"/>
      <c r="E27" s="29"/>
      <c r="F27" s="30"/>
      <c r="G27" s="20">
        <f>SUM(G6:G26)</f>
        <v>0</v>
      </c>
      <c r="H27" s="31"/>
      <c r="I27" s="32">
        <f>SUM(I6:I26)</f>
        <v>1000</v>
      </c>
      <c r="J27" s="32">
        <f>SUM(J6:J26)</f>
        <v>1000</v>
      </c>
      <c r="K27" s="32">
        <f>SUM(K6:K26)</f>
        <v>0</v>
      </c>
      <c r="L27" s="32">
        <f>SUM(L6:L26)</f>
        <v>0</v>
      </c>
      <c r="M27" s="32">
        <f>SUM(M6:M26)</f>
        <v>0</v>
      </c>
      <c r="N27" s="22">
        <f t="shared" ref="N27" si="1">G27+I27</f>
        <v>1000</v>
      </c>
    </row>
    <row r="28" spans="1:14" x14ac:dyDescent="0.25">
      <c r="A28" s="1"/>
      <c r="B28" s="1"/>
      <c r="C28" s="1"/>
      <c r="D28" s="19"/>
      <c r="E28" s="1"/>
      <c r="F28" s="1"/>
      <c r="G28" s="33"/>
      <c r="H28" s="34" t="s">
        <v>22</v>
      </c>
      <c r="I28" s="35"/>
      <c r="J28" s="36"/>
      <c r="K28" s="37"/>
      <c r="L28" s="29"/>
      <c r="M28" s="36"/>
      <c r="N28" s="33"/>
    </row>
    <row r="29" spans="1:14" x14ac:dyDescent="0.25">
      <c r="A29" s="180" t="s">
        <v>23</v>
      </c>
      <c r="B29" s="181"/>
      <c r="C29" s="1"/>
      <c r="D29" s="19"/>
      <c r="E29" s="182" t="s">
        <v>24</v>
      </c>
      <c r="F29" s="191"/>
      <c r="G29" s="192"/>
      <c r="H29" s="193"/>
      <c r="I29" s="193"/>
      <c r="J29" s="193"/>
      <c r="K29" s="193"/>
      <c r="L29" s="193"/>
      <c r="M29" s="193"/>
      <c r="N29" s="42"/>
    </row>
    <row r="30" spans="1:14" x14ac:dyDescent="0.25">
      <c r="A30" s="180" t="s">
        <v>25</v>
      </c>
      <c r="B30" s="181"/>
      <c r="C30" s="43"/>
      <c r="D30" s="1"/>
      <c r="E30" s="182">
        <v>545</v>
      </c>
      <c r="F30" s="183"/>
      <c r="G30" s="184"/>
      <c r="H30" s="185"/>
      <c r="I30" s="185"/>
      <c r="J30" s="185"/>
      <c r="K30" s="185"/>
      <c r="L30" s="185"/>
      <c r="M30" s="185"/>
      <c r="N30" s="45"/>
    </row>
    <row r="31" spans="1:14" x14ac:dyDescent="0.25">
      <c r="A31" s="180" t="s">
        <v>26</v>
      </c>
      <c r="B31" s="181"/>
      <c r="C31" s="46"/>
      <c r="D31" s="1"/>
      <c r="E31" s="1"/>
      <c r="F31" s="178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6"/>
      <c r="B32" s="187"/>
      <c r="C32" s="20"/>
      <c r="D32" s="1"/>
      <c r="E32" s="1"/>
      <c r="F32" s="178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0" t="s">
        <v>27</v>
      </c>
      <c r="B33" s="181"/>
      <c r="C33" s="32">
        <v>1000</v>
      </c>
      <c r="D33" s="1"/>
      <c r="E33" s="1"/>
      <c r="F33" s="178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20</v>
      </c>
      <c r="B34" s="181"/>
      <c r="C34" s="20">
        <f>C32+C33</f>
        <v>1000</v>
      </c>
      <c r="D34" s="1"/>
      <c r="E34" s="1"/>
      <c r="F34" s="178"/>
      <c r="G34" s="48"/>
      <c r="H34" s="49"/>
      <c r="I34" s="49"/>
      <c r="J34" s="49"/>
      <c r="K34" s="49"/>
      <c r="L34" s="49"/>
      <c r="M34" s="49"/>
      <c r="N34" s="50"/>
    </row>
    <row r="37" spans="1:14" x14ac:dyDescent="0.25">
      <c r="C37" s="63"/>
    </row>
  </sheetData>
  <mergeCells count="15">
    <mergeCell ref="B3:C3"/>
    <mergeCell ref="H4:I4"/>
    <mergeCell ref="A27:B27"/>
    <mergeCell ref="A29:B29"/>
    <mergeCell ref="E29:F29"/>
    <mergeCell ref="G29:M29"/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</mergeCells>
  <pageMargins left="0.7" right="0.7" top="0.75" bottom="0.75" header="0.3" footer="0.3"/>
  <pageSetup scale="6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H36" sqref="H36"/>
    </sheetView>
  </sheetViews>
  <sheetFormatPr baseColWidth="10" defaultColWidth="9.140625" defaultRowHeight="15" x14ac:dyDescent="0.25"/>
  <cols>
    <col min="1" max="1" width="9.4257812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5.570312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60"/>
      <c r="E3" s="160" t="s">
        <v>28</v>
      </c>
      <c r="F3" s="11"/>
      <c r="G3" s="12"/>
      <c r="H3" s="5"/>
      <c r="I3" s="1"/>
      <c r="J3" s="13"/>
      <c r="K3" s="14" t="s">
        <v>5</v>
      </c>
      <c r="L3" s="15">
        <v>41786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>
        <v>15</v>
      </c>
      <c r="B6" s="1" t="s">
        <v>394</v>
      </c>
      <c r="C6" s="24" t="s">
        <v>393</v>
      </c>
      <c r="D6" s="19">
        <v>41785</v>
      </c>
      <c r="E6" s="19">
        <v>41786</v>
      </c>
      <c r="F6" s="18">
        <v>49394</v>
      </c>
      <c r="G6" s="20">
        <v>17000</v>
      </c>
      <c r="H6" s="21"/>
      <c r="I6" s="21"/>
      <c r="J6" s="21">
        <v>17000</v>
      </c>
      <c r="K6" s="20"/>
      <c r="L6" s="20"/>
      <c r="M6" s="20"/>
      <c r="N6" s="22">
        <f>G6+I6</f>
        <v>17000</v>
      </c>
    </row>
    <row r="7" spans="1:14" x14ac:dyDescent="0.25">
      <c r="A7" s="110">
        <v>24</v>
      </c>
      <c r="B7" s="1" t="s">
        <v>395</v>
      </c>
      <c r="C7" s="1" t="s">
        <v>133</v>
      </c>
      <c r="D7" s="19">
        <v>41783</v>
      </c>
      <c r="E7" s="19">
        <v>41786</v>
      </c>
      <c r="F7" s="26">
        <v>49395</v>
      </c>
      <c r="G7" s="20">
        <v>80916.149999999994</v>
      </c>
      <c r="H7" s="21"/>
      <c r="I7" s="21"/>
      <c r="J7" s="21"/>
      <c r="K7" s="20">
        <v>80916.149999999994</v>
      </c>
      <c r="L7" s="20"/>
      <c r="M7" s="20"/>
      <c r="N7" s="22">
        <f t="shared" ref="N7:N26" si="0">G7+I7</f>
        <v>80916.149999999994</v>
      </c>
    </row>
    <row r="8" spans="1:14" x14ac:dyDescent="0.25">
      <c r="A8" s="18">
        <v>23</v>
      </c>
      <c r="B8" s="1" t="s">
        <v>396</v>
      </c>
      <c r="C8" s="1" t="s">
        <v>60</v>
      </c>
      <c r="D8" s="19">
        <v>41786</v>
      </c>
      <c r="E8" s="19">
        <v>41788</v>
      </c>
      <c r="F8" s="18">
        <v>49396</v>
      </c>
      <c r="G8" s="20">
        <v>67580</v>
      </c>
      <c r="H8" s="21"/>
      <c r="I8" s="21"/>
      <c r="J8" s="21"/>
      <c r="K8" s="20">
        <v>67580</v>
      </c>
      <c r="L8" s="20"/>
      <c r="M8" s="20"/>
      <c r="N8" s="22">
        <f t="shared" si="0"/>
        <v>67580</v>
      </c>
    </row>
    <row r="9" spans="1:14" x14ac:dyDescent="0.25">
      <c r="A9" s="18">
        <v>50</v>
      </c>
      <c r="B9" s="1" t="s">
        <v>397</v>
      </c>
      <c r="C9" s="1" t="s">
        <v>93</v>
      </c>
      <c r="D9" s="19">
        <v>41786</v>
      </c>
      <c r="E9" s="19">
        <v>41787</v>
      </c>
      <c r="F9" s="26">
        <v>49397</v>
      </c>
      <c r="G9" s="20">
        <v>28175</v>
      </c>
      <c r="H9" s="21"/>
      <c r="I9" s="21"/>
      <c r="J9" s="21"/>
      <c r="K9" s="20">
        <v>28175</v>
      </c>
      <c r="L9" s="20"/>
      <c r="M9" s="20"/>
      <c r="N9" s="22">
        <f t="shared" si="0"/>
        <v>28175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10"/>
      <c r="B11" s="25"/>
      <c r="C11" s="25"/>
      <c r="D11" s="19"/>
      <c r="E11" s="19"/>
      <c r="F11" s="26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9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193671.15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193671.15</v>
      </c>
      <c r="H28" s="31"/>
      <c r="I28" s="32">
        <f>SUM(I6:I27)</f>
        <v>0</v>
      </c>
      <c r="J28" s="32">
        <f>SUM(J6:J27)</f>
        <v>17000</v>
      </c>
      <c r="K28" s="32">
        <f>SUM(K6:K27)</f>
        <v>176671.15</v>
      </c>
      <c r="L28" s="32">
        <f>SUM(L6:L27)</f>
        <v>0</v>
      </c>
      <c r="M28" s="32">
        <f>SUM(M6:M27)</f>
        <v>0</v>
      </c>
      <c r="N28" s="22">
        <f t="shared" ref="N28" si="1">G28+I28</f>
        <v>193671.15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/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/>
      <c r="D32" s="1"/>
      <c r="E32" s="1"/>
      <c r="F32" s="159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59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17000</v>
      </c>
      <c r="D34" s="1"/>
      <c r="E34" s="1"/>
      <c r="F34" s="159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17000</v>
      </c>
      <c r="D35" s="1"/>
      <c r="E35" s="1"/>
      <c r="F35" s="159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B3:C3"/>
    <mergeCell ref="H4:I4"/>
    <mergeCell ref="A28:B28"/>
    <mergeCell ref="A30:B30"/>
    <mergeCell ref="E30:F30"/>
    <mergeCell ref="G30:M30"/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</mergeCells>
  <pageMargins left="0.7" right="0.7" top="0.75" bottom="0.75" header="0.3" footer="0.3"/>
  <pageSetup scale="68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C28" sqref="C28"/>
    </sheetView>
  </sheetViews>
  <sheetFormatPr baseColWidth="10" defaultColWidth="9.140625" defaultRowHeight="15" x14ac:dyDescent="0.25"/>
  <cols>
    <col min="1" max="1" width="9.4257812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5.570312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57"/>
      <c r="E3" s="157" t="s">
        <v>28</v>
      </c>
      <c r="F3" s="11"/>
      <c r="G3" s="12"/>
      <c r="H3" s="5"/>
      <c r="I3" s="1"/>
      <c r="J3" s="13"/>
      <c r="K3" s="14" t="s">
        <v>5</v>
      </c>
      <c r="L3" s="15">
        <v>41785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>
        <v>18</v>
      </c>
      <c r="B6" s="1" t="s">
        <v>383</v>
      </c>
      <c r="C6" s="24" t="s">
        <v>60</v>
      </c>
      <c r="D6" s="19">
        <v>41785</v>
      </c>
      <c r="E6" s="19">
        <v>41786</v>
      </c>
      <c r="F6" s="18">
        <v>49386</v>
      </c>
      <c r="G6" s="20">
        <v>24525</v>
      </c>
      <c r="H6" s="21"/>
      <c r="I6" s="21"/>
      <c r="J6" s="21">
        <v>24525</v>
      </c>
      <c r="K6" s="20"/>
      <c r="L6" s="20"/>
      <c r="M6" s="20"/>
      <c r="N6" s="22">
        <f>G6+I6</f>
        <v>24525</v>
      </c>
    </row>
    <row r="7" spans="1:14" x14ac:dyDescent="0.25">
      <c r="A7" s="110">
        <v>12</v>
      </c>
      <c r="B7" s="1" t="s">
        <v>384</v>
      </c>
      <c r="C7" s="1" t="s">
        <v>385</v>
      </c>
      <c r="D7" s="19">
        <v>41785</v>
      </c>
      <c r="E7" s="19">
        <v>41786</v>
      </c>
      <c r="F7" s="26">
        <v>49387</v>
      </c>
      <c r="G7" s="20">
        <v>17000</v>
      </c>
      <c r="H7" s="21"/>
      <c r="I7" s="21"/>
      <c r="J7" s="21"/>
      <c r="K7" s="20">
        <v>17000</v>
      </c>
      <c r="L7" s="20"/>
      <c r="M7" s="20"/>
      <c r="N7" s="22">
        <f t="shared" ref="N7:N26" si="0">G7+I7</f>
        <v>17000</v>
      </c>
    </row>
    <row r="8" spans="1:14" x14ac:dyDescent="0.25">
      <c r="A8" s="18">
        <v>25</v>
      </c>
      <c r="B8" s="1" t="s">
        <v>386</v>
      </c>
      <c r="C8" s="1" t="s">
        <v>60</v>
      </c>
      <c r="D8" s="19">
        <v>41785</v>
      </c>
      <c r="E8" s="19">
        <v>41786</v>
      </c>
      <c r="F8" s="18">
        <v>49388</v>
      </c>
      <c r="G8" s="20">
        <v>27250</v>
      </c>
      <c r="H8" s="21"/>
      <c r="I8" s="21"/>
      <c r="J8" s="21">
        <v>27250</v>
      </c>
      <c r="K8" s="20"/>
      <c r="L8" s="20"/>
      <c r="M8" s="20"/>
      <c r="N8" s="22">
        <f t="shared" si="0"/>
        <v>27250</v>
      </c>
    </row>
    <row r="9" spans="1:14" x14ac:dyDescent="0.25">
      <c r="A9" s="18">
        <v>19</v>
      </c>
      <c r="B9" s="1" t="s">
        <v>387</v>
      </c>
      <c r="C9" s="1" t="s">
        <v>388</v>
      </c>
      <c r="D9" s="19">
        <v>41785</v>
      </c>
      <c r="E9" s="19">
        <v>41786</v>
      </c>
      <c r="F9" s="26">
        <v>49389</v>
      </c>
      <c r="G9" s="20">
        <v>20500</v>
      </c>
      <c r="H9" s="21"/>
      <c r="I9" s="21"/>
      <c r="J9" s="21">
        <v>20500</v>
      </c>
      <c r="K9" s="20"/>
      <c r="L9" s="20"/>
      <c r="M9" s="20"/>
      <c r="N9" s="22">
        <f t="shared" si="0"/>
        <v>20500</v>
      </c>
    </row>
    <row r="10" spans="1:14" x14ac:dyDescent="0.25">
      <c r="A10" s="18">
        <v>17</v>
      </c>
      <c r="B10" s="57" t="s">
        <v>389</v>
      </c>
      <c r="C10" s="1" t="s">
        <v>388</v>
      </c>
      <c r="D10" s="19">
        <v>41785</v>
      </c>
      <c r="E10" s="19">
        <v>41786</v>
      </c>
      <c r="F10" s="18">
        <v>49391</v>
      </c>
      <c r="G10" s="20">
        <v>20500</v>
      </c>
      <c r="H10" s="21"/>
      <c r="I10" s="21"/>
      <c r="J10" s="21">
        <v>20500</v>
      </c>
      <c r="K10" s="20"/>
      <c r="L10" s="20"/>
      <c r="M10" s="20"/>
      <c r="N10" s="22">
        <f t="shared" si="0"/>
        <v>20500</v>
      </c>
    </row>
    <row r="11" spans="1:14" x14ac:dyDescent="0.25">
      <c r="A11" s="110"/>
      <c r="B11" s="25" t="s">
        <v>390</v>
      </c>
      <c r="C11" s="25" t="s">
        <v>154</v>
      </c>
      <c r="D11" s="19">
        <v>41769</v>
      </c>
      <c r="E11" s="19">
        <v>41771</v>
      </c>
      <c r="F11" s="26">
        <v>49392</v>
      </c>
      <c r="G11" s="21">
        <v>817500</v>
      </c>
      <c r="H11" s="21"/>
      <c r="I11" s="21"/>
      <c r="J11" s="21"/>
      <c r="K11" s="20"/>
      <c r="L11" s="20"/>
      <c r="M11" s="20">
        <v>817500</v>
      </c>
      <c r="N11" s="22">
        <f t="shared" si="0"/>
        <v>817500</v>
      </c>
    </row>
    <row r="12" spans="1:14" x14ac:dyDescent="0.25">
      <c r="A12" s="18">
        <v>16</v>
      </c>
      <c r="B12" s="1" t="s">
        <v>197</v>
      </c>
      <c r="C12" s="1" t="s">
        <v>391</v>
      </c>
      <c r="D12" s="19">
        <v>41785</v>
      </c>
      <c r="E12" s="19">
        <v>41786</v>
      </c>
      <c r="F12" s="26">
        <v>49393</v>
      </c>
      <c r="G12" s="20">
        <v>20500</v>
      </c>
      <c r="H12" s="21"/>
      <c r="I12" s="21"/>
      <c r="J12" s="21"/>
      <c r="K12" s="20">
        <v>20500</v>
      </c>
      <c r="L12" s="20"/>
      <c r="M12" s="20"/>
      <c r="N12" s="22">
        <f t="shared" si="0"/>
        <v>20500</v>
      </c>
    </row>
    <row r="13" spans="1:14" x14ac:dyDescent="0.25">
      <c r="A13" s="18"/>
      <c r="B13" s="1"/>
      <c r="C13" s="19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947775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947775</v>
      </c>
      <c r="H28" s="31"/>
      <c r="I28" s="32">
        <f>SUM(I6:I27)</f>
        <v>0</v>
      </c>
      <c r="J28" s="32">
        <f>SUM(J6:J27)</f>
        <v>92775</v>
      </c>
      <c r="K28" s="32">
        <f>SUM(K6:K27)</f>
        <v>37500</v>
      </c>
      <c r="L28" s="32">
        <f>SUM(L6:L27)</f>
        <v>0</v>
      </c>
      <c r="M28" s="32">
        <f>SUM(M6:M27)</f>
        <v>817500</v>
      </c>
      <c r="N28" s="22">
        <f t="shared" ref="N28" si="1">G28+I28</f>
        <v>947775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 t="s">
        <v>392</v>
      </c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50</v>
      </c>
      <c r="D32" s="1"/>
      <c r="E32" s="1"/>
      <c r="F32" s="158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27250</v>
      </c>
      <c r="D33" s="1"/>
      <c r="E33" s="1"/>
      <c r="F33" s="158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65525</v>
      </c>
      <c r="D34" s="1"/>
      <c r="E34" s="1"/>
      <c r="F34" s="158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92775</v>
      </c>
      <c r="D35" s="1"/>
      <c r="E35" s="1"/>
      <c r="F35" s="158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B3:C3"/>
    <mergeCell ref="H4:I4"/>
    <mergeCell ref="A28:B28"/>
    <mergeCell ref="A30:B30"/>
    <mergeCell ref="E30:F30"/>
    <mergeCell ref="G30:M30"/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</mergeCells>
  <pageMargins left="0.7" right="0.7" top="0.75" bottom="0.75" header="0.3" footer="0.3"/>
  <pageSetup scale="68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4" workbookViewId="0">
      <selection activeCell="G7" sqref="G7"/>
    </sheetView>
  </sheetViews>
  <sheetFormatPr baseColWidth="10" defaultColWidth="9.140625" defaultRowHeight="15" x14ac:dyDescent="0.25"/>
  <cols>
    <col min="1" max="1" width="9.4257812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5.570312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56"/>
      <c r="E3" s="156" t="s">
        <v>87</v>
      </c>
      <c r="F3" s="11"/>
      <c r="G3" s="12"/>
      <c r="H3" s="5"/>
      <c r="I3" s="1"/>
      <c r="J3" s="13"/>
      <c r="K3" s="14" t="s">
        <v>5</v>
      </c>
      <c r="L3" s="15">
        <v>41785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381</v>
      </c>
      <c r="C6" s="24" t="s">
        <v>37</v>
      </c>
      <c r="D6" s="19"/>
      <c r="E6" s="19"/>
      <c r="F6" s="18">
        <v>49384</v>
      </c>
      <c r="G6" s="20"/>
      <c r="H6" s="21" t="s">
        <v>34</v>
      </c>
      <c r="I6" s="21">
        <v>1000</v>
      </c>
      <c r="J6" s="21">
        <v>1000</v>
      </c>
      <c r="K6" s="20"/>
      <c r="L6" s="20"/>
      <c r="M6" s="20"/>
      <c r="N6" s="22">
        <f>G6+I6</f>
        <v>1000</v>
      </c>
    </row>
    <row r="7" spans="1:14" x14ac:dyDescent="0.25">
      <c r="A7" s="110"/>
      <c r="B7" s="1" t="s">
        <v>382</v>
      </c>
      <c r="C7" s="1" t="s">
        <v>37</v>
      </c>
      <c r="D7" s="19">
        <v>41785</v>
      </c>
      <c r="E7" s="19">
        <v>41787</v>
      </c>
      <c r="F7" s="26">
        <v>49385</v>
      </c>
      <c r="G7" s="20">
        <v>83930</v>
      </c>
      <c r="H7" s="21"/>
      <c r="I7" s="21"/>
      <c r="J7" s="21">
        <v>83930</v>
      </c>
      <c r="K7" s="20"/>
      <c r="L7" s="20"/>
      <c r="M7" s="20"/>
      <c r="N7" s="22">
        <f t="shared" ref="N7:N26" si="0">G7+I7</f>
        <v>83930</v>
      </c>
    </row>
    <row r="8" spans="1:14" x14ac:dyDescent="0.25">
      <c r="A8" s="18"/>
      <c r="B8" s="1"/>
      <c r="C8" s="1"/>
      <c r="D8" s="19"/>
      <c r="E8" s="19"/>
      <c r="F8" s="18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26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10"/>
      <c r="B11" s="25"/>
      <c r="C11" s="25"/>
      <c r="D11" s="19"/>
      <c r="E11" s="19"/>
      <c r="F11" s="26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9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84930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83930</v>
      </c>
      <c r="H28" s="31"/>
      <c r="I28" s="32">
        <f>SUM(I6:I27)</f>
        <v>1000</v>
      </c>
      <c r="J28" s="32">
        <f>SUM(J6:J27)</f>
        <v>84930</v>
      </c>
      <c r="K28" s="32">
        <f>SUM(K6:K27)</f>
        <v>0</v>
      </c>
      <c r="L28" s="32">
        <f>SUM(L6:L27)</f>
        <v>0</v>
      </c>
      <c r="M28" s="32">
        <f>SUM(M6:M27)</f>
        <v>0</v>
      </c>
      <c r="N28" s="22">
        <f t="shared" ref="N28" si="1">G28+I28</f>
        <v>84930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/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154</v>
      </c>
      <c r="D32" s="1"/>
      <c r="E32" s="1"/>
      <c r="F32" s="155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83930</v>
      </c>
      <c r="D33" s="1"/>
      <c r="E33" s="1"/>
      <c r="F33" s="155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1000</v>
      </c>
      <c r="D34" s="1"/>
      <c r="E34" s="1"/>
      <c r="F34" s="155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84930</v>
      </c>
      <c r="D35" s="1"/>
      <c r="E35" s="1"/>
      <c r="F35" s="155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  <mergeCell ref="B3:C3"/>
    <mergeCell ref="H4:I4"/>
    <mergeCell ref="A28:B28"/>
    <mergeCell ref="A30:B30"/>
    <mergeCell ref="E30:F30"/>
    <mergeCell ref="G30:M30"/>
  </mergeCells>
  <pageMargins left="0.7" right="0.7" top="0.75" bottom="0.75" header="0.3" footer="0.3"/>
  <pageSetup scale="68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D13" sqref="D13"/>
    </sheetView>
  </sheetViews>
  <sheetFormatPr baseColWidth="10" defaultColWidth="9.140625" defaultRowHeight="15" x14ac:dyDescent="0.25"/>
  <cols>
    <col min="1" max="1" width="9.4257812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5.570312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53"/>
      <c r="E3" s="153" t="s">
        <v>321</v>
      </c>
      <c r="F3" s="11"/>
      <c r="G3" s="12"/>
      <c r="H3" s="5"/>
      <c r="I3" s="1"/>
      <c r="J3" s="13"/>
      <c r="K3" s="14" t="s">
        <v>5</v>
      </c>
      <c r="L3" s="15">
        <v>41784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/>
      <c r="C6" s="24"/>
      <c r="D6" s="19"/>
      <c r="E6" s="19"/>
      <c r="F6" s="18"/>
      <c r="G6" s="20"/>
      <c r="H6" s="21"/>
      <c r="I6" s="21"/>
      <c r="J6" s="21"/>
      <c r="K6" s="20"/>
      <c r="L6" s="20"/>
      <c r="M6" s="20"/>
      <c r="N6" s="22">
        <f>G6+I6</f>
        <v>0</v>
      </c>
    </row>
    <row r="7" spans="1:14" x14ac:dyDescent="0.25">
      <c r="A7" s="110"/>
      <c r="B7" s="1"/>
      <c r="C7" s="1"/>
      <c r="D7" s="19"/>
      <c r="E7" s="19"/>
      <c r="F7" s="26"/>
      <c r="G7" s="20"/>
      <c r="H7" s="21"/>
      <c r="I7" s="21"/>
      <c r="J7" s="21"/>
      <c r="K7" s="20"/>
      <c r="L7" s="20"/>
      <c r="M7" s="20"/>
      <c r="N7" s="22">
        <f t="shared" ref="N7:N26" si="0">G7+I7</f>
        <v>0</v>
      </c>
    </row>
    <row r="8" spans="1:14" x14ac:dyDescent="0.25">
      <c r="A8" s="18"/>
      <c r="B8" s="1"/>
      <c r="C8" s="1"/>
      <c r="D8" s="19"/>
      <c r="E8" s="19"/>
      <c r="F8" s="18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26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10"/>
      <c r="B11" s="25"/>
      <c r="C11" s="25"/>
      <c r="D11" s="19"/>
      <c r="E11" s="19"/>
      <c r="F11" s="26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9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0</v>
      </c>
      <c r="H28" s="31"/>
      <c r="I28" s="32">
        <f>SUM(I6:I27)</f>
        <v>0</v>
      </c>
      <c r="J28" s="32">
        <f>SUM(J6:J27)</f>
        <v>0</v>
      </c>
      <c r="K28" s="32">
        <f>SUM(K6:K27)</f>
        <v>0</v>
      </c>
      <c r="L28" s="32">
        <f>SUM(L6:L27)</f>
        <v>0</v>
      </c>
      <c r="M28" s="32">
        <f>SUM(M6:M27)</f>
        <v>0</v>
      </c>
      <c r="N28" s="22">
        <f t="shared" ref="N28" si="1">G28+I28</f>
        <v>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/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154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54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0</v>
      </c>
      <c r="D34" s="1"/>
      <c r="E34" s="1"/>
      <c r="F34" s="154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0</v>
      </c>
      <c r="D35" s="1"/>
      <c r="E35" s="1"/>
      <c r="F35" s="154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  <mergeCell ref="B3:C3"/>
    <mergeCell ref="H4:I4"/>
    <mergeCell ref="A28:B28"/>
    <mergeCell ref="A30:B30"/>
    <mergeCell ref="E30:F30"/>
    <mergeCell ref="G30:M30"/>
  </mergeCells>
  <pageMargins left="0.7" right="0.7" top="0.75" bottom="0.75" header="0.3" footer="0.3"/>
  <pageSetup scale="68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B1" workbookViewId="0">
      <selection activeCell="C13" sqref="C13"/>
    </sheetView>
  </sheetViews>
  <sheetFormatPr baseColWidth="10" defaultColWidth="9.140625" defaultRowHeight="15" x14ac:dyDescent="0.25"/>
  <cols>
    <col min="1" max="1" width="9.4257812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5.570312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52"/>
      <c r="E3" s="152" t="s">
        <v>41</v>
      </c>
      <c r="F3" s="11"/>
      <c r="G3" s="12"/>
      <c r="H3" s="5"/>
      <c r="I3" s="1"/>
      <c r="J3" s="13"/>
      <c r="K3" s="14" t="s">
        <v>5</v>
      </c>
      <c r="L3" s="15">
        <v>41784</v>
      </c>
      <c r="M3" s="16"/>
      <c r="N3" s="17" t="s">
        <v>155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370</v>
      </c>
      <c r="C6" s="24" t="s">
        <v>91</v>
      </c>
      <c r="D6" s="19">
        <v>41781</v>
      </c>
      <c r="E6" s="19">
        <v>41784</v>
      </c>
      <c r="F6" s="18">
        <v>49374</v>
      </c>
      <c r="G6" s="20">
        <v>61500</v>
      </c>
      <c r="H6" s="21"/>
      <c r="I6" s="21"/>
      <c r="J6" s="21"/>
      <c r="K6" s="20">
        <v>61500</v>
      </c>
      <c r="L6" s="20"/>
      <c r="M6" s="20"/>
      <c r="N6" s="22">
        <f>G6+I6</f>
        <v>61500</v>
      </c>
    </row>
    <row r="7" spans="1:14" x14ac:dyDescent="0.25">
      <c r="A7" s="110"/>
      <c r="B7" s="1" t="s">
        <v>371</v>
      </c>
      <c r="C7" s="1" t="s">
        <v>91</v>
      </c>
      <c r="D7" s="19">
        <v>41783</v>
      </c>
      <c r="E7" s="19">
        <v>41784</v>
      </c>
      <c r="F7" s="26">
        <v>49375</v>
      </c>
      <c r="G7" s="20">
        <v>20500</v>
      </c>
      <c r="H7" s="21"/>
      <c r="I7" s="21"/>
      <c r="J7" s="21"/>
      <c r="K7" s="20">
        <v>20500</v>
      </c>
      <c r="L7" s="20"/>
      <c r="M7" s="20"/>
      <c r="N7" s="22">
        <f t="shared" ref="N7:N26" si="0">G7+I7</f>
        <v>20500</v>
      </c>
    </row>
    <row r="8" spans="1:14" x14ac:dyDescent="0.25">
      <c r="A8" s="18"/>
      <c r="B8" s="1" t="s">
        <v>373</v>
      </c>
      <c r="C8" s="1" t="s">
        <v>372</v>
      </c>
      <c r="D8" s="19">
        <v>41783</v>
      </c>
      <c r="E8" s="19">
        <v>41784</v>
      </c>
      <c r="F8" s="18">
        <v>49376</v>
      </c>
      <c r="G8" s="20">
        <v>20500</v>
      </c>
      <c r="H8" s="21"/>
      <c r="I8" s="21"/>
      <c r="J8" s="21"/>
      <c r="K8" s="20">
        <v>20500</v>
      </c>
      <c r="L8" s="20"/>
      <c r="M8" s="20"/>
      <c r="N8" s="22">
        <f t="shared" si="0"/>
        <v>20500</v>
      </c>
    </row>
    <row r="9" spans="1:14" x14ac:dyDescent="0.25">
      <c r="A9" s="18"/>
      <c r="B9" s="1" t="s">
        <v>375</v>
      </c>
      <c r="C9" s="1" t="s">
        <v>60</v>
      </c>
      <c r="D9" s="19">
        <v>41784</v>
      </c>
      <c r="E9" s="19">
        <v>41785</v>
      </c>
      <c r="F9" s="26">
        <v>49379</v>
      </c>
      <c r="G9" s="20">
        <v>30520</v>
      </c>
      <c r="H9" s="21"/>
      <c r="I9" s="21"/>
      <c r="J9" s="21"/>
      <c r="K9" s="20">
        <v>30520</v>
      </c>
      <c r="L9" s="20"/>
      <c r="M9" s="20"/>
      <c r="N9" s="22">
        <f t="shared" si="0"/>
        <v>30520</v>
      </c>
    </row>
    <row r="10" spans="1:14" x14ac:dyDescent="0.25">
      <c r="A10" s="18"/>
      <c r="B10" s="57" t="s">
        <v>376</v>
      </c>
      <c r="C10" s="1" t="s">
        <v>60</v>
      </c>
      <c r="D10" s="19">
        <v>41783</v>
      </c>
      <c r="E10" s="19">
        <v>41784</v>
      </c>
      <c r="F10" s="18">
        <v>49380</v>
      </c>
      <c r="G10" s="20">
        <v>29975</v>
      </c>
      <c r="H10" s="21"/>
      <c r="I10" s="21"/>
      <c r="J10" s="21"/>
      <c r="K10" s="20"/>
      <c r="L10" s="20"/>
      <c r="M10" s="20">
        <v>29975</v>
      </c>
      <c r="N10" s="22">
        <f t="shared" si="0"/>
        <v>29975</v>
      </c>
    </row>
    <row r="11" spans="1:14" x14ac:dyDescent="0.25">
      <c r="A11" s="110"/>
      <c r="B11" s="25" t="s">
        <v>377</v>
      </c>
      <c r="C11" s="25" t="s">
        <v>378</v>
      </c>
      <c r="D11" s="19">
        <v>41784</v>
      </c>
      <c r="E11" s="19">
        <v>41785</v>
      </c>
      <c r="F11" s="26">
        <v>49381</v>
      </c>
      <c r="G11" s="21">
        <v>27250</v>
      </c>
      <c r="H11" s="21"/>
      <c r="I11" s="21"/>
      <c r="J11" s="21">
        <v>27250</v>
      </c>
      <c r="K11" s="20"/>
      <c r="L11" s="20"/>
      <c r="M11" s="20"/>
      <c r="N11" s="22">
        <f t="shared" si="0"/>
        <v>27250</v>
      </c>
    </row>
    <row r="12" spans="1:14" x14ac:dyDescent="0.25">
      <c r="A12" s="18"/>
      <c r="B12" s="1" t="s">
        <v>379</v>
      </c>
      <c r="C12" s="1" t="s">
        <v>380</v>
      </c>
      <c r="D12" s="19">
        <v>41782</v>
      </c>
      <c r="E12" s="19">
        <v>41784</v>
      </c>
      <c r="F12" s="26">
        <v>49382</v>
      </c>
      <c r="G12" s="20">
        <v>61040</v>
      </c>
      <c r="H12" s="21"/>
      <c r="I12" s="21"/>
      <c r="J12" s="21">
        <v>30520</v>
      </c>
      <c r="K12" s="20">
        <v>30520</v>
      </c>
      <c r="L12" s="20"/>
      <c r="M12" s="20"/>
      <c r="N12" s="22">
        <f t="shared" si="0"/>
        <v>61040</v>
      </c>
    </row>
    <row r="13" spans="1:14" x14ac:dyDescent="0.25">
      <c r="A13" s="18"/>
      <c r="B13" s="1" t="s">
        <v>379</v>
      </c>
      <c r="C13" s="19" t="s">
        <v>380</v>
      </c>
      <c r="D13" s="19"/>
      <c r="E13" s="19"/>
      <c r="F13" s="26">
        <v>49383</v>
      </c>
      <c r="G13" s="20"/>
      <c r="H13" s="21" t="s">
        <v>34</v>
      </c>
      <c r="I13" s="21">
        <v>1600</v>
      </c>
      <c r="J13" s="21">
        <v>1600</v>
      </c>
      <c r="K13" s="20"/>
      <c r="L13" s="20"/>
      <c r="M13" s="20"/>
      <c r="N13" s="22">
        <f t="shared" si="0"/>
        <v>1600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252885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251285</v>
      </c>
      <c r="H28" s="31"/>
      <c r="I28" s="32">
        <f>SUM(I6:I27)</f>
        <v>1600</v>
      </c>
      <c r="J28" s="32">
        <f>SUM(J6:J27)</f>
        <v>59370</v>
      </c>
      <c r="K28" s="32">
        <f>SUM(K6:K27)</f>
        <v>163540</v>
      </c>
      <c r="L28" s="32">
        <f>SUM(L6:L27)</f>
        <v>0</v>
      </c>
      <c r="M28" s="32">
        <f>SUM(M6:M27)</f>
        <v>29975</v>
      </c>
      <c r="N28" s="22">
        <f t="shared" ref="N28" si="1">G28+I28</f>
        <v>252885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 t="s">
        <v>374</v>
      </c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60</v>
      </c>
      <c r="D32" s="1"/>
      <c r="E32" s="1"/>
      <c r="F32" s="151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v>32700</v>
      </c>
      <c r="D33" s="1"/>
      <c r="E33" s="1"/>
      <c r="F33" s="151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26670</v>
      </c>
      <c r="D34" s="1"/>
      <c r="E34" s="1"/>
      <c r="F34" s="151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59370</v>
      </c>
      <c r="D35" s="1"/>
      <c r="E35" s="1"/>
      <c r="F35" s="151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B3:C3"/>
    <mergeCell ref="H4:I4"/>
    <mergeCell ref="A28:B28"/>
    <mergeCell ref="A30:B30"/>
    <mergeCell ref="E30:F30"/>
    <mergeCell ref="G30:M30"/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</mergeCells>
  <pageMargins left="0.7" right="0.7" top="0.75" bottom="0.75" header="0.3" footer="0.3"/>
  <pageSetup scale="68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I44" sqref="I44"/>
    </sheetView>
  </sheetViews>
  <sheetFormatPr baseColWidth="10" defaultColWidth="9.140625" defaultRowHeight="15" x14ac:dyDescent="0.25"/>
  <cols>
    <col min="1" max="1" width="9.4257812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7.14062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49"/>
      <c r="E3" s="149" t="s">
        <v>321</v>
      </c>
      <c r="F3" s="11"/>
      <c r="G3" s="12"/>
      <c r="H3" s="5"/>
      <c r="I3" s="1"/>
      <c r="J3" s="13"/>
      <c r="K3" s="14" t="s">
        <v>5</v>
      </c>
      <c r="L3" s="15">
        <v>41783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>
        <v>15</v>
      </c>
      <c r="B6" s="1" t="s">
        <v>366</v>
      </c>
      <c r="C6" s="24" t="s">
        <v>37</v>
      </c>
      <c r="D6" s="19">
        <v>41783</v>
      </c>
      <c r="E6" s="19">
        <v>41784</v>
      </c>
      <c r="F6" s="18">
        <v>49371</v>
      </c>
      <c r="G6" s="20">
        <v>27250</v>
      </c>
      <c r="H6" s="21"/>
      <c r="I6" s="21"/>
      <c r="J6" s="21">
        <v>27250</v>
      </c>
      <c r="K6" s="20"/>
      <c r="L6" s="20"/>
      <c r="M6" s="20"/>
      <c r="N6" s="22">
        <f>G6+I6</f>
        <v>27250</v>
      </c>
    </row>
    <row r="7" spans="1:14" x14ac:dyDescent="0.25">
      <c r="A7" s="110" t="s">
        <v>237</v>
      </c>
      <c r="B7" s="1" t="s">
        <v>367</v>
      </c>
      <c r="C7" s="1" t="s">
        <v>368</v>
      </c>
      <c r="D7" s="19">
        <v>41782</v>
      </c>
      <c r="E7" s="19">
        <v>41784</v>
      </c>
      <c r="F7" s="26">
        <v>49372</v>
      </c>
      <c r="G7" s="20">
        <v>540640</v>
      </c>
      <c r="H7" s="21"/>
      <c r="I7" s="21"/>
      <c r="J7" s="21"/>
      <c r="K7" s="20">
        <v>540640</v>
      </c>
      <c r="L7" s="20"/>
      <c r="M7" s="20"/>
      <c r="N7" s="22">
        <f t="shared" ref="N7:N26" si="0">G7+I7</f>
        <v>540640</v>
      </c>
    </row>
    <row r="8" spans="1:14" x14ac:dyDescent="0.25">
      <c r="A8" s="18">
        <v>16</v>
      </c>
      <c r="B8" s="1" t="s">
        <v>369</v>
      </c>
      <c r="C8" s="1" t="s">
        <v>37</v>
      </c>
      <c r="D8" s="19">
        <v>41783</v>
      </c>
      <c r="E8" s="19">
        <v>41784</v>
      </c>
      <c r="F8" s="18">
        <v>49373</v>
      </c>
      <c r="G8" s="20"/>
      <c r="H8" s="21" t="s">
        <v>48</v>
      </c>
      <c r="I8" s="21">
        <v>3270</v>
      </c>
      <c r="J8" s="21">
        <v>3270</v>
      </c>
      <c r="K8" s="20"/>
      <c r="L8" s="20"/>
      <c r="M8" s="20"/>
      <c r="N8" s="22">
        <f t="shared" si="0"/>
        <v>3270</v>
      </c>
    </row>
    <row r="9" spans="1:14" x14ac:dyDescent="0.25">
      <c r="A9" s="18"/>
      <c r="B9" s="1"/>
      <c r="C9" s="1"/>
      <c r="D9" s="19"/>
      <c r="E9" s="19"/>
      <c r="F9" s="26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10"/>
      <c r="B11" s="25"/>
      <c r="C11" s="25"/>
      <c r="D11" s="19"/>
      <c r="E11" s="19"/>
      <c r="F11" s="26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9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571160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567890</v>
      </c>
      <c r="H28" s="31"/>
      <c r="I28" s="32">
        <f>SUM(I6:I27)</f>
        <v>3270</v>
      </c>
      <c r="J28" s="32">
        <f>SUM(J6:J27)</f>
        <v>30520</v>
      </c>
      <c r="K28" s="32">
        <f>SUM(K6:K27)</f>
        <v>540640</v>
      </c>
      <c r="L28" s="32">
        <f>SUM(L6:L27)</f>
        <v>0</v>
      </c>
      <c r="M28" s="32">
        <f>SUM(M6:M27)</f>
        <v>0</v>
      </c>
      <c r="N28" s="22">
        <f t="shared" ref="N28" si="1">G28+I28</f>
        <v>571160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/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150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50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30520</v>
      </c>
      <c r="D34" s="1"/>
      <c r="E34" s="1"/>
      <c r="F34" s="150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30520</v>
      </c>
      <c r="D35" s="1"/>
      <c r="E35" s="1"/>
      <c r="F35" s="150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B3:C3"/>
    <mergeCell ref="H4:I4"/>
    <mergeCell ref="A28:B28"/>
    <mergeCell ref="A30:B30"/>
    <mergeCell ref="E30:F30"/>
    <mergeCell ref="G30:M30"/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</mergeCells>
  <pageMargins left="0.7" right="0.7" top="0.75" bottom="0.75" header="0.3" footer="0.3"/>
  <pageSetup scale="67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B1" sqref="A1:N35"/>
    </sheetView>
  </sheetViews>
  <sheetFormatPr baseColWidth="10" defaultColWidth="9.140625" defaultRowHeight="15" x14ac:dyDescent="0.25"/>
  <cols>
    <col min="1" max="1" width="9.4257812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7.14062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48"/>
      <c r="E3" s="148" t="s">
        <v>41</v>
      </c>
      <c r="F3" s="11"/>
      <c r="G3" s="12"/>
      <c r="H3" s="5"/>
      <c r="I3" s="1"/>
      <c r="J3" s="13"/>
      <c r="K3" s="14" t="s">
        <v>5</v>
      </c>
      <c r="L3" s="15">
        <v>41783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357</v>
      </c>
      <c r="C6" s="24" t="s">
        <v>37</v>
      </c>
      <c r="D6" s="19">
        <v>41782</v>
      </c>
      <c r="E6" s="19">
        <v>41783</v>
      </c>
      <c r="F6" s="18">
        <v>49363</v>
      </c>
      <c r="G6" s="20">
        <v>43600</v>
      </c>
      <c r="H6" s="21"/>
      <c r="I6" s="21"/>
      <c r="J6" s="21">
        <v>43600</v>
      </c>
      <c r="K6" s="20"/>
      <c r="L6" s="20"/>
      <c r="M6" s="20"/>
      <c r="N6" s="22">
        <f>G6+I6</f>
        <v>43600</v>
      </c>
    </row>
    <row r="7" spans="1:14" x14ac:dyDescent="0.25">
      <c r="A7" s="18"/>
      <c r="B7" s="1" t="s">
        <v>358</v>
      </c>
      <c r="C7" s="1" t="s">
        <v>60</v>
      </c>
      <c r="D7" s="19">
        <v>41783</v>
      </c>
      <c r="E7" s="19">
        <v>41784</v>
      </c>
      <c r="F7" s="26">
        <v>49364</v>
      </c>
      <c r="G7" s="20">
        <v>27250</v>
      </c>
      <c r="H7" s="21"/>
      <c r="I7" s="21"/>
      <c r="J7" s="21"/>
      <c r="K7" s="20">
        <v>27250</v>
      </c>
      <c r="L7" s="20"/>
      <c r="M7" s="20"/>
      <c r="N7" s="22">
        <f t="shared" ref="N7:N26" si="0">G7+I7</f>
        <v>27250</v>
      </c>
    </row>
    <row r="8" spans="1:14" x14ac:dyDescent="0.25">
      <c r="A8" s="18"/>
      <c r="B8" s="1" t="s">
        <v>359</v>
      </c>
      <c r="C8" s="1" t="s">
        <v>60</v>
      </c>
      <c r="D8" s="19">
        <v>41783</v>
      </c>
      <c r="E8" s="19">
        <v>41784</v>
      </c>
      <c r="F8" s="18">
        <v>49365</v>
      </c>
      <c r="G8" s="20">
        <v>25615</v>
      </c>
      <c r="H8" s="21"/>
      <c r="I8" s="21"/>
      <c r="J8" s="21">
        <v>25615</v>
      </c>
      <c r="K8" s="20"/>
      <c r="L8" s="20"/>
      <c r="M8" s="20"/>
      <c r="N8" s="22">
        <f t="shared" si="0"/>
        <v>25615</v>
      </c>
    </row>
    <row r="9" spans="1:14" x14ac:dyDescent="0.25">
      <c r="A9" s="18"/>
      <c r="B9" s="1" t="s">
        <v>360</v>
      </c>
      <c r="C9" s="1" t="s">
        <v>37</v>
      </c>
      <c r="D9" s="19">
        <v>41783</v>
      </c>
      <c r="E9" s="19">
        <v>41785</v>
      </c>
      <c r="F9" s="26">
        <v>49366</v>
      </c>
      <c r="G9" s="20">
        <v>40330</v>
      </c>
      <c r="H9" s="21"/>
      <c r="I9" s="21"/>
      <c r="J9" s="21"/>
      <c r="K9" s="20">
        <v>40330</v>
      </c>
      <c r="L9" s="20"/>
      <c r="M9" s="20"/>
      <c r="N9" s="22">
        <f t="shared" si="0"/>
        <v>40330</v>
      </c>
    </row>
    <row r="10" spans="1:14" x14ac:dyDescent="0.25">
      <c r="A10" s="18"/>
      <c r="B10" s="57" t="s">
        <v>361</v>
      </c>
      <c r="C10" s="1" t="s">
        <v>60</v>
      </c>
      <c r="D10" s="19">
        <v>41783</v>
      </c>
      <c r="E10" s="19">
        <v>41784</v>
      </c>
      <c r="F10" s="18">
        <v>49367</v>
      </c>
      <c r="G10" s="20">
        <v>27250</v>
      </c>
      <c r="H10" s="21"/>
      <c r="I10" s="21"/>
      <c r="J10" s="21">
        <v>27250</v>
      </c>
      <c r="K10" s="20"/>
      <c r="L10" s="20"/>
      <c r="M10" s="20"/>
      <c r="N10" s="22">
        <f t="shared" si="0"/>
        <v>27250</v>
      </c>
    </row>
    <row r="11" spans="1:14" x14ac:dyDescent="0.25">
      <c r="A11" s="110"/>
      <c r="B11" s="25" t="s">
        <v>362</v>
      </c>
      <c r="C11" s="25" t="s">
        <v>60</v>
      </c>
      <c r="D11" s="19"/>
      <c r="E11" s="19"/>
      <c r="F11" s="26">
        <v>49368</v>
      </c>
      <c r="G11" s="21"/>
      <c r="H11" s="21" t="s">
        <v>363</v>
      </c>
      <c r="I11" s="21">
        <v>22890</v>
      </c>
      <c r="J11" s="21">
        <v>22890</v>
      </c>
      <c r="K11" s="20"/>
      <c r="L11" s="20"/>
      <c r="M11" s="20"/>
      <c r="N11" s="22">
        <f t="shared" si="0"/>
        <v>22890</v>
      </c>
    </row>
    <row r="12" spans="1:14" x14ac:dyDescent="0.25">
      <c r="A12" s="18"/>
      <c r="B12" s="1" t="s">
        <v>364</v>
      </c>
      <c r="C12" s="1" t="s">
        <v>60</v>
      </c>
      <c r="D12" s="19">
        <v>41783</v>
      </c>
      <c r="E12" s="19">
        <v>41784</v>
      </c>
      <c r="F12" s="26">
        <v>49369</v>
      </c>
      <c r="G12" s="20">
        <v>68125</v>
      </c>
      <c r="H12" s="21"/>
      <c r="I12" s="21"/>
      <c r="J12" s="21"/>
      <c r="K12" s="20">
        <v>68125</v>
      </c>
      <c r="L12" s="20"/>
      <c r="M12" s="20"/>
      <c r="N12" s="22">
        <f t="shared" si="0"/>
        <v>68125</v>
      </c>
    </row>
    <row r="13" spans="1:14" x14ac:dyDescent="0.25">
      <c r="A13" s="18"/>
      <c r="B13" s="1" t="s">
        <v>365</v>
      </c>
      <c r="C13" s="19" t="s">
        <v>60</v>
      </c>
      <c r="D13" s="19">
        <v>41782</v>
      </c>
      <c r="E13" s="19">
        <v>41783</v>
      </c>
      <c r="F13" s="26">
        <v>49370</v>
      </c>
      <c r="G13" s="20">
        <v>27250</v>
      </c>
      <c r="H13" s="21"/>
      <c r="I13" s="21"/>
      <c r="J13" s="21"/>
      <c r="K13" s="20">
        <v>27250</v>
      </c>
      <c r="L13" s="20"/>
      <c r="M13" s="20"/>
      <c r="N13" s="22">
        <f t="shared" si="0"/>
        <v>27250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282310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259420</v>
      </c>
      <c r="H28" s="31"/>
      <c r="I28" s="32">
        <f>SUM(I6:I27)</f>
        <v>22890</v>
      </c>
      <c r="J28" s="32">
        <f>SUM(J6:J27)</f>
        <v>119355</v>
      </c>
      <c r="K28" s="32">
        <f>SUM(K6:K27)</f>
        <v>162955</v>
      </c>
      <c r="L28" s="32">
        <f>SUM(L6:L27)</f>
        <v>0</v>
      </c>
      <c r="M28" s="32">
        <f>SUM(M6:M27)</f>
        <v>0</v>
      </c>
      <c r="N28" s="22">
        <f t="shared" ref="N28" si="1">G28+I28</f>
        <v>282310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/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130</v>
      </c>
      <c r="D32" s="1"/>
      <c r="E32" s="1"/>
      <c r="F32" s="147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70850</v>
      </c>
      <c r="D33" s="1"/>
      <c r="E33" s="1"/>
      <c r="F33" s="147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48505</v>
      </c>
      <c r="D34" s="1"/>
      <c r="E34" s="1"/>
      <c r="F34" s="147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119355</v>
      </c>
      <c r="D35" s="1"/>
      <c r="E35" s="1"/>
      <c r="F35" s="147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  <mergeCell ref="B3:C3"/>
    <mergeCell ref="H4:I4"/>
    <mergeCell ref="A28:B28"/>
    <mergeCell ref="A30:B30"/>
    <mergeCell ref="E30:F30"/>
    <mergeCell ref="G30:M30"/>
  </mergeCells>
  <pageMargins left="0.7" right="0.7" top="0.75" bottom="0.75" header="0.3" footer="0.3"/>
  <pageSetup scale="67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E18" sqref="E18"/>
    </sheetView>
  </sheetViews>
  <sheetFormatPr baseColWidth="10" defaultColWidth="9.140625" defaultRowHeight="15" x14ac:dyDescent="0.25"/>
  <cols>
    <col min="1" max="1" width="9.4257812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44"/>
      <c r="E3" s="146" t="s">
        <v>321</v>
      </c>
      <c r="F3" s="11"/>
      <c r="G3" s="12"/>
      <c r="H3" s="5"/>
      <c r="I3" s="1"/>
      <c r="J3" s="13"/>
      <c r="K3" s="14" t="s">
        <v>5</v>
      </c>
      <c r="L3" s="15">
        <v>41782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 t="s">
        <v>323</v>
      </c>
      <c r="B6" s="1" t="s">
        <v>355</v>
      </c>
      <c r="C6" s="24" t="s">
        <v>93</v>
      </c>
      <c r="D6" s="19">
        <v>41782</v>
      </c>
      <c r="E6" s="19">
        <v>41783</v>
      </c>
      <c r="F6" s="18">
        <v>49358</v>
      </c>
      <c r="G6" s="20">
        <v>28175</v>
      </c>
      <c r="H6" s="21"/>
      <c r="I6" s="21"/>
      <c r="J6" s="21"/>
      <c r="K6" s="20">
        <v>28175</v>
      </c>
      <c r="L6" s="20"/>
      <c r="M6" s="20"/>
      <c r="N6" s="22">
        <f>G6+I6</f>
        <v>28175</v>
      </c>
    </row>
    <row r="7" spans="1:14" x14ac:dyDescent="0.25">
      <c r="A7" s="18" t="s">
        <v>208</v>
      </c>
      <c r="B7" s="1" t="s">
        <v>356</v>
      </c>
      <c r="C7" s="1" t="s">
        <v>37</v>
      </c>
      <c r="D7" s="19">
        <v>41782</v>
      </c>
      <c r="E7" s="19">
        <v>41784</v>
      </c>
      <c r="F7" s="26">
        <v>49359</v>
      </c>
      <c r="G7" s="20">
        <v>54500</v>
      </c>
      <c r="H7" s="21"/>
      <c r="I7" s="21"/>
      <c r="J7" s="21">
        <v>27250</v>
      </c>
      <c r="K7" s="20"/>
      <c r="L7" s="20"/>
      <c r="M7" s="20">
        <v>27250</v>
      </c>
      <c r="N7" s="22">
        <f t="shared" ref="N7:N26" si="0">G7+I7</f>
        <v>54500</v>
      </c>
    </row>
    <row r="8" spans="1:14" x14ac:dyDescent="0.25">
      <c r="A8" s="18" t="s">
        <v>325</v>
      </c>
      <c r="B8" s="1" t="s">
        <v>344</v>
      </c>
      <c r="C8" s="1" t="s">
        <v>345</v>
      </c>
      <c r="D8" s="19">
        <v>41782</v>
      </c>
      <c r="E8" s="19">
        <v>41783</v>
      </c>
      <c r="F8" s="18">
        <v>49360</v>
      </c>
      <c r="G8" s="20">
        <v>17000</v>
      </c>
      <c r="H8" s="21"/>
      <c r="I8" s="21"/>
      <c r="J8" s="21"/>
      <c r="K8" s="20">
        <v>17000</v>
      </c>
      <c r="L8" s="20"/>
      <c r="M8" s="20"/>
      <c r="N8" s="22">
        <f t="shared" si="0"/>
        <v>17000</v>
      </c>
    </row>
    <row r="9" spans="1:14" x14ac:dyDescent="0.25">
      <c r="A9" s="18" t="s">
        <v>210</v>
      </c>
      <c r="B9" s="1" t="s">
        <v>134</v>
      </c>
      <c r="C9" s="1" t="s">
        <v>37</v>
      </c>
      <c r="D9" s="19">
        <v>41781</v>
      </c>
      <c r="E9" s="19">
        <v>41782</v>
      </c>
      <c r="F9" s="26">
        <v>49361</v>
      </c>
      <c r="G9" s="20">
        <v>17000</v>
      </c>
      <c r="H9" s="21"/>
      <c r="I9" s="21"/>
      <c r="J9" s="21">
        <v>17000</v>
      </c>
      <c r="K9" s="20"/>
      <c r="L9" s="20"/>
      <c r="M9" s="20"/>
      <c r="N9" s="22">
        <f t="shared" si="0"/>
        <v>17000</v>
      </c>
    </row>
    <row r="10" spans="1:14" x14ac:dyDescent="0.25">
      <c r="A10" s="18" t="s">
        <v>266</v>
      </c>
      <c r="B10" s="57" t="s">
        <v>139</v>
      </c>
      <c r="C10" s="1" t="s">
        <v>131</v>
      </c>
      <c r="D10" s="19">
        <v>41782</v>
      </c>
      <c r="E10" s="19">
        <v>41783</v>
      </c>
      <c r="F10" s="18">
        <v>49362</v>
      </c>
      <c r="G10" s="20">
        <v>17000</v>
      </c>
      <c r="H10" s="21"/>
      <c r="I10" s="21"/>
      <c r="J10" s="21"/>
      <c r="K10" s="20">
        <v>17000</v>
      </c>
      <c r="L10" s="20"/>
      <c r="M10" s="20"/>
      <c r="N10" s="22">
        <f t="shared" si="0"/>
        <v>17000</v>
      </c>
    </row>
    <row r="11" spans="1:14" x14ac:dyDescent="0.25">
      <c r="A11" s="110"/>
      <c r="B11" s="25"/>
      <c r="C11" s="25"/>
      <c r="D11" s="19"/>
      <c r="E11" s="19"/>
      <c r="F11" s="26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133675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133675</v>
      </c>
      <c r="H28" s="31"/>
      <c r="I28" s="32">
        <f>SUM(I6:I27)</f>
        <v>0</v>
      </c>
      <c r="J28" s="32">
        <f>SUM(J6:J27)</f>
        <v>44250</v>
      </c>
      <c r="K28" s="32">
        <f>SUM(K6:K27)</f>
        <v>62175</v>
      </c>
      <c r="L28" s="32">
        <f>SUM(L6:L27)</f>
        <v>0</v>
      </c>
      <c r="M28" s="32">
        <f>SUM(M6:M27)</f>
        <v>27250</v>
      </c>
      <c r="N28" s="22">
        <f t="shared" ref="N28" si="1">G28+I28</f>
        <v>133675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/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145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45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44250</v>
      </c>
      <c r="D34" s="1"/>
      <c r="E34" s="1"/>
      <c r="F34" s="145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44250</v>
      </c>
      <c r="D35" s="1"/>
      <c r="E35" s="1"/>
      <c r="F35" s="145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  <mergeCell ref="B3:C3"/>
    <mergeCell ref="H4:I4"/>
    <mergeCell ref="A28:B28"/>
    <mergeCell ref="A30:B30"/>
    <mergeCell ref="E30:F30"/>
    <mergeCell ref="G30:M30"/>
  </mergeCells>
  <pageMargins left="0.7" right="0.7" top="0.75" bottom="0.75" header="0.3" footer="0.3"/>
  <pageSetup scale="69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B1" workbookViewId="0">
      <selection activeCell="C35" sqref="C35"/>
    </sheetView>
  </sheetViews>
  <sheetFormatPr baseColWidth="10" defaultColWidth="9.140625" defaultRowHeight="15" x14ac:dyDescent="0.25"/>
  <cols>
    <col min="1" max="1" width="9.42578125" customWidth="1"/>
    <col min="2" max="2" width="25.140625" customWidth="1"/>
    <col min="3" max="3" width="31.1406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40"/>
      <c r="E3" s="140" t="s">
        <v>28</v>
      </c>
      <c r="F3" s="11"/>
      <c r="G3" s="12"/>
      <c r="H3" s="5"/>
      <c r="I3" s="1"/>
      <c r="J3" s="13"/>
      <c r="K3" s="14" t="s">
        <v>5</v>
      </c>
      <c r="L3" s="15">
        <v>41782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>
        <v>19</v>
      </c>
      <c r="B6" s="1" t="s">
        <v>128</v>
      </c>
      <c r="C6" s="24" t="s">
        <v>353</v>
      </c>
      <c r="D6" s="19">
        <v>41780</v>
      </c>
      <c r="E6" s="19">
        <v>41782</v>
      </c>
      <c r="F6" s="18">
        <v>49356</v>
      </c>
      <c r="G6" s="20">
        <v>32000</v>
      </c>
      <c r="H6" s="21"/>
      <c r="I6" s="21"/>
      <c r="J6" s="21">
        <v>32000</v>
      </c>
      <c r="K6" s="20"/>
      <c r="L6" s="20"/>
      <c r="M6" s="20"/>
      <c r="N6" s="22">
        <f>G6+I6</f>
        <v>32000</v>
      </c>
    </row>
    <row r="7" spans="1:14" x14ac:dyDescent="0.25">
      <c r="A7" s="18"/>
      <c r="B7" s="1" t="s">
        <v>354</v>
      </c>
      <c r="C7" s="1"/>
      <c r="D7" s="19"/>
      <c r="E7" s="19"/>
      <c r="F7" s="26">
        <v>49357</v>
      </c>
      <c r="G7" s="20"/>
      <c r="H7" s="21" t="s">
        <v>34</v>
      </c>
      <c r="I7" s="21">
        <v>1000</v>
      </c>
      <c r="J7" s="21">
        <v>1000</v>
      </c>
      <c r="K7" s="20"/>
      <c r="L7" s="20"/>
      <c r="M7" s="20"/>
      <c r="N7" s="22">
        <f t="shared" ref="N7:N26" si="0">G7+I7</f>
        <v>1000</v>
      </c>
    </row>
    <row r="8" spans="1:14" x14ac:dyDescent="0.25">
      <c r="A8" s="18"/>
      <c r="B8" s="1"/>
      <c r="C8" s="1"/>
      <c r="D8" s="19"/>
      <c r="E8" s="19"/>
      <c r="F8" s="18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26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10"/>
      <c r="B11" s="25"/>
      <c r="C11" s="25"/>
      <c r="D11" s="19"/>
      <c r="E11" s="19"/>
      <c r="F11" s="26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33000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32000</v>
      </c>
      <c r="H28" s="31"/>
      <c r="I28" s="32">
        <f>SUM(I6:I27)</f>
        <v>1000</v>
      </c>
      <c r="J28" s="32">
        <f>SUM(J6:J27)</f>
        <v>33000</v>
      </c>
      <c r="K28" s="32">
        <f>SUM(K6:K27)</f>
        <v>0</v>
      </c>
      <c r="L28" s="32">
        <f>SUM(L6:L27)</f>
        <v>0</v>
      </c>
      <c r="M28" s="32">
        <f>SUM(M6:M27)</f>
        <v>0</v>
      </c>
      <c r="N28" s="22">
        <f t="shared" ref="N28" si="1">G28+I28</f>
        <v>33000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/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141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41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33000</v>
      </c>
      <c r="D34" s="1"/>
      <c r="E34" s="1"/>
      <c r="F34" s="141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33000</v>
      </c>
      <c r="D35" s="1"/>
      <c r="E35" s="1"/>
      <c r="F35" s="141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B3:C3"/>
    <mergeCell ref="H4:I4"/>
    <mergeCell ref="A28:B28"/>
    <mergeCell ref="A30:B30"/>
    <mergeCell ref="E30:F30"/>
    <mergeCell ref="G30:M30"/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</mergeCells>
  <pageMargins left="0.7" right="0.7" top="0.75" bottom="0.75" header="0.3" footer="0.3"/>
  <pageSetup scale="66" orientation="landscape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B23" sqref="B23"/>
    </sheetView>
  </sheetViews>
  <sheetFormatPr baseColWidth="10" defaultColWidth="9.140625" defaultRowHeight="15" x14ac:dyDescent="0.25"/>
  <cols>
    <col min="1" max="1" width="9.4257812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43"/>
      <c r="E3" s="143" t="s">
        <v>83</v>
      </c>
      <c r="F3" s="11"/>
      <c r="G3" s="12"/>
      <c r="H3" s="5"/>
      <c r="I3" s="1"/>
      <c r="J3" s="13"/>
      <c r="K3" s="14" t="s">
        <v>5</v>
      </c>
      <c r="L3" s="15">
        <v>41781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>
        <v>16</v>
      </c>
      <c r="B6" s="1" t="s">
        <v>344</v>
      </c>
      <c r="C6" s="24" t="s">
        <v>345</v>
      </c>
      <c r="D6" s="19">
        <v>41781</v>
      </c>
      <c r="E6" s="19">
        <v>41782</v>
      </c>
      <c r="F6" s="18">
        <v>49351</v>
      </c>
      <c r="G6" s="20">
        <v>17000</v>
      </c>
      <c r="H6" s="21"/>
      <c r="I6" s="21"/>
      <c r="J6" s="21"/>
      <c r="K6" s="20">
        <v>17000</v>
      </c>
      <c r="L6" s="20"/>
      <c r="M6" s="20"/>
      <c r="N6" s="22">
        <f>G6+I6</f>
        <v>17000</v>
      </c>
    </row>
    <row r="7" spans="1:14" x14ac:dyDescent="0.25">
      <c r="A7" s="18">
        <v>34</v>
      </c>
      <c r="B7" s="1" t="s">
        <v>346</v>
      </c>
      <c r="C7" s="1" t="s">
        <v>60</v>
      </c>
      <c r="D7" s="19">
        <v>41781</v>
      </c>
      <c r="E7" s="19">
        <v>41782</v>
      </c>
      <c r="F7" s="26">
        <v>49352</v>
      </c>
      <c r="G7" s="20">
        <v>40330</v>
      </c>
      <c r="H7" s="21"/>
      <c r="I7" s="21"/>
      <c r="J7" s="21"/>
      <c r="K7" s="20">
        <v>40330</v>
      </c>
      <c r="L7" s="20"/>
      <c r="M7" s="20"/>
      <c r="N7" s="22">
        <f t="shared" ref="N7:N26" si="0">G7+I7</f>
        <v>40330</v>
      </c>
    </row>
    <row r="8" spans="1:14" x14ac:dyDescent="0.25">
      <c r="A8" s="18">
        <v>13</v>
      </c>
      <c r="B8" s="1" t="s">
        <v>347</v>
      </c>
      <c r="C8" s="1" t="s">
        <v>348</v>
      </c>
      <c r="D8" s="19">
        <v>41781</v>
      </c>
      <c r="E8" s="19">
        <v>41782</v>
      </c>
      <c r="F8" s="18">
        <v>49353</v>
      </c>
      <c r="G8" s="20">
        <v>17000</v>
      </c>
      <c r="H8" s="21"/>
      <c r="I8" s="21"/>
      <c r="J8" s="21"/>
      <c r="K8" s="20">
        <v>17000</v>
      </c>
      <c r="L8" s="20"/>
      <c r="M8" s="20"/>
      <c r="N8" s="22">
        <f t="shared" si="0"/>
        <v>17000</v>
      </c>
    </row>
    <row r="9" spans="1:14" x14ac:dyDescent="0.25">
      <c r="A9" s="18">
        <v>18</v>
      </c>
      <c r="B9" s="1" t="s">
        <v>349</v>
      </c>
      <c r="C9" s="1" t="s">
        <v>350</v>
      </c>
      <c r="D9" s="19">
        <v>41781</v>
      </c>
      <c r="E9" s="19">
        <v>41782</v>
      </c>
      <c r="F9" s="26">
        <v>49354</v>
      </c>
      <c r="G9" s="20">
        <v>17000</v>
      </c>
      <c r="H9" s="21"/>
      <c r="I9" s="21"/>
      <c r="J9" s="21">
        <v>17000</v>
      </c>
      <c r="K9" s="20"/>
      <c r="L9" s="20"/>
      <c r="M9" s="20"/>
      <c r="N9" s="22">
        <f t="shared" si="0"/>
        <v>17000</v>
      </c>
    </row>
    <row r="10" spans="1:14" x14ac:dyDescent="0.25">
      <c r="A10" s="18">
        <v>12</v>
      </c>
      <c r="B10" s="57" t="s">
        <v>351</v>
      </c>
      <c r="C10" s="1" t="s">
        <v>352</v>
      </c>
      <c r="D10" s="19">
        <v>41781</v>
      </c>
      <c r="E10" s="19">
        <v>41782</v>
      </c>
      <c r="F10" s="18">
        <v>49355</v>
      </c>
      <c r="G10" s="20">
        <v>17000</v>
      </c>
      <c r="H10" s="21"/>
      <c r="I10" s="21"/>
      <c r="J10" s="21"/>
      <c r="K10" s="20">
        <v>17000</v>
      </c>
      <c r="L10" s="20"/>
      <c r="M10" s="20"/>
      <c r="N10" s="22">
        <f t="shared" si="0"/>
        <v>17000</v>
      </c>
    </row>
    <row r="11" spans="1:14" x14ac:dyDescent="0.25">
      <c r="A11" s="110"/>
      <c r="B11" s="25"/>
      <c r="C11" s="25"/>
      <c r="D11" s="19"/>
      <c r="E11" s="19"/>
      <c r="F11" s="26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108330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108330</v>
      </c>
      <c r="H28" s="31"/>
      <c r="I28" s="32">
        <f>SUM(I6:I27)</f>
        <v>0</v>
      </c>
      <c r="J28" s="32">
        <f>SUM(J6:J27)</f>
        <v>17000</v>
      </c>
      <c r="K28" s="32">
        <f>SUM(K6:K27)</f>
        <v>91330</v>
      </c>
      <c r="L28" s="32">
        <f>SUM(L6:L27)</f>
        <v>0</v>
      </c>
      <c r="M28" s="32">
        <f>SUM(M6:M27)</f>
        <v>0</v>
      </c>
      <c r="N28" s="22">
        <f t="shared" ref="N28" si="1">G28+I28</f>
        <v>108330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/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142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42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17000</v>
      </c>
      <c r="D34" s="1"/>
      <c r="E34" s="1"/>
      <c r="F34" s="142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17000</v>
      </c>
      <c r="D35" s="1"/>
      <c r="E35" s="1"/>
      <c r="F35" s="142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B3:C3"/>
    <mergeCell ref="H4:I4"/>
    <mergeCell ref="A28:B28"/>
    <mergeCell ref="A30:B30"/>
    <mergeCell ref="E30:F30"/>
    <mergeCell ref="G30:M30"/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</mergeCells>
  <pageMargins left="0.7" right="0.7" top="0.75" bottom="0.75" header="0.3" footer="0.3"/>
  <pageSetup scale="6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2" workbookViewId="0">
      <selection activeCell="D32" sqref="D32"/>
    </sheetView>
  </sheetViews>
  <sheetFormatPr baseColWidth="10" defaultColWidth="9.140625" defaultRowHeight="15" x14ac:dyDescent="0.25"/>
  <cols>
    <col min="1" max="1" width="6.8554687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.8554687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77"/>
      <c r="E3" s="177" t="s">
        <v>453</v>
      </c>
      <c r="F3" s="11"/>
      <c r="G3" s="12"/>
      <c r="H3" s="5"/>
      <c r="I3" s="1"/>
      <c r="J3" s="13"/>
      <c r="K3" s="14" t="s">
        <v>5</v>
      </c>
      <c r="L3" s="15">
        <v>41790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>
        <v>1</v>
      </c>
      <c r="B6" s="57" t="s">
        <v>454</v>
      </c>
      <c r="C6" s="1" t="s">
        <v>93</v>
      </c>
      <c r="D6" s="19">
        <v>41789</v>
      </c>
      <c r="E6" s="19">
        <v>41790</v>
      </c>
      <c r="F6" s="18">
        <v>49444</v>
      </c>
      <c r="G6" s="20">
        <v>28175</v>
      </c>
      <c r="H6" s="21"/>
      <c r="I6" s="21"/>
      <c r="J6" s="21"/>
      <c r="K6" s="20">
        <v>28175</v>
      </c>
      <c r="L6" s="20"/>
      <c r="M6" s="20"/>
      <c r="N6" s="22">
        <f t="shared" ref="N6:N25" si="0">G6+I6</f>
        <v>28175</v>
      </c>
    </row>
    <row r="7" spans="1:14" x14ac:dyDescent="0.25">
      <c r="A7" s="110">
        <v>19</v>
      </c>
      <c r="B7" s="25" t="s">
        <v>455</v>
      </c>
      <c r="C7" s="25" t="s">
        <v>456</v>
      </c>
      <c r="D7" s="19">
        <v>41789</v>
      </c>
      <c r="E7" s="19">
        <v>41790</v>
      </c>
      <c r="F7" s="26">
        <v>49445</v>
      </c>
      <c r="G7" s="21">
        <v>17000</v>
      </c>
      <c r="H7" s="21"/>
      <c r="I7" s="21"/>
      <c r="J7" s="21">
        <v>17000</v>
      </c>
      <c r="K7" s="20"/>
      <c r="L7" s="20"/>
      <c r="M7" s="20"/>
      <c r="N7" s="22">
        <f t="shared" si="0"/>
        <v>17000</v>
      </c>
    </row>
    <row r="8" spans="1:14" x14ac:dyDescent="0.25">
      <c r="A8" s="110">
        <v>21</v>
      </c>
      <c r="B8" s="1" t="s">
        <v>457</v>
      </c>
      <c r="C8" s="1" t="s">
        <v>38</v>
      </c>
      <c r="D8" s="19">
        <v>41789</v>
      </c>
      <c r="E8" s="19">
        <v>41790</v>
      </c>
      <c r="F8" s="165">
        <v>49446</v>
      </c>
      <c r="G8" s="20">
        <v>17000</v>
      </c>
      <c r="H8" s="21"/>
      <c r="I8" s="21"/>
      <c r="J8" s="21"/>
      <c r="K8" s="20">
        <v>17000</v>
      </c>
      <c r="L8" s="20"/>
      <c r="M8" s="20"/>
      <c r="N8" s="22">
        <f t="shared" si="0"/>
        <v>17000</v>
      </c>
    </row>
    <row r="9" spans="1:14" x14ac:dyDescent="0.25">
      <c r="A9" s="18">
        <v>18</v>
      </c>
      <c r="B9" s="1" t="s">
        <v>459</v>
      </c>
      <c r="C9" s="1" t="s">
        <v>458</v>
      </c>
      <c r="D9" s="19">
        <v>41789</v>
      </c>
      <c r="E9" s="19">
        <v>41790</v>
      </c>
      <c r="F9" s="165">
        <v>49447</v>
      </c>
      <c r="G9" s="20">
        <v>17000</v>
      </c>
      <c r="H9" s="21"/>
      <c r="I9" s="21"/>
      <c r="J9" s="21"/>
      <c r="K9" s="20">
        <v>17000</v>
      </c>
      <c r="L9" s="20"/>
      <c r="M9" s="20"/>
      <c r="N9" s="22">
        <f t="shared" si="0"/>
        <v>17000</v>
      </c>
    </row>
    <row r="10" spans="1:14" x14ac:dyDescent="0.25">
      <c r="A10" s="110">
        <v>20</v>
      </c>
      <c r="B10" s="1" t="s">
        <v>460</v>
      </c>
      <c r="C10" s="1" t="s">
        <v>60</v>
      </c>
      <c r="D10" s="19">
        <v>41788</v>
      </c>
      <c r="E10" s="19">
        <v>41790</v>
      </c>
      <c r="F10" s="166">
        <v>49448</v>
      </c>
      <c r="G10" s="20">
        <v>47960</v>
      </c>
      <c r="H10" s="21"/>
      <c r="I10" s="21"/>
      <c r="J10" s="21"/>
      <c r="K10" s="20">
        <v>47960</v>
      </c>
      <c r="L10" s="20"/>
      <c r="M10" s="20"/>
      <c r="N10" s="22">
        <f t="shared" si="0"/>
        <v>47960</v>
      </c>
    </row>
    <row r="11" spans="1:14" x14ac:dyDescent="0.25">
      <c r="A11" s="18">
        <v>21</v>
      </c>
      <c r="B11" s="1" t="s">
        <v>461</v>
      </c>
      <c r="C11" s="1" t="s">
        <v>60</v>
      </c>
      <c r="D11" s="19">
        <v>41790</v>
      </c>
      <c r="E11" s="19">
        <v>41791</v>
      </c>
      <c r="F11" s="26">
        <v>49449</v>
      </c>
      <c r="G11" s="20">
        <v>40875</v>
      </c>
      <c r="H11" s="21"/>
      <c r="I11" s="21"/>
      <c r="J11" s="21">
        <v>40875</v>
      </c>
      <c r="K11" s="20"/>
      <c r="L11" s="20"/>
      <c r="M11" s="20"/>
      <c r="N11" s="22">
        <f t="shared" si="0"/>
        <v>40875</v>
      </c>
    </row>
    <row r="12" spans="1:14" x14ac:dyDescent="0.25">
      <c r="A12" s="18"/>
      <c r="B12" s="1" t="s">
        <v>98</v>
      </c>
      <c r="C12" s="24" t="s">
        <v>37</v>
      </c>
      <c r="D12" s="19"/>
      <c r="E12" s="19"/>
      <c r="F12" s="166">
        <v>49450</v>
      </c>
      <c r="G12" s="20"/>
      <c r="H12" s="21" t="s">
        <v>61</v>
      </c>
      <c r="I12" s="21">
        <v>800</v>
      </c>
      <c r="J12" s="21">
        <v>800</v>
      </c>
      <c r="K12" s="20"/>
      <c r="L12" s="20"/>
      <c r="M12" s="20"/>
      <c r="N12" s="22">
        <f t="shared" si="0"/>
        <v>800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9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57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27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>G21+I21</f>
        <v>0</v>
      </c>
    </row>
    <row r="22" spans="1:14" x14ac:dyDescent="0.25">
      <c r="A22" s="27"/>
      <c r="B22" s="1"/>
      <c r="C22" s="19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>G24+I24</f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7"/>
      <c r="B26" s="1"/>
      <c r="C26" s="1"/>
      <c r="D26" s="19"/>
      <c r="E26" s="19"/>
      <c r="F26" s="28"/>
      <c r="G26" s="20"/>
      <c r="H26" s="21"/>
      <c r="I26" s="21"/>
      <c r="J26" s="21"/>
      <c r="K26" s="20"/>
      <c r="L26" s="20"/>
      <c r="M26" s="20"/>
      <c r="N26" s="22">
        <f>SUM(N6:N25)</f>
        <v>168810</v>
      </c>
    </row>
    <row r="27" spans="1:14" x14ac:dyDescent="0.25">
      <c r="A27" s="180" t="s">
        <v>21</v>
      </c>
      <c r="B27" s="181"/>
      <c r="C27" s="29"/>
      <c r="D27" s="29"/>
      <c r="E27" s="29"/>
      <c r="F27" s="30"/>
      <c r="G27" s="20">
        <f>SUM(G6:G26)</f>
        <v>168010</v>
      </c>
      <c r="H27" s="31"/>
      <c r="I27" s="32">
        <f>SUM(I6:I26)</f>
        <v>800</v>
      </c>
      <c r="J27" s="32">
        <f>SUM(J6:J26)</f>
        <v>58675</v>
      </c>
      <c r="K27" s="32">
        <f>SUM(K6:K26)</f>
        <v>110135</v>
      </c>
      <c r="L27" s="32">
        <f>SUM(L6:L26)</f>
        <v>0</v>
      </c>
      <c r="M27" s="32">
        <f>SUM(M6:M26)</f>
        <v>0</v>
      </c>
      <c r="N27" s="22">
        <f t="shared" ref="N27" si="1">G27+I27</f>
        <v>168810</v>
      </c>
    </row>
    <row r="28" spans="1:14" x14ac:dyDescent="0.25">
      <c r="A28" s="1"/>
      <c r="B28" s="1"/>
      <c r="C28" s="1"/>
      <c r="D28" s="19"/>
      <c r="E28" s="1"/>
      <c r="F28" s="1"/>
      <c r="G28" s="33"/>
      <c r="H28" s="34" t="s">
        <v>22</v>
      </c>
      <c r="I28" s="35"/>
      <c r="J28" s="36"/>
      <c r="K28" s="37"/>
      <c r="L28" s="29"/>
      <c r="M28" s="36"/>
      <c r="N28" s="33"/>
    </row>
    <row r="29" spans="1:14" x14ac:dyDescent="0.25">
      <c r="A29" s="180" t="s">
        <v>23</v>
      </c>
      <c r="B29" s="181"/>
      <c r="C29" s="1"/>
      <c r="D29" s="19"/>
      <c r="E29" s="182" t="s">
        <v>24</v>
      </c>
      <c r="F29" s="191"/>
      <c r="G29" s="192"/>
      <c r="H29" s="193"/>
      <c r="I29" s="193"/>
      <c r="J29" s="193"/>
      <c r="K29" s="193"/>
      <c r="L29" s="193"/>
      <c r="M29" s="193"/>
      <c r="N29" s="42"/>
    </row>
    <row r="30" spans="1:14" x14ac:dyDescent="0.25">
      <c r="A30" s="180" t="s">
        <v>25</v>
      </c>
      <c r="B30" s="181"/>
      <c r="C30" s="43"/>
      <c r="D30" s="1"/>
      <c r="E30" s="182">
        <v>545</v>
      </c>
      <c r="F30" s="183"/>
      <c r="G30" s="184"/>
      <c r="H30" s="185"/>
      <c r="I30" s="185"/>
      <c r="J30" s="185"/>
      <c r="K30" s="185"/>
      <c r="L30" s="185"/>
      <c r="M30" s="185"/>
      <c r="N30" s="45"/>
    </row>
    <row r="31" spans="1:14" x14ac:dyDescent="0.25">
      <c r="A31" s="180" t="s">
        <v>26</v>
      </c>
      <c r="B31" s="181"/>
      <c r="C31" s="46">
        <v>40</v>
      </c>
      <c r="D31" s="1"/>
      <c r="E31" s="1"/>
      <c r="F31" s="176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6"/>
      <c r="B32" s="187"/>
      <c r="C32" s="20">
        <v>21800</v>
      </c>
      <c r="D32" s="1"/>
      <c r="E32" s="1"/>
      <c r="F32" s="176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0" t="s">
        <v>27</v>
      </c>
      <c r="B33" s="181"/>
      <c r="C33" s="32">
        <v>36875</v>
      </c>
      <c r="D33" s="1"/>
      <c r="E33" s="1"/>
      <c r="F33" s="176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20</v>
      </c>
      <c r="B34" s="181"/>
      <c r="C34" s="20">
        <f>C32+C33</f>
        <v>58675</v>
      </c>
      <c r="D34" s="1"/>
      <c r="E34" s="1"/>
      <c r="F34" s="176"/>
      <c r="G34" s="48"/>
      <c r="H34" s="49"/>
      <c r="I34" s="49"/>
      <c r="J34" s="49"/>
      <c r="K34" s="49"/>
      <c r="L34" s="49"/>
      <c r="M34" s="49"/>
      <c r="N34" s="50"/>
    </row>
    <row r="37" spans="1:14" x14ac:dyDescent="0.25">
      <c r="C37" s="63"/>
    </row>
  </sheetData>
  <mergeCells count="15">
    <mergeCell ref="B3:C3"/>
    <mergeCell ref="H4:I4"/>
    <mergeCell ref="A27:B27"/>
    <mergeCell ref="A29:B29"/>
    <mergeCell ref="E29:F29"/>
    <mergeCell ref="G29:M29"/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</mergeCells>
  <pageMargins left="0.7" right="0.7" top="0.75" bottom="0.75" header="0.3" footer="0.3"/>
  <pageSetup scale="69" orientation="landscape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C36" sqref="C36"/>
    </sheetView>
  </sheetViews>
  <sheetFormatPr baseColWidth="10" defaultColWidth="9.140625" defaultRowHeight="15" x14ac:dyDescent="0.25"/>
  <cols>
    <col min="1" max="1" width="9.4257812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39"/>
      <c r="E3" s="139" t="s">
        <v>87</v>
      </c>
      <c r="F3" s="11"/>
      <c r="G3" s="12"/>
      <c r="H3" s="5"/>
      <c r="I3" s="1"/>
      <c r="J3" s="13"/>
      <c r="K3" s="14" t="s">
        <v>5</v>
      </c>
      <c r="L3" s="15">
        <v>41781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>
        <v>24</v>
      </c>
      <c r="B6" s="1" t="s">
        <v>338</v>
      </c>
      <c r="C6" s="24" t="s">
        <v>337</v>
      </c>
      <c r="D6" s="19">
        <v>41780</v>
      </c>
      <c r="E6" s="19">
        <v>41781</v>
      </c>
      <c r="F6" s="18">
        <v>49345</v>
      </c>
      <c r="G6" s="20">
        <v>17000</v>
      </c>
      <c r="H6" s="21"/>
      <c r="I6" s="21"/>
      <c r="J6" s="21"/>
      <c r="K6" s="20"/>
      <c r="L6" s="20">
        <v>17000</v>
      </c>
      <c r="M6" s="20"/>
      <c r="N6" s="22">
        <f>G6+I6</f>
        <v>17000</v>
      </c>
    </row>
    <row r="7" spans="1:14" x14ac:dyDescent="0.25">
      <c r="A7" s="18">
        <v>25</v>
      </c>
      <c r="B7" s="1" t="s">
        <v>339</v>
      </c>
      <c r="C7" s="1" t="s">
        <v>337</v>
      </c>
      <c r="D7" s="19">
        <v>41780</v>
      </c>
      <c r="E7" s="19">
        <v>41781</v>
      </c>
      <c r="F7" s="26">
        <v>49346</v>
      </c>
      <c r="G7" s="20">
        <v>17000</v>
      </c>
      <c r="H7" s="21"/>
      <c r="I7" s="21"/>
      <c r="J7" s="21"/>
      <c r="K7" s="20"/>
      <c r="L7" s="20">
        <v>17000</v>
      </c>
      <c r="M7" s="20"/>
      <c r="N7" s="22">
        <f t="shared" ref="N7:N26" si="0">G7+I7</f>
        <v>17000</v>
      </c>
    </row>
    <row r="8" spans="1:14" x14ac:dyDescent="0.25">
      <c r="A8" s="18">
        <v>21</v>
      </c>
      <c r="B8" s="1" t="s">
        <v>340</v>
      </c>
      <c r="C8" s="1" t="s">
        <v>126</v>
      </c>
      <c r="D8" s="19">
        <v>41780</v>
      </c>
      <c r="E8" s="19">
        <v>41781</v>
      </c>
      <c r="F8" s="18">
        <v>49347</v>
      </c>
      <c r="G8" s="20">
        <v>21800</v>
      </c>
      <c r="H8" s="21"/>
      <c r="I8" s="21"/>
      <c r="J8" s="21"/>
      <c r="K8" s="20">
        <v>21800</v>
      </c>
      <c r="L8" s="20"/>
      <c r="M8" s="20"/>
      <c r="N8" s="22">
        <f t="shared" si="0"/>
        <v>21800</v>
      </c>
    </row>
    <row r="9" spans="1:14" x14ac:dyDescent="0.25">
      <c r="A9" s="18">
        <v>17</v>
      </c>
      <c r="B9" s="1" t="s">
        <v>341</v>
      </c>
      <c r="C9" s="1" t="s">
        <v>342</v>
      </c>
      <c r="D9" s="19">
        <v>41781</v>
      </c>
      <c r="E9" s="19">
        <v>41782</v>
      </c>
      <c r="F9" s="26">
        <v>49349</v>
      </c>
      <c r="G9" s="20">
        <v>20500</v>
      </c>
      <c r="H9" s="21"/>
      <c r="I9" s="21"/>
      <c r="J9" s="21"/>
      <c r="K9" s="20">
        <v>20500</v>
      </c>
      <c r="L9" s="20"/>
      <c r="M9" s="20"/>
      <c r="N9" s="22">
        <f t="shared" si="0"/>
        <v>20500</v>
      </c>
    </row>
    <row r="10" spans="1:14" x14ac:dyDescent="0.25">
      <c r="A10" s="18">
        <v>17</v>
      </c>
      <c r="B10" s="57" t="s">
        <v>341</v>
      </c>
      <c r="C10" s="1" t="s">
        <v>342</v>
      </c>
      <c r="D10" s="19">
        <v>41780</v>
      </c>
      <c r="E10" s="19">
        <v>41781</v>
      </c>
      <c r="F10" s="18">
        <v>49350</v>
      </c>
      <c r="G10" s="20">
        <v>20500</v>
      </c>
      <c r="H10" s="21"/>
      <c r="I10" s="21"/>
      <c r="J10" s="21">
        <v>20500</v>
      </c>
      <c r="K10" s="20"/>
      <c r="L10" s="20"/>
      <c r="M10" s="20"/>
      <c r="N10" s="22">
        <f t="shared" si="0"/>
        <v>20500</v>
      </c>
    </row>
    <row r="11" spans="1:14" x14ac:dyDescent="0.25">
      <c r="A11" s="110"/>
      <c r="B11" s="25"/>
      <c r="C11" s="25"/>
      <c r="D11" s="19"/>
      <c r="E11" s="19"/>
      <c r="F11" s="26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96800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96800</v>
      </c>
      <c r="H28" s="31"/>
      <c r="I28" s="32">
        <f>SUM(I6:I27)</f>
        <v>0</v>
      </c>
      <c r="J28" s="32">
        <f>SUM(J6:J27)</f>
        <v>20500</v>
      </c>
      <c r="K28" s="32">
        <f>SUM(K6:K27)</f>
        <v>42300</v>
      </c>
      <c r="L28" s="32">
        <f>SUM(L6:L27)</f>
        <v>34000</v>
      </c>
      <c r="M28" s="32">
        <f>SUM(M6:M27)</f>
        <v>0</v>
      </c>
      <c r="N28" s="22">
        <f t="shared" ref="N28" si="1">G28+I28</f>
        <v>96800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 t="s">
        <v>343</v>
      </c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138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38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20500</v>
      </c>
      <c r="D34" s="1"/>
      <c r="E34" s="1"/>
      <c r="F34" s="138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20500</v>
      </c>
      <c r="D35" s="1"/>
      <c r="E35" s="1"/>
      <c r="F35" s="138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  <mergeCell ref="B3:C3"/>
    <mergeCell ref="H4:I4"/>
    <mergeCell ref="A28:B28"/>
    <mergeCell ref="A30:B30"/>
    <mergeCell ref="E30:F30"/>
    <mergeCell ref="G30:M30"/>
  </mergeCells>
  <pageMargins left="0.7" right="0.7" top="0.75" bottom="0.75" header="0.3" footer="0.3"/>
  <pageSetup scale="69" orientation="landscape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B26" sqref="B26"/>
    </sheetView>
  </sheetViews>
  <sheetFormatPr baseColWidth="10" defaultColWidth="9.140625" defaultRowHeight="15" x14ac:dyDescent="0.25"/>
  <cols>
    <col min="1" max="1" width="9.4257812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36"/>
      <c r="E3" s="136" t="s">
        <v>83</v>
      </c>
      <c r="F3" s="11"/>
      <c r="G3" s="12"/>
      <c r="H3" s="5"/>
      <c r="I3" s="1"/>
      <c r="J3" s="13"/>
      <c r="K3" s="14" t="s">
        <v>5</v>
      </c>
      <c r="L3" s="15">
        <v>41780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>
        <v>15</v>
      </c>
      <c r="B6" s="1" t="s">
        <v>333</v>
      </c>
      <c r="C6" s="24" t="s">
        <v>334</v>
      </c>
      <c r="D6" s="19">
        <v>41780</v>
      </c>
      <c r="E6" s="19">
        <v>41781</v>
      </c>
      <c r="F6" s="18">
        <v>49342</v>
      </c>
      <c r="G6" s="20">
        <v>17000</v>
      </c>
      <c r="H6" s="21"/>
      <c r="I6" s="21"/>
      <c r="J6" s="21"/>
      <c r="K6" s="20">
        <v>17000</v>
      </c>
      <c r="L6" s="20"/>
      <c r="M6" s="20"/>
      <c r="N6" s="22">
        <f>G6+I6</f>
        <v>17000</v>
      </c>
    </row>
    <row r="7" spans="1:14" x14ac:dyDescent="0.25">
      <c r="A7" s="18">
        <v>11</v>
      </c>
      <c r="B7" s="1" t="s">
        <v>335</v>
      </c>
      <c r="C7" s="1" t="s">
        <v>336</v>
      </c>
      <c r="D7" s="19">
        <v>41780</v>
      </c>
      <c r="E7" s="19">
        <v>41781</v>
      </c>
      <c r="F7" s="26">
        <v>49343</v>
      </c>
      <c r="G7" s="20">
        <v>17000</v>
      </c>
      <c r="H7" s="21"/>
      <c r="I7" s="21"/>
      <c r="J7" s="21">
        <v>17000</v>
      </c>
      <c r="K7" s="20"/>
      <c r="L7" s="20"/>
      <c r="M7" s="20"/>
      <c r="N7" s="22">
        <f t="shared" ref="N7:N26" si="0">G7+I7</f>
        <v>17000</v>
      </c>
    </row>
    <row r="8" spans="1:14" x14ac:dyDescent="0.25">
      <c r="A8" s="18"/>
      <c r="B8" s="1" t="s">
        <v>106</v>
      </c>
      <c r="C8" s="1" t="s">
        <v>337</v>
      </c>
      <c r="D8" s="19">
        <v>41779</v>
      </c>
      <c r="E8" s="19">
        <v>41781</v>
      </c>
      <c r="F8" s="18">
        <v>49344</v>
      </c>
      <c r="G8" s="20">
        <v>34000</v>
      </c>
      <c r="H8" s="21"/>
      <c r="I8" s="21"/>
      <c r="J8" s="21"/>
      <c r="K8" s="20"/>
      <c r="L8" s="20">
        <v>34000</v>
      </c>
      <c r="M8" s="20"/>
      <c r="N8" s="22">
        <f t="shared" si="0"/>
        <v>34000</v>
      </c>
    </row>
    <row r="9" spans="1:14" x14ac:dyDescent="0.25">
      <c r="A9" s="18"/>
      <c r="B9" s="1"/>
      <c r="C9" s="1"/>
      <c r="D9" s="19"/>
      <c r="E9" s="19"/>
      <c r="F9" s="26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10"/>
      <c r="B11" s="25"/>
      <c r="C11" s="25"/>
      <c r="D11" s="19"/>
      <c r="E11" s="19"/>
      <c r="F11" s="26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68000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68000</v>
      </c>
      <c r="H28" s="31"/>
      <c r="I28" s="32">
        <f>SUM(I6:I27)</f>
        <v>0</v>
      </c>
      <c r="J28" s="32">
        <f>SUM(J6:J27)</f>
        <v>17000</v>
      </c>
      <c r="K28" s="32">
        <f>SUM(K6:K27)</f>
        <v>17000</v>
      </c>
      <c r="L28" s="32">
        <f>SUM(L6:L27)</f>
        <v>34000</v>
      </c>
      <c r="M28" s="32">
        <f>SUM(M6:M27)</f>
        <v>0</v>
      </c>
      <c r="N28" s="22">
        <f t="shared" ref="N28" si="1">G28+I28</f>
        <v>68000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/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137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37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17000</v>
      </c>
      <c r="D34" s="1"/>
      <c r="E34" s="1"/>
      <c r="F34" s="137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17000</v>
      </c>
      <c r="D35" s="1"/>
      <c r="E35" s="1"/>
      <c r="F35" s="137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  <mergeCell ref="B3:C3"/>
    <mergeCell ref="H4:I4"/>
    <mergeCell ref="A28:B28"/>
    <mergeCell ref="A30:B30"/>
    <mergeCell ref="E30:F30"/>
    <mergeCell ref="G30:M30"/>
  </mergeCells>
  <pageMargins left="0.7" right="0.7" top="0.75" bottom="0.75" header="0.3" footer="0.3"/>
  <pageSetup scale="69" orientation="landscape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D43" sqref="D43"/>
    </sheetView>
  </sheetViews>
  <sheetFormatPr baseColWidth="10" defaultColWidth="9.140625" defaultRowHeight="15" x14ac:dyDescent="0.25"/>
  <cols>
    <col min="1" max="1" width="9.4257812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35"/>
      <c r="E3" s="135" t="s">
        <v>321</v>
      </c>
      <c r="F3" s="11"/>
      <c r="G3" s="12"/>
      <c r="H3" s="5"/>
      <c r="I3" s="1"/>
      <c r="J3" s="13"/>
      <c r="K3" s="14" t="s">
        <v>5</v>
      </c>
      <c r="L3" s="15">
        <v>41780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 t="s">
        <v>270</v>
      </c>
      <c r="B6" s="1" t="s">
        <v>244</v>
      </c>
      <c r="C6" s="24" t="s">
        <v>93</v>
      </c>
      <c r="D6" s="19">
        <v>41779</v>
      </c>
      <c r="E6" s="19">
        <v>41780</v>
      </c>
      <c r="F6" s="18">
        <v>49335</v>
      </c>
      <c r="G6" s="20">
        <v>28175</v>
      </c>
      <c r="H6" s="21"/>
      <c r="I6" s="21"/>
      <c r="J6" s="21"/>
      <c r="K6" s="20">
        <v>28175</v>
      </c>
      <c r="L6" s="20"/>
      <c r="M6" s="20"/>
      <c r="N6" s="22">
        <f>G6+I6</f>
        <v>28175</v>
      </c>
    </row>
    <row r="7" spans="1:14" x14ac:dyDescent="0.25">
      <c r="A7" s="18" t="s">
        <v>322</v>
      </c>
      <c r="B7" s="1" t="s">
        <v>102</v>
      </c>
      <c r="C7" s="1" t="s">
        <v>101</v>
      </c>
      <c r="D7" s="19">
        <v>41778</v>
      </c>
      <c r="E7" s="19">
        <v>41780</v>
      </c>
      <c r="F7" s="26">
        <v>49336</v>
      </c>
      <c r="G7" s="20">
        <v>68000</v>
      </c>
      <c r="H7" s="21"/>
      <c r="I7" s="21"/>
      <c r="J7" s="21"/>
      <c r="K7" s="20"/>
      <c r="L7" s="20">
        <v>68000</v>
      </c>
      <c r="M7" s="20"/>
      <c r="N7" s="22">
        <f t="shared" ref="N7:N26" si="0">G7+I7</f>
        <v>68000</v>
      </c>
    </row>
    <row r="8" spans="1:14" x14ac:dyDescent="0.25">
      <c r="A8" s="18" t="s">
        <v>323</v>
      </c>
      <c r="B8" s="1" t="s">
        <v>324</v>
      </c>
      <c r="C8" s="1" t="s">
        <v>37</v>
      </c>
      <c r="D8" s="19">
        <v>41779</v>
      </c>
      <c r="E8" s="19">
        <v>41780</v>
      </c>
      <c r="F8" s="18">
        <v>49337</v>
      </c>
      <c r="G8" s="20">
        <v>54500</v>
      </c>
      <c r="H8" s="21"/>
      <c r="I8" s="21"/>
      <c r="J8" s="21"/>
      <c r="K8" s="20">
        <v>54500</v>
      </c>
      <c r="L8" s="20"/>
      <c r="M8" s="20"/>
      <c r="N8" s="22">
        <f t="shared" si="0"/>
        <v>54500</v>
      </c>
    </row>
    <row r="9" spans="1:14" x14ac:dyDescent="0.25">
      <c r="A9" s="18" t="s">
        <v>325</v>
      </c>
      <c r="B9" s="1" t="s">
        <v>326</v>
      </c>
      <c r="C9" s="1" t="s">
        <v>327</v>
      </c>
      <c r="D9" s="19">
        <v>41778</v>
      </c>
      <c r="E9" s="19">
        <v>41780</v>
      </c>
      <c r="F9" s="26">
        <v>49338</v>
      </c>
      <c r="G9" s="20">
        <v>59950</v>
      </c>
      <c r="H9" s="21"/>
      <c r="I9" s="21"/>
      <c r="J9" s="21"/>
      <c r="K9" s="20"/>
      <c r="L9" s="20"/>
      <c r="M9" s="20">
        <v>59950</v>
      </c>
      <c r="N9" s="22">
        <f t="shared" si="0"/>
        <v>59950</v>
      </c>
    </row>
    <row r="10" spans="1:14" x14ac:dyDescent="0.25">
      <c r="A10" s="18" t="s">
        <v>329</v>
      </c>
      <c r="B10" s="57" t="s">
        <v>330</v>
      </c>
      <c r="C10" s="1" t="s">
        <v>328</v>
      </c>
      <c r="D10" s="19">
        <v>41758</v>
      </c>
      <c r="E10" s="19">
        <v>41761</v>
      </c>
      <c r="F10" s="18">
        <v>49339</v>
      </c>
      <c r="G10" s="20">
        <v>62620.5</v>
      </c>
      <c r="H10" s="21"/>
      <c r="I10" s="21"/>
      <c r="J10" s="21"/>
      <c r="K10" s="20"/>
      <c r="L10" s="20"/>
      <c r="M10" s="20">
        <v>62620.5</v>
      </c>
      <c r="N10" s="22">
        <f t="shared" si="0"/>
        <v>62620.5</v>
      </c>
    </row>
    <row r="11" spans="1:14" x14ac:dyDescent="0.25">
      <c r="A11" s="110" t="s">
        <v>237</v>
      </c>
      <c r="B11" s="25" t="s">
        <v>62</v>
      </c>
      <c r="C11" s="25" t="s">
        <v>37</v>
      </c>
      <c r="D11" s="19"/>
      <c r="E11" s="19"/>
      <c r="F11" s="26">
        <v>49340</v>
      </c>
      <c r="G11" s="21"/>
      <c r="H11" s="21" t="s">
        <v>34</v>
      </c>
      <c r="I11" s="21">
        <v>1800</v>
      </c>
      <c r="J11" s="21">
        <v>1800</v>
      </c>
      <c r="K11" s="20"/>
      <c r="L11" s="20"/>
      <c r="M11" s="20"/>
      <c r="N11" s="22">
        <f t="shared" si="0"/>
        <v>1800</v>
      </c>
    </row>
    <row r="12" spans="1:14" x14ac:dyDescent="0.25">
      <c r="A12" s="18" t="s">
        <v>332</v>
      </c>
      <c r="B12" s="1" t="s">
        <v>331</v>
      </c>
      <c r="C12" s="1" t="s">
        <v>37</v>
      </c>
      <c r="D12" s="19">
        <v>41780</v>
      </c>
      <c r="E12" s="19">
        <v>41781</v>
      </c>
      <c r="F12" s="26">
        <v>49341</v>
      </c>
      <c r="G12" s="20">
        <v>28900</v>
      </c>
      <c r="H12" s="21"/>
      <c r="I12" s="21"/>
      <c r="J12" s="21"/>
      <c r="K12" s="20">
        <v>28900</v>
      </c>
      <c r="L12" s="20"/>
      <c r="M12" s="20"/>
      <c r="N12" s="22">
        <f t="shared" si="0"/>
        <v>28900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303945.5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302145.5</v>
      </c>
      <c r="H28" s="31"/>
      <c r="I28" s="32">
        <f>SUM(I6:I27)</f>
        <v>1800</v>
      </c>
      <c r="J28" s="32">
        <f>SUM(J6:J27)</f>
        <v>1800</v>
      </c>
      <c r="K28" s="32">
        <f>SUM(K6:K27)</f>
        <v>111575</v>
      </c>
      <c r="L28" s="32">
        <f>SUM(L6:L27)</f>
        <v>68000</v>
      </c>
      <c r="M28" s="32">
        <f>SUM(M6:M27)</f>
        <v>122570.5</v>
      </c>
      <c r="N28" s="22">
        <f t="shared" ref="N28" si="1">G28+I28</f>
        <v>303945.5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/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134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34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1800</v>
      </c>
      <c r="D34" s="1"/>
      <c r="E34" s="1"/>
      <c r="F34" s="134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1800</v>
      </c>
      <c r="D35" s="1"/>
      <c r="E35" s="1"/>
      <c r="F35" s="134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B3:C3"/>
    <mergeCell ref="H4:I4"/>
    <mergeCell ref="A28:B28"/>
    <mergeCell ref="A30:B30"/>
    <mergeCell ref="E30:F30"/>
    <mergeCell ref="G30:M30"/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</mergeCells>
  <pageMargins left="0.7" right="0.7" top="0.75" bottom="0.75" header="0.3" footer="0.3"/>
  <pageSetup scale="69" orientation="landscape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N35" sqref="A1:N35"/>
    </sheetView>
  </sheetViews>
  <sheetFormatPr baseColWidth="10" defaultColWidth="9.140625" defaultRowHeight="15" x14ac:dyDescent="0.25"/>
  <cols>
    <col min="1" max="1" width="9.4257812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32"/>
      <c r="E3" s="133" t="s">
        <v>321</v>
      </c>
      <c r="F3" s="11"/>
      <c r="G3" s="12"/>
      <c r="H3" s="5"/>
      <c r="I3" s="1"/>
      <c r="J3" s="13"/>
      <c r="K3" s="14" t="s">
        <v>5</v>
      </c>
      <c r="L3" s="15">
        <v>41779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315</v>
      </c>
      <c r="C6" s="24" t="s">
        <v>316</v>
      </c>
      <c r="D6" s="19">
        <v>41770</v>
      </c>
      <c r="E6" s="19">
        <v>41773</v>
      </c>
      <c r="F6" s="18">
        <v>49331</v>
      </c>
      <c r="G6" s="20">
        <v>153690</v>
      </c>
      <c r="H6" s="21"/>
      <c r="I6" s="21"/>
      <c r="J6" s="21"/>
      <c r="K6" s="20"/>
      <c r="L6" s="20"/>
      <c r="M6" s="20">
        <v>153690</v>
      </c>
      <c r="N6" s="22">
        <f>G6+I6</f>
        <v>153690</v>
      </c>
    </row>
    <row r="7" spans="1:14" x14ac:dyDescent="0.25">
      <c r="A7" s="18"/>
      <c r="B7" s="1" t="s">
        <v>317</v>
      </c>
      <c r="C7" s="1" t="s">
        <v>320</v>
      </c>
      <c r="D7" s="19">
        <v>41779</v>
      </c>
      <c r="E7" s="19">
        <v>41780</v>
      </c>
      <c r="F7" s="26">
        <v>49332</v>
      </c>
      <c r="G7" s="20">
        <v>17000</v>
      </c>
      <c r="H7" s="21"/>
      <c r="I7" s="21"/>
      <c r="J7" s="21"/>
      <c r="K7" s="20">
        <v>17000</v>
      </c>
      <c r="L7" s="20"/>
      <c r="M7" s="20"/>
      <c r="N7" s="22">
        <f t="shared" ref="N7:N26" si="0">G7+I7</f>
        <v>17000</v>
      </c>
    </row>
    <row r="8" spans="1:14" x14ac:dyDescent="0.25">
      <c r="A8" s="18"/>
      <c r="B8" s="1" t="s">
        <v>319</v>
      </c>
      <c r="C8" s="1" t="s">
        <v>318</v>
      </c>
      <c r="D8" s="19">
        <v>41779</v>
      </c>
      <c r="E8" s="19">
        <v>41780</v>
      </c>
      <c r="F8" s="18">
        <v>49333</v>
      </c>
      <c r="G8" s="20">
        <v>17000</v>
      </c>
      <c r="H8" s="21"/>
      <c r="I8" s="21"/>
      <c r="J8" s="21"/>
      <c r="K8" s="20">
        <v>17000</v>
      </c>
      <c r="L8" s="20"/>
      <c r="M8" s="20"/>
      <c r="N8" s="22">
        <f t="shared" si="0"/>
        <v>17000</v>
      </c>
    </row>
    <row r="9" spans="1:14" x14ac:dyDescent="0.25">
      <c r="A9" s="18"/>
      <c r="B9" s="1" t="s">
        <v>87</v>
      </c>
      <c r="C9" s="1" t="s">
        <v>37</v>
      </c>
      <c r="D9" s="19"/>
      <c r="E9" s="19"/>
      <c r="F9" s="26">
        <v>49334</v>
      </c>
      <c r="G9" s="20"/>
      <c r="H9" s="21" t="s">
        <v>34</v>
      </c>
      <c r="I9" s="21">
        <v>1000</v>
      </c>
      <c r="J9" s="21">
        <v>1000</v>
      </c>
      <c r="K9" s="20"/>
      <c r="L9" s="20"/>
      <c r="M9" s="20"/>
      <c r="N9" s="22">
        <f t="shared" si="0"/>
        <v>1000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25"/>
      <c r="C11" s="25"/>
      <c r="D11" s="19"/>
      <c r="E11" s="19"/>
      <c r="F11" s="26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188690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187690</v>
      </c>
      <c r="H28" s="31"/>
      <c r="I28" s="32">
        <f>SUM(I6:I27)</f>
        <v>1000</v>
      </c>
      <c r="J28" s="32">
        <f>SUM(J6:J27)</f>
        <v>1000</v>
      </c>
      <c r="K28" s="32">
        <f>SUM(K6:K27)</f>
        <v>34000</v>
      </c>
      <c r="L28" s="32">
        <f>SUM(L6:L27)</f>
        <v>0</v>
      </c>
      <c r="M28" s="32">
        <f>SUM(M6:M27)</f>
        <v>153690</v>
      </c>
      <c r="N28" s="22">
        <f t="shared" ref="N28" si="1">G28+I28</f>
        <v>188690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/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131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31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1000</v>
      </c>
      <c r="D34" s="1"/>
      <c r="E34" s="1"/>
      <c r="F34" s="131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1000</v>
      </c>
      <c r="D35" s="1"/>
      <c r="E35" s="1"/>
      <c r="F35" s="131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B3:C3"/>
    <mergeCell ref="H4:I4"/>
    <mergeCell ref="A28:B28"/>
    <mergeCell ref="A30:B30"/>
    <mergeCell ref="E30:F30"/>
    <mergeCell ref="G30:M30"/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</mergeCells>
  <pageMargins left="0.7" right="0.7" top="0.75" bottom="0.75" header="0.3" footer="0.3"/>
  <pageSetup scale="69" orientation="landscape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C24" sqref="C24"/>
    </sheetView>
  </sheetViews>
  <sheetFormatPr baseColWidth="10" defaultColWidth="9.140625" defaultRowHeight="15" x14ac:dyDescent="0.25"/>
  <cols>
    <col min="1" max="1" width="9.42578125" customWidth="1"/>
    <col min="2" max="2" width="25.140625" customWidth="1"/>
    <col min="3" max="3" width="24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30"/>
      <c r="E3" s="130" t="s">
        <v>83</v>
      </c>
      <c r="F3" s="11"/>
      <c r="G3" s="12"/>
      <c r="H3" s="5"/>
      <c r="I3" s="1"/>
      <c r="J3" s="13"/>
      <c r="K3" s="14" t="s">
        <v>5</v>
      </c>
      <c r="L3" s="15">
        <v>41779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300</v>
      </c>
      <c r="C6" s="24" t="s">
        <v>301</v>
      </c>
      <c r="D6" s="19">
        <v>41767</v>
      </c>
      <c r="E6" s="19">
        <v>41769</v>
      </c>
      <c r="F6" s="18">
        <v>49319</v>
      </c>
      <c r="G6" s="20">
        <v>45780</v>
      </c>
      <c r="H6" s="21"/>
      <c r="I6" s="21"/>
      <c r="J6" s="21"/>
      <c r="K6" s="20"/>
      <c r="L6" s="20"/>
      <c r="M6" s="20">
        <v>45780</v>
      </c>
      <c r="N6" s="22">
        <f>G6+I6</f>
        <v>45780</v>
      </c>
    </row>
    <row r="7" spans="1:14" x14ac:dyDescent="0.25">
      <c r="A7" s="18"/>
      <c r="B7" s="1" t="s">
        <v>302</v>
      </c>
      <c r="C7" s="1" t="s">
        <v>301</v>
      </c>
      <c r="D7" s="19">
        <v>41769</v>
      </c>
      <c r="E7" s="19">
        <v>41771</v>
      </c>
      <c r="F7" s="26">
        <v>49320</v>
      </c>
      <c r="G7" s="20">
        <v>45780</v>
      </c>
      <c r="H7" s="21"/>
      <c r="I7" s="21"/>
      <c r="J7" s="21"/>
      <c r="K7" s="20"/>
      <c r="L7" s="20"/>
      <c r="M7" s="20">
        <v>45780</v>
      </c>
      <c r="N7" s="22">
        <f t="shared" ref="N7:N26" si="0">G7+I7</f>
        <v>45780</v>
      </c>
    </row>
    <row r="8" spans="1:14" x14ac:dyDescent="0.25">
      <c r="A8" s="18"/>
      <c r="B8" s="1" t="s">
        <v>303</v>
      </c>
      <c r="C8" s="1" t="s">
        <v>301</v>
      </c>
      <c r="D8" s="19">
        <v>41766</v>
      </c>
      <c r="E8" s="19">
        <v>41768</v>
      </c>
      <c r="F8" s="18">
        <v>49321</v>
      </c>
      <c r="G8" s="20">
        <v>65400</v>
      </c>
      <c r="H8" s="21"/>
      <c r="I8" s="21"/>
      <c r="J8" s="21"/>
      <c r="K8" s="20"/>
      <c r="L8" s="20"/>
      <c r="M8" s="20">
        <v>65400</v>
      </c>
      <c r="N8" s="22">
        <f t="shared" si="0"/>
        <v>65400</v>
      </c>
    </row>
    <row r="9" spans="1:14" x14ac:dyDescent="0.25">
      <c r="A9" s="18"/>
      <c r="B9" s="1" t="s">
        <v>304</v>
      </c>
      <c r="C9" s="1" t="s">
        <v>301</v>
      </c>
      <c r="D9" s="19">
        <v>41764</v>
      </c>
      <c r="E9" s="19">
        <v>41765</v>
      </c>
      <c r="F9" s="26">
        <v>49322</v>
      </c>
      <c r="G9" s="20">
        <v>27795</v>
      </c>
      <c r="H9" s="21"/>
      <c r="I9" s="21"/>
      <c r="J9" s="21"/>
      <c r="K9" s="20"/>
      <c r="L9" s="20"/>
      <c r="M9" s="20">
        <v>27795</v>
      </c>
      <c r="N9" s="22">
        <f t="shared" si="0"/>
        <v>27795</v>
      </c>
    </row>
    <row r="10" spans="1:14" x14ac:dyDescent="0.25">
      <c r="A10" s="18"/>
      <c r="B10" s="57" t="s">
        <v>305</v>
      </c>
      <c r="C10" s="1" t="s">
        <v>306</v>
      </c>
      <c r="D10" s="19">
        <v>41764</v>
      </c>
      <c r="E10" s="19">
        <v>41766</v>
      </c>
      <c r="F10" s="18">
        <v>49323</v>
      </c>
      <c r="G10" s="20">
        <v>54194.8</v>
      </c>
      <c r="H10" s="21"/>
      <c r="I10" s="21"/>
      <c r="J10" s="21"/>
      <c r="K10" s="20"/>
      <c r="L10" s="20">
        <v>54194.8</v>
      </c>
      <c r="M10" s="20"/>
      <c r="N10" s="22">
        <f t="shared" si="0"/>
        <v>54194.8</v>
      </c>
    </row>
    <row r="11" spans="1:14" x14ac:dyDescent="0.25">
      <c r="A11" s="18"/>
      <c r="B11" s="25" t="s">
        <v>307</v>
      </c>
      <c r="C11" s="25" t="s">
        <v>133</v>
      </c>
      <c r="D11" s="19">
        <v>41777</v>
      </c>
      <c r="E11" s="19">
        <v>41779</v>
      </c>
      <c r="F11" s="26">
        <v>49324</v>
      </c>
      <c r="G11" s="21">
        <v>49605.9</v>
      </c>
      <c r="H11" s="21"/>
      <c r="I11" s="21"/>
      <c r="J11" s="21"/>
      <c r="K11" s="20">
        <v>49605.9</v>
      </c>
      <c r="L11" s="20"/>
      <c r="M11" s="20"/>
      <c r="N11" s="22">
        <f t="shared" si="0"/>
        <v>49605.9</v>
      </c>
    </row>
    <row r="12" spans="1:14" x14ac:dyDescent="0.25">
      <c r="A12" s="18"/>
      <c r="B12" s="1" t="s">
        <v>308</v>
      </c>
      <c r="C12" s="1" t="s">
        <v>306</v>
      </c>
      <c r="D12" s="19">
        <v>41761</v>
      </c>
      <c r="E12" s="19">
        <v>41764</v>
      </c>
      <c r="F12" s="26">
        <v>49325</v>
      </c>
      <c r="G12" s="20">
        <v>81292.2</v>
      </c>
      <c r="H12" s="21"/>
      <c r="I12" s="21"/>
      <c r="J12" s="21"/>
      <c r="K12" s="20"/>
      <c r="L12" s="20">
        <v>81292.2</v>
      </c>
      <c r="M12" s="20"/>
      <c r="N12" s="22">
        <f t="shared" si="0"/>
        <v>81292.2</v>
      </c>
    </row>
    <row r="13" spans="1:14" x14ac:dyDescent="0.25">
      <c r="A13" s="18"/>
      <c r="B13" s="1" t="s">
        <v>309</v>
      </c>
      <c r="C13" s="1" t="s">
        <v>310</v>
      </c>
      <c r="D13" s="19">
        <v>41765</v>
      </c>
      <c r="E13" s="19">
        <v>41767</v>
      </c>
      <c r="F13" s="26">
        <v>49326</v>
      </c>
      <c r="G13" s="20">
        <v>395670</v>
      </c>
      <c r="H13" s="21"/>
      <c r="I13" s="21"/>
      <c r="J13" s="21"/>
      <c r="K13" s="20"/>
      <c r="L13" s="20">
        <v>395670</v>
      </c>
      <c r="M13" s="20"/>
      <c r="N13" s="22">
        <f t="shared" si="0"/>
        <v>395670</v>
      </c>
    </row>
    <row r="14" spans="1:14" x14ac:dyDescent="0.25">
      <c r="A14" s="18"/>
      <c r="B14" s="57" t="s">
        <v>311</v>
      </c>
      <c r="C14" s="1" t="s">
        <v>310</v>
      </c>
      <c r="D14" s="19">
        <v>41760</v>
      </c>
      <c r="E14" s="19">
        <v>41762</v>
      </c>
      <c r="F14" s="26">
        <v>49327</v>
      </c>
      <c r="G14" s="20">
        <v>379320</v>
      </c>
      <c r="H14" s="21"/>
      <c r="I14" s="21"/>
      <c r="J14" s="21"/>
      <c r="K14" s="20"/>
      <c r="L14" s="20">
        <v>379320</v>
      </c>
      <c r="M14" s="20"/>
      <c r="N14" s="22">
        <f t="shared" si="0"/>
        <v>379320</v>
      </c>
    </row>
    <row r="15" spans="1:14" x14ac:dyDescent="0.25">
      <c r="A15" s="18"/>
      <c r="B15" s="1" t="s">
        <v>312</v>
      </c>
      <c r="C15" s="1" t="s">
        <v>310</v>
      </c>
      <c r="D15" s="19">
        <v>41764</v>
      </c>
      <c r="E15" s="19">
        <v>41766</v>
      </c>
      <c r="F15" s="26">
        <v>49328</v>
      </c>
      <c r="G15" s="20">
        <v>94612</v>
      </c>
      <c r="H15" s="21"/>
      <c r="I15" s="21"/>
      <c r="J15" s="21"/>
      <c r="K15" s="20"/>
      <c r="L15" s="20">
        <v>94612</v>
      </c>
      <c r="M15" s="20"/>
      <c r="N15" s="22">
        <f t="shared" si="0"/>
        <v>94612</v>
      </c>
    </row>
    <row r="16" spans="1:14" x14ac:dyDescent="0.25">
      <c r="A16" s="18"/>
      <c r="B16" s="1" t="s">
        <v>313</v>
      </c>
      <c r="C16" s="1" t="s">
        <v>310</v>
      </c>
      <c r="D16" s="19">
        <v>41773</v>
      </c>
      <c r="E16" s="19">
        <v>41774</v>
      </c>
      <c r="F16" s="26">
        <v>49329</v>
      </c>
      <c r="G16" s="20">
        <v>192385</v>
      </c>
      <c r="H16" s="21"/>
      <c r="I16" s="21"/>
      <c r="J16" s="21"/>
      <c r="K16" s="20"/>
      <c r="L16" s="20">
        <v>192385</v>
      </c>
      <c r="M16" s="20"/>
      <c r="N16" s="22">
        <f t="shared" si="0"/>
        <v>192385</v>
      </c>
    </row>
    <row r="17" spans="1:14" x14ac:dyDescent="0.25">
      <c r="A17" s="18"/>
      <c r="B17" s="1" t="s">
        <v>314</v>
      </c>
      <c r="C17" s="1"/>
      <c r="D17" s="19"/>
      <c r="E17" s="19"/>
      <c r="F17" s="26">
        <v>49330</v>
      </c>
      <c r="G17" s="20"/>
      <c r="H17" s="21" t="s">
        <v>34</v>
      </c>
      <c r="I17" s="21">
        <v>1800</v>
      </c>
      <c r="J17" s="21">
        <v>1800</v>
      </c>
      <c r="K17" s="20"/>
      <c r="L17" s="20"/>
      <c r="M17" s="20"/>
      <c r="N17" s="22">
        <f t="shared" si="0"/>
        <v>1800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1433634.9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1431834.9</v>
      </c>
      <c r="H28" s="31"/>
      <c r="I28" s="32">
        <f>SUM(I6:I27)</f>
        <v>1800</v>
      </c>
      <c r="J28" s="32">
        <f>SUM(J6:J27)</f>
        <v>1800</v>
      </c>
      <c r="K28" s="32">
        <f>SUM(K6:K27)</f>
        <v>49605.9</v>
      </c>
      <c r="L28" s="32">
        <f>SUM(L6:L27)</f>
        <v>1197474</v>
      </c>
      <c r="M28" s="32">
        <f>SUM(M6:M27)</f>
        <v>184755</v>
      </c>
      <c r="N28" s="22">
        <f t="shared" ref="N28" si="1">G28+I28</f>
        <v>1433634.9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/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129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29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1800</v>
      </c>
      <c r="D34" s="1"/>
      <c r="E34" s="1"/>
      <c r="F34" s="129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1800</v>
      </c>
      <c r="D35" s="1"/>
      <c r="E35" s="1"/>
      <c r="F35" s="129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  <mergeCell ref="B3:C3"/>
    <mergeCell ref="H4:I4"/>
    <mergeCell ref="A28:B28"/>
    <mergeCell ref="A30:B30"/>
    <mergeCell ref="E30:F30"/>
    <mergeCell ref="G30:M30"/>
  </mergeCells>
  <pageMargins left="0.7" right="0.7" top="0.75" bottom="0.75" header="0.3" footer="0.3"/>
  <pageSetup scale="69" orientation="landscape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4" workbookViewId="0">
      <selection activeCell="C37" sqref="C37"/>
    </sheetView>
  </sheetViews>
  <sheetFormatPr baseColWidth="10" defaultColWidth="9.140625" defaultRowHeight="15" x14ac:dyDescent="0.25"/>
  <cols>
    <col min="1" max="1" width="9.42578125" customWidth="1"/>
    <col min="2" max="2" width="24.28515625" customWidth="1"/>
    <col min="3" max="3" width="24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10" customWidth="1"/>
    <col min="11" max="11" width="11.7109375" customWidth="1"/>
    <col min="12" max="12" width="9.57031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28"/>
      <c r="E3" s="128" t="s">
        <v>83</v>
      </c>
      <c r="F3" s="11"/>
      <c r="G3" s="12"/>
      <c r="H3" s="5"/>
      <c r="I3" s="1"/>
      <c r="J3" s="13"/>
      <c r="K3" s="14" t="s">
        <v>5</v>
      </c>
      <c r="L3" s="15">
        <v>41778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>
        <v>16</v>
      </c>
      <c r="B6" s="1" t="s">
        <v>292</v>
      </c>
      <c r="C6" s="1" t="s">
        <v>31</v>
      </c>
      <c r="D6" s="19"/>
      <c r="E6" s="19"/>
      <c r="F6" s="18">
        <v>49314</v>
      </c>
      <c r="G6" s="20"/>
      <c r="H6" s="21" t="s">
        <v>293</v>
      </c>
      <c r="I6" s="21">
        <v>232170</v>
      </c>
      <c r="J6" s="21"/>
      <c r="K6" s="20">
        <v>232170</v>
      </c>
      <c r="L6" s="20"/>
      <c r="M6" s="20"/>
      <c r="N6" s="22">
        <f>G6+I6</f>
        <v>232170</v>
      </c>
    </row>
    <row r="7" spans="1:14" x14ac:dyDescent="0.25">
      <c r="A7" s="18">
        <v>34</v>
      </c>
      <c r="B7" s="1" t="s">
        <v>294</v>
      </c>
      <c r="C7" s="1" t="s">
        <v>37</v>
      </c>
      <c r="D7" s="19">
        <v>41778</v>
      </c>
      <c r="E7" s="19">
        <v>41779</v>
      </c>
      <c r="F7" s="26">
        <v>49315</v>
      </c>
      <c r="G7" s="20">
        <v>54500</v>
      </c>
      <c r="H7" s="21"/>
      <c r="I7" s="21"/>
      <c r="J7" s="21"/>
      <c r="K7" s="20">
        <v>54500</v>
      </c>
      <c r="L7" s="20"/>
      <c r="M7" s="20"/>
      <c r="N7" s="22">
        <f t="shared" ref="N7:N26" si="0">G7+I7</f>
        <v>54500</v>
      </c>
    </row>
    <row r="8" spans="1:14" x14ac:dyDescent="0.25">
      <c r="A8" s="18">
        <v>19</v>
      </c>
      <c r="B8" s="1" t="s">
        <v>295</v>
      </c>
      <c r="C8" s="1" t="s">
        <v>296</v>
      </c>
      <c r="D8" s="19">
        <v>41778</v>
      </c>
      <c r="E8" s="19">
        <v>41779</v>
      </c>
      <c r="F8" s="18">
        <v>49316</v>
      </c>
      <c r="G8" s="20">
        <v>17000</v>
      </c>
      <c r="H8" s="21"/>
      <c r="I8" s="21"/>
      <c r="J8" s="21"/>
      <c r="K8" s="20">
        <v>17000</v>
      </c>
      <c r="L8" s="20"/>
      <c r="M8" s="20"/>
      <c r="N8" s="22">
        <f t="shared" si="0"/>
        <v>17000</v>
      </c>
    </row>
    <row r="9" spans="1:14" x14ac:dyDescent="0.25">
      <c r="A9" s="18">
        <v>10</v>
      </c>
      <c r="B9" s="1" t="s">
        <v>297</v>
      </c>
      <c r="C9" s="1" t="s">
        <v>298</v>
      </c>
      <c r="D9" s="19">
        <v>41778</v>
      </c>
      <c r="E9" s="19">
        <v>41781</v>
      </c>
      <c r="F9" s="26">
        <v>49317</v>
      </c>
      <c r="G9" s="20">
        <v>61500</v>
      </c>
      <c r="H9" s="21"/>
      <c r="I9" s="21"/>
      <c r="J9" s="21"/>
      <c r="K9" s="20">
        <v>61500</v>
      </c>
      <c r="L9" s="20"/>
      <c r="M9" s="20"/>
      <c r="N9" s="22">
        <f t="shared" si="0"/>
        <v>61500</v>
      </c>
    </row>
    <row r="10" spans="1:14" x14ac:dyDescent="0.25">
      <c r="A10" s="18">
        <v>18</v>
      </c>
      <c r="B10" s="57" t="s">
        <v>299</v>
      </c>
      <c r="C10" s="1" t="s">
        <v>31</v>
      </c>
      <c r="D10" s="19">
        <v>41778</v>
      </c>
      <c r="E10" s="19">
        <v>41779</v>
      </c>
      <c r="F10" s="18">
        <v>49318</v>
      </c>
      <c r="G10" s="20">
        <v>22345</v>
      </c>
      <c r="H10" s="21"/>
      <c r="I10" s="21"/>
      <c r="J10" s="21">
        <v>22345</v>
      </c>
      <c r="K10" s="20"/>
      <c r="L10" s="20"/>
      <c r="M10" s="20"/>
      <c r="N10" s="22">
        <f t="shared" si="0"/>
        <v>22345</v>
      </c>
    </row>
    <row r="11" spans="1:14" x14ac:dyDescent="0.25">
      <c r="A11" s="18"/>
      <c r="B11" s="25"/>
      <c r="C11" s="25"/>
      <c r="D11" s="19"/>
      <c r="E11" s="19"/>
      <c r="F11" s="26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387515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155345</v>
      </c>
      <c r="H28" s="31"/>
      <c r="I28" s="32">
        <f>SUM(I6:I27)</f>
        <v>232170</v>
      </c>
      <c r="J28" s="32">
        <f>SUM(J6:J27)</f>
        <v>22345</v>
      </c>
      <c r="K28" s="32">
        <f>SUM(K6:K27)</f>
        <v>365170</v>
      </c>
      <c r="L28" s="32">
        <f>SUM(L6:L27)</f>
        <v>0</v>
      </c>
      <c r="M28" s="32">
        <f>SUM(M6:M27)</f>
        <v>0</v>
      </c>
      <c r="N28" s="22">
        <f t="shared" ref="N28" si="1">G28+I28</f>
        <v>387515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/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41</v>
      </c>
      <c r="D32" s="1"/>
      <c r="E32" s="1"/>
      <c r="F32" s="127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22345</v>
      </c>
      <c r="D33" s="1"/>
      <c r="E33" s="1"/>
      <c r="F33" s="127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0</v>
      </c>
      <c r="D34" s="1"/>
      <c r="E34" s="1"/>
      <c r="F34" s="127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22345</v>
      </c>
      <c r="D35" s="1"/>
      <c r="E35" s="1"/>
      <c r="F35" s="127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B3:C3"/>
    <mergeCell ref="H4:I4"/>
    <mergeCell ref="A28:B28"/>
    <mergeCell ref="A30:B30"/>
    <mergeCell ref="E30:F30"/>
    <mergeCell ref="G30:M30"/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</mergeCells>
  <pageMargins left="0.7" right="0.7" top="0.75" bottom="0.75" header="0.3" footer="0.3"/>
  <pageSetup scale="70" orientation="landscape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G45" sqref="G45"/>
    </sheetView>
  </sheetViews>
  <sheetFormatPr baseColWidth="10" defaultColWidth="9.140625" defaultRowHeight="15" x14ac:dyDescent="0.25"/>
  <cols>
    <col min="1" max="1" width="9.42578125" customWidth="1"/>
    <col min="2" max="2" width="25.28515625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10" customWidth="1"/>
    <col min="11" max="11" width="11.7109375" customWidth="1"/>
    <col min="12" max="12" width="9.57031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26"/>
      <c r="E3" s="126" t="s">
        <v>28</v>
      </c>
      <c r="F3" s="11"/>
      <c r="G3" s="12"/>
      <c r="H3" s="5"/>
      <c r="I3" s="1"/>
      <c r="J3" s="13"/>
      <c r="K3" s="14" t="s">
        <v>5</v>
      </c>
      <c r="L3" s="15">
        <v>41778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>
        <v>18</v>
      </c>
      <c r="B6" s="1" t="s">
        <v>290</v>
      </c>
      <c r="C6" s="1" t="s">
        <v>37</v>
      </c>
      <c r="D6" s="19">
        <v>41775</v>
      </c>
      <c r="E6" s="19">
        <v>41778</v>
      </c>
      <c r="F6" s="18">
        <v>49312</v>
      </c>
      <c r="G6" s="20">
        <v>65000.01</v>
      </c>
      <c r="H6" s="21"/>
      <c r="I6" s="21"/>
      <c r="J6" s="21"/>
      <c r="K6" s="20">
        <v>65000.01</v>
      </c>
      <c r="L6" s="20"/>
      <c r="M6" s="20"/>
      <c r="N6" s="22">
        <f>G6+I6</f>
        <v>65000.01</v>
      </c>
    </row>
    <row r="7" spans="1:14" x14ac:dyDescent="0.25">
      <c r="A7" s="18"/>
      <c r="B7" s="1" t="s">
        <v>172</v>
      </c>
      <c r="C7" s="1" t="s">
        <v>37</v>
      </c>
      <c r="D7" s="19"/>
      <c r="E7" s="19"/>
      <c r="F7" s="26">
        <v>49313</v>
      </c>
      <c r="G7" s="20"/>
      <c r="H7" s="21" t="s">
        <v>34</v>
      </c>
      <c r="I7" s="21">
        <v>1000</v>
      </c>
      <c r="J7" s="21">
        <v>1000</v>
      </c>
      <c r="K7" s="20"/>
      <c r="L7" s="20"/>
      <c r="M7" s="20"/>
      <c r="N7" s="22">
        <f t="shared" ref="N7:N26" si="0">G7+I7</f>
        <v>1000</v>
      </c>
    </row>
    <row r="8" spans="1:14" x14ac:dyDescent="0.25">
      <c r="A8" s="18"/>
      <c r="B8" s="1"/>
      <c r="C8" s="1"/>
      <c r="D8" s="19"/>
      <c r="E8" s="19"/>
      <c r="F8" s="18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26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25"/>
      <c r="C11" s="25"/>
      <c r="D11" s="19"/>
      <c r="E11" s="19"/>
      <c r="F11" s="26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66000.010000000009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65000.01</v>
      </c>
      <c r="H28" s="31"/>
      <c r="I28" s="32">
        <f>SUM(I6:I27)</f>
        <v>1000</v>
      </c>
      <c r="J28" s="32">
        <f>SUM(J6:J27)</f>
        <v>1000</v>
      </c>
      <c r="K28" s="32">
        <f>SUM(K6:K27)</f>
        <v>65000.01</v>
      </c>
      <c r="L28" s="32">
        <f>SUM(L6:L27)</f>
        <v>0</v>
      </c>
      <c r="M28" s="32">
        <f>SUM(M6:M27)</f>
        <v>0</v>
      </c>
      <c r="N28" s="22">
        <f t="shared" ref="N28" si="1">G28+I28</f>
        <v>66000.010000000009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 t="s">
        <v>291</v>
      </c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125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25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1000</v>
      </c>
      <c r="D34" s="1"/>
      <c r="E34" s="1"/>
      <c r="F34" s="125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1000</v>
      </c>
      <c r="D35" s="1"/>
      <c r="E35" s="1"/>
      <c r="F35" s="125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  <mergeCell ref="B3:C3"/>
    <mergeCell ref="H4:I4"/>
    <mergeCell ref="A28:B28"/>
    <mergeCell ref="A30:B30"/>
    <mergeCell ref="E30:F30"/>
    <mergeCell ref="G30:M30"/>
  </mergeCells>
  <pageMargins left="0.7" right="0.7" top="0.75" bottom="0.75" header="0.3" footer="0.3"/>
  <pageSetup scale="70" orientation="landscape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40" sqref="C40"/>
    </sheetView>
  </sheetViews>
  <sheetFormatPr baseColWidth="10" defaultColWidth="9.140625" defaultRowHeight="15" x14ac:dyDescent="0.25"/>
  <cols>
    <col min="1" max="1" width="9.42578125" customWidth="1"/>
    <col min="2" max="2" width="25.28515625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10" customWidth="1"/>
    <col min="11" max="11" width="11.7109375" customWidth="1"/>
    <col min="12" max="12" width="9.57031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23"/>
      <c r="E3" s="123" t="s">
        <v>41</v>
      </c>
      <c r="F3" s="11"/>
      <c r="G3" s="12"/>
      <c r="H3" s="5"/>
      <c r="I3" s="1"/>
      <c r="J3" s="13"/>
      <c r="K3" s="14" t="s">
        <v>5</v>
      </c>
      <c r="L3" s="15">
        <v>41777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287</v>
      </c>
      <c r="C6" s="1" t="s">
        <v>60</v>
      </c>
      <c r="D6" s="19">
        <v>41777</v>
      </c>
      <c r="E6" s="19">
        <v>41782</v>
      </c>
      <c r="F6" s="18">
        <v>49308</v>
      </c>
      <c r="G6" s="20">
        <v>269775</v>
      </c>
      <c r="H6" s="21"/>
      <c r="I6" s="21"/>
      <c r="J6" s="21"/>
      <c r="K6" s="20">
        <v>269775</v>
      </c>
      <c r="L6" s="20"/>
      <c r="M6" s="20"/>
      <c r="N6" s="22">
        <f>G6+I6</f>
        <v>269775</v>
      </c>
    </row>
    <row r="7" spans="1:14" x14ac:dyDescent="0.25">
      <c r="A7" s="18"/>
      <c r="B7" s="1" t="s">
        <v>288</v>
      </c>
      <c r="C7" s="1" t="s">
        <v>37</v>
      </c>
      <c r="D7" s="19">
        <v>41777</v>
      </c>
      <c r="E7" s="19">
        <v>41778</v>
      </c>
      <c r="F7" s="26">
        <v>49309</v>
      </c>
      <c r="G7" s="20">
        <v>23980</v>
      </c>
      <c r="H7" s="21"/>
      <c r="I7" s="21"/>
      <c r="J7" s="21"/>
      <c r="K7" s="20">
        <v>23980</v>
      </c>
      <c r="L7" s="20"/>
      <c r="M7" s="20"/>
      <c r="N7" s="22">
        <f t="shared" ref="N7:N26" si="0">G7+I7</f>
        <v>23980</v>
      </c>
    </row>
    <row r="8" spans="1:14" x14ac:dyDescent="0.25">
      <c r="A8" s="18"/>
      <c r="B8" s="1" t="s">
        <v>289</v>
      </c>
      <c r="C8" s="1" t="s">
        <v>37</v>
      </c>
      <c r="D8" s="19"/>
      <c r="E8" s="19"/>
      <c r="F8" s="18">
        <v>49310</v>
      </c>
      <c r="G8" s="20"/>
      <c r="H8" s="21" t="s">
        <v>34</v>
      </c>
      <c r="I8" s="21">
        <v>1000</v>
      </c>
      <c r="J8" s="21">
        <v>1000</v>
      </c>
      <c r="K8" s="20"/>
      <c r="L8" s="20"/>
      <c r="M8" s="20"/>
      <c r="N8" s="22">
        <f t="shared" si="0"/>
        <v>1000</v>
      </c>
    </row>
    <row r="9" spans="1:14" x14ac:dyDescent="0.25">
      <c r="A9" s="18"/>
      <c r="B9" s="1"/>
      <c r="C9" s="1"/>
      <c r="D9" s="19"/>
      <c r="E9" s="19"/>
      <c r="F9" s="26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25"/>
      <c r="C11" s="25"/>
      <c r="D11" s="19"/>
      <c r="E11" s="19"/>
      <c r="F11" s="26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294755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293755</v>
      </c>
      <c r="H28" s="31"/>
      <c r="I28" s="32">
        <f>SUM(I6:I27)</f>
        <v>1000</v>
      </c>
      <c r="J28" s="32">
        <f>SUM(J6:J27)</f>
        <v>1000</v>
      </c>
      <c r="K28" s="32">
        <f>SUM(K6:K27)</f>
        <v>293755</v>
      </c>
      <c r="L28" s="32">
        <f>SUM(L6:L27)</f>
        <v>0</v>
      </c>
      <c r="M28" s="32">
        <f>SUM(M6:M27)</f>
        <v>0</v>
      </c>
      <c r="N28" s="22">
        <f t="shared" ref="N28" si="1">G28+I28</f>
        <v>294755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/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124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24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1000</v>
      </c>
      <c r="D34" s="1"/>
      <c r="E34" s="1"/>
      <c r="F34" s="124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1000</v>
      </c>
      <c r="D35" s="1"/>
      <c r="E35" s="1"/>
      <c r="F35" s="124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B3:C3"/>
    <mergeCell ref="H4:I4"/>
    <mergeCell ref="A28:B28"/>
    <mergeCell ref="A30:B30"/>
    <mergeCell ref="E30:F30"/>
    <mergeCell ref="G30:M30"/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</mergeCells>
  <pageMargins left="0.7" right="0.7" top="0.75" bottom="0.75" header="0.3" footer="0.3"/>
  <pageSetup scale="70" orientation="landscape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7" sqref="C7"/>
    </sheetView>
  </sheetViews>
  <sheetFormatPr baseColWidth="10" defaultColWidth="9.140625" defaultRowHeight="15" x14ac:dyDescent="0.25"/>
  <cols>
    <col min="1" max="1" width="9.42578125" customWidth="1"/>
    <col min="2" max="2" width="25.28515625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10" customWidth="1"/>
    <col min="11" max="11" width="11.7109375" customWidth="1"/>
    <col min="12" max="12" width="9.57031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22"/>
      <c r="E3" s="122" t="s">
        <v>62</v>
      </c>
      <c r="F3" s="11"/>
      <c r="G3" s="12"/>
      <c r="H3" s="5"/>
      <c r="I3" s="1"/>
      <c r="J3" s="13"/>
      <c r="K3" s="14" t="s">
        <v>5</v>
      </c>
      <c r="L3" s="15">
        <v>41777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>
        <v>4</v>
      </c>
      <c r="B6" s="1" t="s">
        <v>278</v>
      </c>
      <c r="C6" s="1" t="s">
        <v>279</v>
      </c>
      <c r="D6" s="19">
        <v>41774</v>
      </c>
      <c r="E6" s="19">
        <v>41775</v>
      </c>
      <c r="F6" s="18">
        <v>49302</v>
      </c>
      <c r="G6" s="20">
        <v>24525</v>
      </c>
      <c r="H6" s="21"/>
      <c r="I6" s="21"/>
      <c r="J6" s="21"/>
      <c r="K6" s="20"/>
      <c r="L6" s="20"/>
      <c r="M6" s="20">
        <v>24525</v>
      </c>
      <c r="N6" s="22">
        <f>G6+I6</f>
        <v>24525</v>
      </c>
    </row>
    <row r="7" spans="1:14" x14ac:dyDescent="0.25">
      <c r="A7" s="18" t="s">
        <v>285</v>
      </c>
      <c r="B7" s="1" t="s">
        <v>280</v>
      </c>
      <c r="C7" s="1" t="s">
        <v>281</v>
      </c>
      <c r="D7" s="19">
        <v>41774</v>
      </c>
      <c r="E7" s="19">
        <v>41776</v>
      </c>
      <c r="F7" s="26">
        <v>49303</v>
      </c>
      <c r="G7" s="20">
        <v>445810</v>
      </c>
      <c r="H7" s="21"/>
      <c r="I7" s="21"/>
      <c r="J7" s="21"/>
      <c r="K7" s="20"/>
      <c r="L7" s="20"/>
      <c r="M7" s="20">
        <v>445810</v>
      </c>
      <c r="N7" s="22">
        <f t="shared" ref="N7:N26" si="0">G7+I7</f>
        <v>445810</v>
      </c>
    </row>
    <row r="8" spans="1:14" x14ac:dyDescent="0.25">
      <c r="A8" s="18">
        <v>13</v>
      </c>
      <c r="B8" s="1" t="s">
        <v>282</v>
      </c>
      <c r="C8" s="1" t="s">
        <v>136</v>
      </c>
      <c r="D8" s="19">
        <v>41774</v>
      </c>
      <c r="E8" s="19">
        <v>41776</v>
      </c>
      <c r="F8" s="18">
        <v>49304</v>
      </c>
      <c r="G8" s="20">
        <v>43288</v>
      </c>
      <c r="H8" s="21"/>
      <c r="I8" s="21"/>
      <c r="J8" s="21"/>
      <c r="K8" s="20"/>
      <c r="L8" s="20"/>
      <c r="M8" s="20">
        <v>43288</v>
      </c>
      <c r="N8" s="22">
        <f t="shared" si="0"/>
        <v>43288</v>
      </c>
    </row>
    <row r="9" spans="1:14" x14ac:dyDescent="0.25">
      <c r="A9" s="18">
        <v>14</v>
      </c>
      <c r="B9" s="1" t="s">
        <v>217</v>
      </c>
      <c r="C9" s="1" t="s">
        <v>31</v>
      </c>
      <c r="D9" s="19">
        <v>41775</v>
      </c>
      <c r="E9" s="19">
        <v>41777</v>
      </c>
      <c r="F9" s="26">
        <v>49305</v>
      </c>
      <c r="G9" s="20">
        <v>81750</v>
      </c>
      <c r="H9" s="21"/>
      <c r="I9" s="21"/>
      <c r="J9" s="21"/>
      <c r="K9" s="20">
        <v>81750</v>
      </c>
      <c r="L9" s="20"/>
      <c r="M9" s="20"/>
      <c r="N9" s="22">
        <f t="shared" si="0"/>
        <v>81750</v>
      </c>
    </row>
    <row r="10" spans="1:14" x14ac:dyDescent="0.25">
      <c r="A10" s="18" t="s">
        <v>286</v>
      </c>
      <c r="B10" s="57" t="s">
        <v>283</v>
      </c>
      <c r="C10" s="1" t="s">
        <v>37</v>
      </c>
      <c r="D10" s="19">
        <v>41776</v>
      </c>
      <c r="E10" s="19">
        <v>41777</v>
      </c>
      <c r="F10" s="18">
        <v>49306</v>
      </c>
      <c r="G10" s="20">
        <v>23980</v>
      </c>
      <c r="H10" s="21"/>
      <c r="I10" s="21"/>
      <c r="J10" s="21"/>
      <c r="K10" s="20">
        <v>23980</v>
      </c>
      <c r="L10" s="20"/>
      <c r="M10" s="20"/>
      <c r="N10" s="22">
        <f t="shared" si="0"/>
        <v>23980</v>
      </c>
    </row>
    <row r="11" spans="1:14" x14ac:dyDescent="0.25">
      <c r="A11" s="18" t="s">
        <v>285</v>
      </c>
      <c r="B11" s="25" t="s">
        <v>284</v>
      </c>
      <c r="C11" s="25" t="s">
        <v>37</v>
      </c>
      <c r="D11" s="19"/>
      <c r="E11" s="19"/>
      <c r="F11" s="26">
        <v>49307</v>
      </c>
      <c r="G11" s="21"/>
      <c r="H11" s="21" t="s">
        <v>34</v>
      </c>
      <c r="I11" s="21">
        <v>10600</v>
      </c>
      <c r="J11" s="21">
        <v>10600</v>
      </c>
      <c r="K11" s="20"/>
      <c r="L11" s="20"/>
      <c r="M11" s="20"/>
      <c r="N11" s="22">
        <f t="shared" si="0"/>
        <v>10600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629953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619353</v>
      </c>
      <c r="H28" s="31"/>
      <c r="I28" s="32">
        <f>SUM(I6:I27)</f>
        <v>10600</v>
      </c>
      <c r="J28" s="32">
        <f>SUM(J6:J27)</f>
        <v>10600</v>
      </c>
      <c r="K28" s="32">
        <f>SUM(K6:K27)</f>
        <v>105730</v>
      </c>
      <c r="L28" s="32">
        <f>SUM(L6:L27)</f>
        <v>0</v>
      </c>
      <c r="M28" s="32">
        <f>SUM(M6:M27)</f>
        <v>513623</v>
      </c>
      <c r="N28" s="22">
        <f t="shared" ref="N28" si="1">G28+I28</f>
        <v>629953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/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121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21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10600</v>
      </c>
      <c r="D34" s="1"/>
      <c r="E34" s="1"/>
      <c r="F34" s="121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10600</v>
      </c>
      <c r="D35" s="1"/>
      <c r="E35" s="1"/>
      <c r="F35" s="121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  <mergeCell ref="B3:C3"/>
    <mergeCell ref="H4:I4"/>
    <mergeCell ref="A28:B28"/>
    <mergeCell ref="A30:B30"/>
    <mergeCell ref="E30:F30"/>
    <mergeCell ref="G30:M30"/>
  </mergeCells>
  <pageMargins left="0.7" right="0.7" top="0.75" bottom="0.75" header="0.3" footer="0.3"/>
  <pageSetup scale="70" orientation="landscape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23" sqref="C23"/>
    </sheetView>
  </sheetViews>
  <sheetFormatPr baseColWidth="10" defaultColWidth="9.140625" defaultRowHeight="15" x14ac:dyDescent="0.25"/>
  <cols>
    <col min="1" max="1" width="9.42578125" customWidth="1"/>
    <col min="2" max="2" width="25.28515625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10" customWidth="1"/>
    <col min="11" max="11" width="11.7109375" customWidth="1"/>
    <col min="12" max="12" width="9.57031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20"/>
      <c r="E3" s="120" t="s">
        <v>62</v>
      </c>
      <c r="F3" s="11"/>
      <c r="G3" s="12"/>
      <c r="H3" s="5"/>
      <c r="I3" s="1"/>
      <c r="J3" s="13"/>
      <c r="K3" s="14" t="s">
        <v>5</v>
      </c>
      <c r="L3" s="15">
        <v>41776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277</v>
      </c>
      <c r="C6" s="1" t="s">
        <v>37</v>
      </c>
      <c r="D6" s="19">
        <v>41776</v>
      </c>
      <c r="E6" s="19">
        <v>41777</v>
      </c>
      <c r="F6" s="18">
        <v>49300</v>
      </c>
      <c r="G6" s="20">
        <v>35425</v>
      </c>
      <c r="H6" s="21"/>
      <c r="I6" s="21"/>
      <c r="J6" s="21">
        <v>35425</v>
      </c>
      <c r="K6" s="20"/>
      <c r="L6" s="20"/>
      <c r="M6" s="20"/>
      <c r="N6" s="22">
        <f>G6+I6</f>
        <v>35425</v>
      </c>
    </row>
    <row r="7" spans="1:14" x14ac:dyDescent="0.25">
      <c r="A7" s="18"/>
      <c r="B7" s="1" t="s">
        <v>28</v>
      </c>
      <c r="C7" s="1" t="s">
        <v>31</v>
      </c>
      <c r="D7" s="19"/>
      <c r="E7" s="19"/>
      <c r="F7" s="26">
        <v>49301</v>
      </c>
      <c r="G7" s="20"/>
      <c r="H7" s="21" t="s">
        <v>34</v>
      </c>
      <c r="I7" s="21">
        <v>1800</v>
      </c>
      <c r="J7" s="21">
        <v>1800</v>
      </c>
      <c r="K7" s="20"/>
      <c r="L7" s="20"/>
      <c r="M7" s="20"/>
      <c r="N7" s="22">
        <f t="shared" ref="N7:N26" si="0">G7+I7</f>
        <v>1800</v>
      </c>
    </row>
    <row r="8" spans="1:14" x14ac:dyDescent="0.25">
      <c r="A8" s="18"/>
      <c r="B8" s="1"/>
      <c r="C8" s="1"/>
      <c r="D8" s="19"/>
      <c r="E8" s="19"/>
      <c r="F8" s="18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26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25"/>
      <c r="C11" s="25"/>
      <c r="D11" s="19"/>
      <c r="E11" s="19"/>
      <c r="F11" s="26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37225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35425</v>
      </c>
      <c r="H28" s="31"/>
      <c r="I28" s="32">
        <f>SUM(I6:I27)</f>
        <v>1800</v>
      </c>
      <c r="J28" s="32">
        <f>SUM(J6:J27)</f>
        <v>37225</v>
      </c>
      <c r="K28" s="32">
        <f>SUM(K6:K27)</f>
        <v>0</v>
      </c>
      <c r="L28" s="32">
        <f>SUM(L6:L27)</f>
        <v>0</v>
      </c>
      <c r="M28" s="32">
        <f>SUM(M6:M27)</f>
        <v>0</v>
      </c>
      <c r="N28" s="22">
        <f t="shared" ref="N28" si="1">G28+I28</f>
        <v>37225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/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119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19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37225</v>
      </c>
      <c r="D34" s="1"/>
      <c r="E34" s="1"/>
      <c r="F34" s="119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37225</v>
      </c>
      <c r="D35" s="1"/>
      <c r="E35" s="1"/>
      <c r="F35" s="119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B3:C3"/>
    <mergeCell ref="H4:I4"/>
    <mergeCell ref="A28:B28"/>
    <mergeCell ref="A30:B30"/>
    <mergeCell ref="E30:F30"/>
    <mergeCell ref="G30:M30"/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</mergeCells>
  <pageMargins left="0.7" right="0.7" top="0.75" bottom="0.75" header="0.3" footer="0.3"/>
  <pageSetup scale="7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B21" workbookViewId="0">
      <selection activeCell="D31" sqref="D31"/>
    </sheetView>
  </sheetViews>
  <sheetFormatPr baseColWidth="10" defaultColWidth="9.140625" defaultRowHeight="15" x14ac:dyDescent="0.25"/>
  <cols>
    <col min="1" max="1" width="6.8554687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.8554687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75"/>
      <c r="E3" s="175" t="s">
        <v>450</v>
      </c>
      <c r="F3" s="11"/>
      <c r="G3" s="12"/>
      <c r="H3" s="5"/>
      <c r="I3" s="1"/>
      <c r="J3" s="13"/>
      <c r="K3" s="14" t="s">
        <v>5</v>
      </c>
      <c r="L3" s="15">
        <v>41789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>
        <v>17</v>
      </c>
      <c r="B6" s="57" t="s">
        <v>451</v>
      </c>
      <c r="C6" s="1" t="s">
        <v>37</v>
      </c>
      <c r="D6" s="19">
        <v>41789</v>
      </c>
      <c r="E6" s="19">
        <v>41790</v>
      </c>
      <c r="F6" s="18">
        <v>49441</v>
      </c>
      <c r="G6" s="20">
        <v>23980</v>
      </c>
      <c r="H6" s="21"/>
      <c r="I6" s="21"/>
      <c r="J6" s="21"/>
      <c r="K6" s="20">
        <v>23980</v>
      </c>
      <c r="L6" s="20"/>
      <c r="M6" s="20"/>
      <c r="N6" s="22">
        <f t="shared" ref="N6:N25" si="0">G6+I6</f>
        <v>23980</v>
      </c>
    </row>
    <row r="7" spans="1:14" x14ac:dyDescent="0.25">
      <c r="A7" s="110">
        <v>27</v>
      </c>
      <c r="B7" s="25" t="s">
        <v>452</v>
      </c>
      <c r="C7" s="25" t="s">
        <v>37</v>
      </c>
      <c r="D7" s="19">
        <v>41789</v>
      </c>
      <c r="E7" s="19">
        <v>41790</v>
      </c>
      <c r="F7" s="26">
        <v>49442</v>
      </c>
      <c r="G7" s="21">
        <v>20000</v>
      </c>
      <c r="H7" s="21"/>
      <c r="I7" s="21"/>
      <c r="J7" s="21">
        <v>20000</v>
      </c>
      <c r="K7" s="20"/>
      <c r="L7" s="20"/>
      <c r="M7" s="20"/>
      <c r="N7" s="22">
        <f t="shared" si="0"/>
        <v>20000</v>
      </c>
    </row>
    <row r="8" spans="1:14" x14ac:dyDescent="0.25">
      <c r="A8" s="110"/>
      <c r="B8" s="1" t="s">
        <v>62</v>
      </c>
      <c r="C8" s="1" t="s">
        <v>37</v>
      </c>
      <c r="D8" s="19"/>
      <c r="E8" s="19"/>
      <c r="F8" s="165">
        <v>49443</v>
      </c>
      <c r="G8" s="20"/>
      <c r="H8" s="21" t="s">
        <v>61</v>
      </c>
      <c r="I8" s="21">
        <v>1000</v>
      </c>
      <c r="J8" s="21">
        <v>1000</v>
      </c>
      <c r="K8" s="20"/>
      <c r="L8" s="20"/>
      <c r="M8" s="20"/>
      <c r="N8" s="22">
        <f t="shared" si="0"/>
        <v>1000</v>
      </c>
    </row>
    <row r="9" spans="1:14" x14ac:dyDescent="0.25">
      <c r="A9" s="18"/>
      <c r="B9" s="1"/>
      <c r="C9" s="1"/>
      <c r="D9" s="19"/>
      <c r="E9" s="19"/>
      <c r="F9" s="165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10"/>
      <c r="B10" s="1"/>
      <c r="C10" s="1"/>
      <c r="D10" s="19"/>
      <c r="E10" s="19"/>
      <c r="F10" s="166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26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24"/>
      <c r="D12" s="19"/>
      <c r="E12" s="19"/>
      <c r="F12" s="16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9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57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27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>G21+I21</f>
        <v>0</v>
      </c>
    </row>
    <row r="22" spans="1:14" x14ac:dyDescent="0.25">
      <c r="A22" s="27"/>
      <c r="B22" s="1"/>
      <c r="C22" s="19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>G24+I24</f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7"/>
      <c r="B26" s="1"/>
      <c r="C26" s="1"/>
      <c r="D26" s="19"/>
      <c r="E26" s="19"/>
      <c r="F26" s="28"/>
      <c r="G26" s="20"/>
      <c r="H26" s="21"/>
      <c r="I26" s="21"/>
      <c r="J26" s="21"/>
      <c r="K26" s="20"/>
      <c r="L26" s="20"/>
      <c r="M26" s="20"/>
      <c r="N26" s="22">
        <f>SUM(N6:N25)</f>
        <v>44980</v>
      </c>
    </row>
    <row r="27" spans="1:14" x14ac:dyDescent="0.25">
      <c r="A27" s="180" t="s">
        <v>21</v>
      </c>
      <c r="B27" s="181"/>
      <c r="C27" s="29"/>
      <c r="D27" s="29"/>
      <c r="E27" s="29"/>
      <c r="F27" s="30"/>
      <c r="G27" s="20">
        <f>SUM(G6:G26)</f>
        <v>43980</v>
      </c>
      <c r="H27" s="31"/>
      <c r="I27" s="32">
        <f>SUM(I6:I26)</f>
        <v>1000</v>
      </c>
      <c r="J27" s="32">
        <f>SUM(J6:J26)</f>
        <v>21000</v>
      </c>
      <c r="K27" s="32">
        <f>SUM(K6:K26)</f>
        <v>23980</v>
      </c>
      <c r="L27" s="32">
        <f>SUM(L6:L26)</f>
        <v>0</v>
      </c>
      <c r="M27" s="32">
        <f>SUM(M6:M26)</f>
        <v>0</v>
      </c>
      <c r="N27" s="22">
        <f t="shared" ref="N27" si="1">G27+I27</f>
        <v>44980</v>
      </c>
    </row>
    <row r="28" spans="1:14" x14ac:dyDescent="0.25">
      <c r="A28" s="1"/>
      <c r="B28" s="1"/>
      <c r="C28" s="1"/>
      <c r="D28" s="19"/>
      <c r="E28" s="1"/>
      <c r="F28" s="1"/>
      <c r="G28" s="33"/>
      <c r="H28" s="34" t="s">
        <v>22</v>
      </c>
      <c r="I28" s="35"/>
      <c r="J28" s="36"/>
      <c r="K28" s="37"/>
      <c r="L28" s="29"/>
      <c r="M28" s="36"/>
      <c r="N28" s="33"/>
    </row>
    <row r="29" spans="1:14" x14ac:dyDescent="0.25">
      <c r="A29" s="180" t="s">
        <v>23</v>
      </c>
      <c r="B29" s="181"/>
      <c r="C29" s="1"/>
      <c r="D29" s="19"/>
      <c r="E29" s="182" t="s">
        <v>24</v>
      </c>
      <c r="F29" s="191"/>
      <c r="G29" s="192"/>
      <c r="H29" s="193"/>
      <c r="I29" s="193"/>
      <c r="J29" s="193"/>
      <c r="K29" s="193"/>
      <c r="L29" s="193"/>
      <c r="M29" s="193"/>
      <c r="N29" s="42"/>
    </row>
    <row r="30" spans="1:14" x14ac:dyDescent="0.25">
      <c r="A30" s="180" t="s">
        <v>25</v>
      </c>
      <c r="B30" s="181"/>
      <c r="C30" s="43"/>
      <c r="D30" s="1"/>
      <c r="E30" s="182">
        <v>545</v>
      </c>
      <c r="F30" s="183"/>
      <c r="G30" s="184"/>
      <c r="H30" s="185"/>
      <c r="I30" s="185"/>
      <c r="J30" s="185"/>
      <c r="K30" s="185"/>
      <c r="L30" s="185"/>
      <c r="M30" s="185"/>
      <c r="N30" s="45"/>
    </row>
    <row r="31" spans="1:14" x14ac:dyDescent="0.25">
      <c r="A31" s="180" t="s">
        <v>26</v>
      </c>
      <c r="B31" s="181"/>
      <c r="C31" s="46">
        <v>0</v>
      </c>
      <c r="D31" s="1"/>
      <c r="E31" s="1"/>
      <c r="F31" s="174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6"/>
      <c r="B32" s="187"/>
      <c r="C32" s="20">
        <v>0</v>
      </c>
      <c r="D32" s="1"/>
      <c r="E32" s="1"/>
      <c r="F32" s="174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0" t="s">
        <v>27</v>
      </c>
      <c r="B33" s="181"/>
      <c r="C33" s="32">
        <v>21000</v>
      </c>
      <c r="D33" s="1"/>
      <c r="E33" s="1"/>
      <c r="F33" s="174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20</v>
      </c>
      <c r="B34" s="181"/>
      <c r="C34" s="20">
        <f>C32+C33</f>
        <v>21000</v>
      </c>
      <c r="D34" s="1"/>
      <c r="E34" s="1"/>
      <c r="F34" s="174"/>
      <c r="G34" s="48"/>
      <c r="H34" s="49"/>
      <c r="I34" s="49"/>
      <c r="J34" s="49"/>
      <c r="K34" s="49"/>
      <c r="L34" s="49"/>
      <c r="M34" s="49"/>
      <c r="N34" s="50"/>
    </row>
    <row r="37" spans="1:14" x14ac:dyDescent="0.25">
      <c r="C37" s="63"/>
    </row>
  </sheetData>
  <mergeCells count="15">
    <mergeCell ref="B3:C3"/>
    <mergeCell ref="H4:I4"/>
    <mergeCell ref="A27:B27"/>
    <mergeCell ref="A29:B29"/>
    <mergeCell ref="E29:F29"/>
    <mergeCell ref="G29:M29"/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</mergeCells>
  <pageMargins left="0.7" right="0.7" top="0.75" bottom="0.75" header="0.3" footer="0.3"/>
  <pageSetup scale="69" orientation="landscape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35" sqref="C35"/>
    </sheetView>
  </sheetViews>
  <sheetFormatPr baseColWidth="10" defaultColWidth="9.140625" defaultRowHeight="15" x14ac:dyDescent="0.25"/>
  <cols>
    <col min="1" max="1" width="9.42578125" customWidth="1"/>
    <col min="2" max="2" width="25.28515625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10" customWidth="1"/>
    <col min="11" max="11" width="11.7109375" customWidth="1"/>
    <col min="12" max="12" width="9.57031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17"/>
      <c r="E3" s="120" t="s">
        <v>63</v>
      </c>
      <c r="F3" s="11"/>
      <c r="G3" s="12"/>
      <c r="H3" s="5"/>
      <c r="I3" s="1"/>
      <c r="J3" s="13"/>
      <c r="K3" s="14" t="s">
        <v>5</v>
      </c>
      <c r="L3" s="15">
        <v>41776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272</v>
      </c>
      <c r="C6" s="1" t="s">
        <v>37</v>
      </c>
      <c r="D6" s="19">
        <v>41776</v>
      </c>
      <c r="E6" s="19">
        <v>41777</v>
      </c>
      <c r="F6" s="18">
        <v>49294</v>
      </c>
      <c r="G6" s="20">
        <v>20165</v>
      </c>
      <c r="H6" s="21"/>
      <c r="I6" s="21"/>
      <c r="J6" s="21"/>
      <c r="K6" s="20">
        <v>20165</v>
      </c>
      <c r="L6" s="20"/>
      <c r="M6" s="20"/>
      <c r="N6" s="22">
        <f>G6+I6</f>
        <v>20165</v>
      </c>
    </row>
    <row r="7" spans="1:14" x14ac:dyDescent="0.25">
      <c r="A7" s="18"/>
      <c r="B7" s="1" t="s">
        <v>255</v>
      </c>
      <c r="C7" s="1" t="s">
        <v>276</v>
      </c>
      <c r="D7" s="19">
        <v>41774</v>
      </c>
      <c r="E7" s="19">
        <v>41776</v>
      </c>
      <c r="F7" s="26">
        <v>49295</v>
      </c>
      <c r="G7" s="20">
        <v>55590</v>
      </c>
      <c r="H7" s="21"/>
      <c r="I7" s="21"/>
      <c r="J7" s="21"/>
      <c r="K7" s="20"/>
      <c r="L7" s="20"/>
      <c r="M7" s="20">
        <v>55590</v>
      </c>
      <c r="N7" s="22">
        <f t="shared" ref="N7:N26" si="0">G7+I7</f>
        <v>55590</v>
      </c>
    </row>
    <row r="8" spans="1:14" x14ac:dyDescent="0.25">
      <c r="A8" s="18"/>
      <c r="B8" s="1" t="s">
        <v>273</v>
      </c>
      <c r="C8" s="1" t="s">
        <v>60</v>
      </c>
      <c r="D8" s="19">
        <v>41776</v>
      </c>
      <c r="E8" s="19">
        <v>41777</v>
      </c>
      <c r="F8" s="18">
        <v>49296</v>
      </c>
      <c r="G8" s="20">
        <v>177125</v>
      </c>
      <c r="H8" s="21"/>
      <c r="I8" s="21"/>
      <c r="J8" s="21">
        <v>27125</v>
      </c>
      <c r="K8" s="20"/>
      <c r="L8" s="20"/>
      <c r="M8" s="20">
        <v>150000</v>
      </c>
      <c r="N8" s="22">
        <f t="shared" si="0"/>
        <v>177125</v>
      </c>
    </row>
    <row r="9" spans="1:14" x14ac:dyDescent="0.25">
      <c r="A9" s="18"/>
      <c r="B9" s="1" t="s">
        <v>274</v>
      </c>
      <c r="C9" s="1" t="s">
        <v>60</v>
      </c>
      <c r="D9" s="19">
        <v>41776</v>
      </c>
      <c r="E9" s="19">
        <v>41777</v>
      </c>
      <c r="F9" s="26">
        <v>49297</v>
      </c>
      <c r="G9" s="20">
        <v>48505</v>
      </c>
      <c r="H9" s="21"/>
      <c r="I9" s="21"/>
      <c r="J9" s="21"/>
      <c r="K9" s="20">
        <v>48505</v>
      </c>
      <c r="L9" s="20"/>
      <c r="M9" s="20"/>
      <c r="N9" s="22">
        <f t="shared" si="0"/>
        <v>48505</v>
      </c>
    </row>
    <row r="10" spans="1:14" x14ac:dyDescent="0.25">
      <c r="A10" s="18"/>
      <c r="B10" s="57" t="s">
        <v>264</v>
      </c>
      <c r="C10" s="1" t="s">
        <v>37</v>
      </c>
      <c r="D10" s="19">
        <v>41776</v>
      </c>
      <c r="E10" s="19">
        <v>41777</v>
      </c>
      <c r="F10" s="18">
        <v>49298</v>
      </c>
      <c r="G10" s="20">
        <v>68125</v>
      </c>
      <c r="H10" s="21"/>
      <c r="I10" s="21"/>
      <c r="J10" s="21"/>
      <c r="K10" s="20">
        <v>68125</v>
      </c>
      <c r="L10" s="20"/>
      <c r="M10" s="20"/>
      <c r="N10" s="22">
        <f t="shared" si="0"/>
        <v>68125</v>
      </c>
    </row>
    <row r="11" spans="1:14" x14ac:dyDescent="0.25">
      <c r="A11" s="18"/>
      <c r="B11" s="25" t="s">
        <v>106</v>
      </c>
      <c r="C11" s="25" t="s">
        <v>275</v>
      </c>
      <c r="D11" s="19">
        <v>41776</v>
      </c>
      <c r="E11" s="19">
        <v>41777</v>
      </c>
      <c r="F11" s="26">
        <v>49299</v>
      </c>
      <c r="G11" s="21">
        <v>17000</v>
      </c>
      <c r="H11" s="21"/>
      <c r="I11" s="21"/>
      <c r="J11" s="21">
        <v>17000</v>
      </c>
      <c r="K11" s="20"/>
      <c r="L11" s="20"/>
      <c r="M11" s="20"/>
      <c r="N11" s="22">
        <f t="shared" si="0"/>
        <v>17000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386510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386510</v>
      </c>
      <c r="H28" s="31"/>
      <c r="I28" s="32">
        <f>SUM(I6:I27)</f>
        <v>0</v>
      </c>
      <c r="J28" s="32">
        <f>SUM(J6:J27)</f>
        <v>44125</v>
      </c>
      <c r="K28" s="32">
        <f>SUM(K6:K27)</f>
        <v>136795</v>
      </c>
      <c r="L28" s="32">
        <f>SUM(L6:L27)</f>
        <v>0</v>
      </c>
      <c r="M28" s="32">
        <f>SUM(M6:M27)</f>
        <v>205590</v>
      </c>
      <c r="N28" s="22">
        <f t="shared" ref="N28" si="1">G28+I28</f>
        <v>386510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/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118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18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44125</v>
      </c>
      <c r="D34" s="1"/>
      <c r="E34" s="1"/>
      <c r="F34" s="118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44125</v>
      </c>
      <c r="D35" s="1"/>
      <c r="E35" s="1"/>
      <c r="F35" s="118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  <mergeCell ref="B3:C3"/>
    <mergeCell ref="H4:I4"/>
    <mergeCell ref="A28:B28"/>
    <mergeCell ref="A30:B30"/>
    <mergeCell ref="E30:F30"/>
    <mergeCell ref="G30:M30"/>
  </mergeCells>
  <pageMargins left="0.7" right="0.7" top="0.75" bottom="0.75" header="0.3" footer="0.3"/>
  <pageSetup scale="70" orientation="landscape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21" sqref="C21"/>
    </sheetView>
  </sheetViews>
  <sheetFormatPr baseColWidth="10" defaultColWidth="9.140625" defaultRowHeight="15" x14ac:dyDescent="0.25"/>
  <cols>
    <col min="1" max="1" width="9.42578125" customWidth="1"/>
    <col min="2" max="2" width="25.28515625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10" customWidth="1"/>
    <col min="11" max="11" width="11.7109375" customWidth="1"/>
    <col min="12" max="12" width="9.57031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16"/>
      <c r="E3" s="116" t="s">
        <v>62</v>
      </c>
      <c r="F3" s="11"/>
      <c r="G3" s="12"/>
      <c r="H3" s="5"/>
      <c r="I3" s="1"/>
      <c r="J3" s="13"/>
      <c r="K3" s="14" t="s">
        <v>5</v>
      </c>
      <c r="L3" s="15">
        <v>41775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 t="s">
        <v>261</v>
      </c>
      <c r="B6" s="1" t="s">
        <v>262</v>
      </c>
      <c r="C6" s="1" t="s">
        <v>60</v>
      </c>
      <c r="D6" s="19">
        <v>41775</v>
      </c>
      <c r="E6" s="19">
        <v>41776</v>
      </c>
      <c r="F6" s="18">
        <v>49288</v>
      </c>
      <c r="G6" s="20">
        <v>21800</v>
      </c>
      <c r="H6" s="21"/>
      <c r="I6" s="21"/>
      <c r="J6" s="21"/>
      <c r="K6" s="20">
        <v>21800</v>
      </c>
      <c r="L6" s="20"/>
      <c r="M6" s="20"/>
      <c r="N6" s="22">
        <f>G6+I6</f>
        <v>21800</v>
      </c>
    </row>
    <row r="7" spans="1:14" x14ac:dyDescent="0.25">
      <c r="A7" s="18" t="s">
        <v>263</v>
      </c>
      <c r="B7" s="1" t="s">
        <v>264</v>
      </c>
      <c r="C7" s="1" t="s">
        <v>37</v>
      </c>
      <c r="D7" s="19">
        <v>41775</v>
      </c>
      <c r="E7" s="19">
        <v>41776</v>
      </c>
      <c r="F7" s="26">
        <v>49289</v>
      </c>
      <c r="G7" s="20">
        <v>61040</v>
      </c>
      <c r="H7" s="21"/>
      <c r="I7" s="21"/>
      <c r="J7" s="21"/>
      <c r="K7" s="20">
        <v>61040</v>
      </c>
      <c r="L7" s="20"/>
      <c r="M7" s="20"/>
      <c r="N7" s="22">
        <f t="shared" ref="N7:N26" si="0">G7+I7</f>
        <v>61040</v>
      </c>
    </row>
    <row r="8" spans="1:14" x14ac:dyDescent="0.25">
      <c r="A8" s="18" t="s">
        <v>213</v>
      </c>
      <c r="B8" s="1" t="s">
        <v>265</v>
      </c>
      <c r="C8" s="1" t="s">
        <v>37</v>
      </c>
      <c r="D8" s="19">
        <v>41775</v>
      </c>
      <c r="E8" s="19">
        <v>41777</v>
      </c>
      <c r="F8" s="26">
        <v>49290</v>
      </c>
      <c r="G8" s="20">
        <v>54500</v>
      </c>
      <c r="H8" s="21"/>
      <c r="I8" s="21"/>
      <c r="J8" s="21"/>
      <c r="K8" s="20">
        <v>54500</v>
      </c>
      <c r="L8" s="20"/>
      <c r="M8" s="20"/>
      <c r="N8" s="22">
        <f t="shared" si="0"/>
        <v>54500</v>
      </c>
    </row>
    <row r="9" spans="1:14" x14ac:dyDescent="0.25">
      <c r="A9" s="18" t="s">
        <v>266</v>
      </c>
      <c r="B9" s="1" t="s">
        <v>267</v>
      </c>
      <c r="C9" s="1" t="s">
        <v>31</v>
      </c>
      <c r="D9" s="19">
        <v>41775</v>
      </c>
      <c r="E9" s="19">
        <v>41776</v>
      </c>
      <c r="F9" s="18">
        <v>49291</v>
      </c>
      <c r="G9" s="20">
        <v>20165</v>
      </c>
      <c r="H9" s="21"/>
      <c r="I9" s="21"/>
      <c r="J9" s="21"/>
      <c r="K9" s="20">
        <v>20165</v>
      </c>
      <c r="L9" s="20"/>
      <c r="M9" s="20"/>
      <c r="N9" s="22">
        <f t="shared" si="0"/>
        <v>20165</v>
      </c>
    </row>
    <row r="10" spans="1:14" x14ac:dyDescent="0.25">
      <c r="A10" s="18" t="s">
        <v>219</v>
      </c>
      <c r="B10" s="57" t="s">
        <v>268</v>
      </c>
      <c r="C10" s="1" t="s">
        <v>269</v>
      </c>
      <c r="D10" s="19">
        <v>41775</v>
      </c>
      <c r="E10" s="19">
        <v>41776</v>
      </c>
      <c r="F10" s="18">
        <v>49292</v>
      </c>
      <c r="G10" s="20">
        <v>20000</v>
      </c>
      <c r="H10" s="21"/>
      <c r="I10" s="21"/>
      <c r="J10" s="21">
        <v>20000</v>
      </c>
      <c r="K10" s="20"/>
      <c r="L10" s="20"/>
      <c r="M10" s="20"/>
      <c r="N10" s="22">
        <f t="shared" si="0"/>
        <v>20000</v>
      </c>
    </row>
    <row r="11" spans="1:14" x14ac:dyDescent="0.25">
      <c r="A11" s="18" t="s">
        <v>270</v>
      </c>
      <c r="B11" s="25" t="s">
        <v>271</v>
      </c>
      <c r="C11" s="25" t="s">
        <v>37</v>
      </c>
      <c r="D11" s="19">
        <v>41775</v>
      </c>
      <c r="E11" s="19">
        <v>41776</v>
      </c>
      <c r="F11" s="18">
        <v>49293</v>
      </c>
      <c r="G11" s="21">
        <v>31610</v>
      </c>
      <c r="H11" s="21"/>
      <c r="I11" s="21"/>
      <c r="J11" s="21"/>
      <c r="K11" s="20">
        <v>31610</v>
      </c>
      <c r="L11" s="20"/>
      <c r="M11" s="20"/>
      <c r="N11" s="22">
        <f t="shared" si="0"/>
        <v>31610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209115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209115</v>
      </c>
      <c r="H28" s="31"/>
      <c r="I28" s="32">
        <f>SUM(I6:I27)</f>
        <v>0</v>
      </c>
      <c r="J28" s="32">
        <f>SUM(J6:J27)</f>
        <v>20000</v>
      </c>
      <c r="K28" s="32">
        <f>SUM(K6:K27)</f>
        <v>189115</v>
      </c>
      <c r="L28" s="32">
        <f>SUM(L6:L27)</f>
        <v>0</v>
      </c>
      <c r="M28" s="32">
        <f>SUM(M6:M27)</f>
        <v>0</v>
      </c>
      <c r="N28" s="22">
        <f t="shared" ref="N28" si="1">G28+I28</f>
        <v>209115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/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115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15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20000</v>
      </c>
      <c r="D34" s="1"/>
      <c r="E34" s="1"/>
      <c r="F34" s="115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20000</v>
      </c>
      <c r="D35" s="1"/>
      <c r="E35" s="1"/>
      <c r="F35" s="115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B3:C3"/>
    <mergeCell ref="H4:I4"/>
    <mergeCell ref="A28:B28"/>
    <mergeCell ref="A30:B30"/>
    <mergeCell ref="E30:F30"/>
    <mergeCell ref="G30:M30"/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</mergeCells>
  <pageMargins left="0.7" right="0.7" top="0.75" bottom="0.75" header="0.3" footer="0.3"/>
  <pageSetup scale="70" orientation="landscape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H9" sqref="H9"/>
    </sheetView>
  </sheetViews>
  <sheetFormatPr baseColWidth="10" defaultColWidth="9.140625" defaultRowHeight="15" x14ac:dyDescent="0.25"/>
  <cols>
    <col min="1" max="1" width="9.42578125" customWidth="1"/>
    <col min="2" max="2" width="25.28515625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10" customWidth="1"/>
    <col min="11" max="11" width="11.7109375" customWidth="1"/>
    <col min="12" max="12" width="9.57031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13"/>
      <c r="E3" s="113" t="s">
        <v>28</v>
      </c>
      <c r="F3" s="11"/>
      <c r="G3" s="12"/>
      <c r="H3" s="5"/>
      <c r="I3" s="1"/>
      <c r="J3" s="13"/>
      <c r="K3" s="14" t="s">
        <v>5</v>
      </c>
      <c r="L3" s="15">
        <v>41775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>
        <v>20</v>
      </c>
      <c r="B6" s="1" t="s">
        <v>255</v>
      </c>
      <c r="C6" s="1"/>
      <c r="D6" s="19"/>
      <c r="E6" s="19"/>
      <c r="F6" s="18">
        <v>49284</v>
      </c>
      <c r="G6" s="20"/>
      <c r="H6" s="21" t="s">
        <v>256</v>
      </c>
      <c r="I6" s="21">
        <v>53410</v>
      </c>
      <c r="J6" s="21">
        <v>53410</v>
      </c>
      <c r="K6" s="20"/>
      <c r="L6" s="20"/>
      <c r="M6" s="20"/>
      <c r="N6" s="22">
        <f>G6+I6</f>
        <v>53410</v>
      </c>
    </row>
    <row r="7" spans="1:14" x14ac:dyDescent="0.25">
      <c r="A7" s="18">
        <v>18</v>
      </c>
      <c r="B7" s="1" t="s">
        <v>260</v>
      </c>
      <c r="C7" s="1" t="s">
        <v>257</v>
      </c>
      <c r="D7" s="19">
        <v>41774</v>
      </c>
      <c r="E7" s="19">
        <v>41775</v>
      </c>
      <c r="F7" s="26">
        <v>49285</v>
      </c>
      <c r="G7" s="20">
        <v>17000</v>
      </c>
      <c r="H7" s="21"/>
      <c r="I7" s="21"/>
      <c r="J7" s="21"/>
      <c r="K7" s="20">
        <v>17000</v>
      </c>
      <c r="L7" s="20"/>
      <c r="M7" s="20"/>
      <c r="N7" s="22">
        <f t="shared" ref="N7:N26" si="0">G7+I7</f>
        <v>17000</v>
      </c>
    </row>
    <row r="8" spans="1:14" x14ac:dyDescent="0.25">
      <c r="A8" s="18">
        <v>12</v>
      </c>
      <c r="B8" s="1" t="s">
        <v>258</v>
      </c>
      <c r="C8" s="1" t="s">
        <v>31</v>
      </c>
      <c r="D8" s="19">
        <v>41774</v>
      </c>
      <c r="E8" s="19">
        <v>41775</v>
      </c>
      <c r="F8" s="26">
        <v>49286</v>
      </c>
      <c r="G8" s="20">
        <v>27250</v>
      </c>
      <c r="H8" s="21"/>
      <c r="I8" s="21"/>
      <c r="J8" s="21"/>
      <c r="K8" s="20">
        <v>27250</v>
      </c>
      <c r="L8" s="20"/>
      <c r="M8" s="20"/>
      <c r="N8" s="22">
        <f t="shared" si="0"/>
        <v>27250</v>
      </c>
    </row>
    <row r="9" spans="1:14" x14ac:dyDescent="0.25">
      <c r="A9" s="110">
        <v>11</v>
      </c>
      <c r="B9" s="1" t="s">
        <v>259</v>
      </c>
      <c r="C9" s="1" t="s">
        <v>93</v>
      </c>
      <c r="D9" s="19">
        <v>41775</v>
      </c>
      <c r="E9" s="19">
        <v>41776</v>
      </c>
      <c r="F9" s="18">
        <v>49287</v>
      </c>
      <c r="G9" s="20">
        <v>20000</v>
      </c>
      <c r="H9" s="21"/>
      <c r="I9" s="21"/>
      <c r="J9" s="21"/>
      <c r="K9" s="20">
        <v>20000</v>
      </c>
      <c r="L9" s="20"/>
      <c r="M9" s="20"/>
      <c r="N9" s="22">
        <f t="shared" si="0"/>
        <v>20000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25"/>
      <c r="C11" s="25"/>
      <c r="D11" s="19"/>
      <c r="E11" s="19"/>
      <c r="F11" s="18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117660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64250</v>
      </c>
      <c r="H28" s="31"/>
      <c r="I28" s="32">
        <f>SUM(I6:I27)</f>
        <v>53410</v>
      </c>
      <c r="J28" s="32">
        <f>SUM(J6:J27)</f>
        <v>53410</v>
      </c>
      <c r="K28" s="32">
        <f>SUM(K6:K27)</f>
        <v>64250</v>
      </c>
      <c r="L28" s="32">
        <f>SUM(L6:L27)</f>
        <v>0</v>
      </c>
      <c r="M28" s="32">
        <f>SUM(M6:M27)</f>
        <v>0</v>
      </c>
      <c r="N28" s="22">
        <f t="shared" ref="N28" si="1">G28+I28</f>
        <v>117660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/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98</v>
      </c>
      <c r="D32" s="1"/>
      <c r="E32" s="1"/>
      <c r="F32" s="114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53410</v>
      </c>
      <c r="D33" s="1"/>
      <c r="E33" s="1"/>
      <c r="F33" s="114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0</v>
      </c>
      <c r="D34" s="1"/>
      <c r="E34" s="1"/>
      <c r="F34" s="114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53410</v>
      </c>
      <c r="D35" s="1"/>
      <c r="E35" s="1"/>
      <c r="F35" s="114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  <mergeCell ref="B3:C3"/>
    <mergeCell ref="H4:I4"/>
    <mergeCell ref="A28:B28"/>
    <mergeCell ref="A30:B30"/>
    <mergeCell ref="E30:F30"/>
    <mergeCell ref="G30:M30"/>
  </mergeCells>
  <pageMargins left="0.7" right="0.7" top="0.75" bottom="0.75" header="0.3" footer="0.3"/>
  <pageSetup scale="70" orientation="landscape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E3" sqref="E3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10" customWidth="1"/>
    <col min="11" max="11" width="11.710937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12"/>
      <c r="E3" s="112" t="s">
        <v>83</v>
      </c>
      <c r="F3" s="11"/>
      <c r="G3" s="12"/>
      <c r="H3" s="5"/>
      <c r="I3" s="1"/>
      <c r="J3" s="13"/>
      <c r="K3" s="14" t="s">
        <v>5</v>
      </c>
      <c r="L3" s="15">
        <v>41774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>
        <v>10</v>
      </c>
      <c r="B6" s="1" t="s">
        <v>242</v>
      </c>
      <c r="C6" s="1" t="s">
        <v>243</v>
      </c>
      <c r="D6" s="19">
        <v>41774</v>
      </c>
      <c r="E6" s="19">
        <v>41775</v>
      </c>
      <c r="F6" s="18">
        <v>49275</v>
      </c>
      <c r="G6" s="20">
        <v>17000</v>
      </c>
      <c r="H6" s="21"/>
      <c r="I6" s="21"/>
      <c r="J6" s="21"/>
      <c r="K6" s="20">
        <v>17000</v>
      </c>
      <c r="L6" s="20"/>
      <c r="M6" s="20"/>
      <c r="N6" s="22">
        <f>G6+I6</f>
        <v>17000</v>
      </c>
    </row>
    <row r="7" spans="1:14" x14ac:dyDescent="0.25">
      <c r="A7" s="18">
        <v>7</v>
      </c>
      <c r="B7" s="1" t="s">
        <v>244</v>
      </c>
      <c r="C7" s="1" t="s">
        <v>245</v>
      </c>
      <c r="D7" s="19">
        <v>41774</v>
      </c>
      <c r="E7" s="19">
        <v>41775</v>
      </c>
      <c r="F7" s="26">
        <v>49276</v>
      </c>
      <c r="G7" s="20">
        <v>17000</v>
      </c>
      <c r="H7" s="21"/>
      <c r="I7" s="21"/>
      <c r="J7" s="21"/>
      <c r="K7" s="20">
        <v>17000</v>
      </c>
      <c r="L7" s="20"/>
      <c r="M7" s="20"/>
      <c r="N7" s="22">
        <f t="shared" ref="N7:N26" si="0">G7+I7</f>
        <v>17000</v>
      </c>
    </row>
    <row r="8" spans="1:14" x14ac:dyDescent="0.25">
      <c r="A8" s="18">
        <v>50</v>
      </c>
      <c r="B8" s="1" t="s">
        <v>246</v>
      </c>
      <c r="C8" s="1" t="s">
        <v>37</v>
      </c>
      <c r="D8" s="19">
        <v>41774</v>
      </c>
      <c r="E8" s="19">
        <v>41775</v>
      </c>
      <c r="F8" s="26">
        <v>49277</v>
      </c>
      <c r="G8" s="20">
        <v>27250</v>
      </c>
      <c r="H8" s="21"/>
      <c r="I8" s="21"/>
      <c r="J8" s="21"/>
      <c r="K8" s="20">
        <v>27250</v>
      </c>
      <c r="L8" s="20"/>
      <c r="M8" s="20"/>
      <c r="N8" s="22">
        <f t="shared" si="0"/>
        <v>27250</v>
      </c>
    </row>
    <row r="9" spans="1:14" x14ac:dyDescent="0.25">
      <c r="A9" s="110">
        <v>19</v>
      </c>
      <c r="B9" s="1" t="s">
        <v>247</v>
      </c>
      <c r="C9" s="1" t="s">
        <v>251</v>
      </c>
      <c r="D9" s="19">
        <v>41774</v>
      </c>
      <c r="E9" s="19">
        <v>41775</v>
      </c>
      <c r="F9" s="18">
        <v>49278</v>
      </c>
      <c r="G9" s="20">
        <v>17000</v>
      </c>
      <c r="H9" s="21"/>
      <c r="I9" s="21"/>
      <c r="J9" s="21"/>
      <c r="K9" s="20">
        <v>17000</v>
      </c>
      <c r="L9" s="20"/>
      <c r="M9" s="20"/>
      <c r="N9" s="22">
        <f t="shared" si="0"/>
        <v>17000</v>
      </c>
    </row>
    <row r="10" spans="1:14" x14ac:dyDescent="0.25">
      <c r="A10" s="18">
        <v>25</v>
      </c>
      <c r="B10" s="57" t="s">
        <v>249</v>
      </c>
      <c r="C10" s="1" t="s">
        <v>250</v>
      </c>
      <c r="D10" s="19">
        <v>41774</v>
      </c>
      <c r="E10" s="19">
        <v>41775</v>
      </c>
      <c r="F10" s="18">
        <v>49280</v>
      </c>
      <c r="G10" s="20">
        <v>17000</v>
      </c>
      <c r="H10" s="21"/>
      <c r="I10" s="21"/>
      <c r="J10" s="21"/>
      <c r="K10" s="20">
        <v>17000</v>
      </c>
      <c r="L10" s="20"/>
      <c r="M10" s="20"/>
      <c r="N10" s="22">
        <f t="shared" si="0"/>
        <v>17000</v>
      </c>
    </row>
    <row r="11" spans="1:14" x14ac:dyDescent="0.25">
      <c r="A11" s="18">
        <v>8</v>
      </c>
      <c r="B11" s="25" t="s">
        <v>252</v>
      </c>
      <c r="C11" s="25" t="s">
        <v>253</v>
      </c>
      <c r="D11" s="19">
        <v>41774</v>
      </c>
      <c r="E11" s="19">
        <v>41775</v>
      </c>
      <c r="F11" s="18">
        <v>49281</v>
      </c>
      <c r="G11" s="21">
        <v>17000</v>
      </c>
      <c r="H11" s="21"/>
      <c r="I11" s="21"/>
      <c r="J11" s="21">
        <v>17000</v>
      </c>
      <c r="K11" s="20"/>
      <c r="L11" s="20"/>
      <c r="M11" s="20"/>
      <c r="N11" s="22">
        <f t="shared" si="0"/>
        <v>17000</v>
      </c>
    </row>
    <row r="12" spans="1:14" x14ac:dyDescent="0.25">
      <c r="A12" s="18">
        <v>11</v>
      </c>
      <c r="B12" s="1" t="s">
        <v>226</v>
      </c>
      <c r="C12" s="1" t="s">
        <v>227</v>
      </c>
      <c r="D12" s="19">
        <v>41774</v>
      </c>
      <c r="E12" s="19">
        <v>41775</v>
      </c>
      <c r="F12" s="26">
        <v>49282</v>
      </c>
      <c r="G12" s="20">
        <v>20500</v>
      </c>
      <c r="H12" s="21"/>
      <c r="I12" s="21"/>
      <c r="J12" s="21"/>
      <c r="K12" s="20">
        <v>20500</v>
      </c>
      <c r="L12" s="20"/>
      <c r="M12" s="20"/>
      <c r="N12" s="22">
        <f t="shared" si="0"/>
        <v>20500</v>
      </c>
    </row>
    <row r="13" spans="1:14" x14ac:dyDescent="0.25">
      <c r="A13" s="18"/>
      <c r="B13" s="1" t="s">
        <v>254</v>
      </c>
      <c r="C13" s="1"/>
      <c r="D13" s="19"/>
      <c r="E13" s="19"/>
      <c r="F13" s="26">
        <v>49283</v>
      </c>
      <c r="G13" s="20"/>
      <c r="H13" s="21" t="s">
        <v>34</v>
      </c>
      <c r="I13" s="21">
        <v>800</v>
      </c>
      <c r="J13" s="21">
        <v>800</v>
      </c>
      <c r="K13" s="20"/>
      <c r="L13" s="20"/>
      <c r="M13" s="20"/>
      <c r="N13" s="22">
        <f t="shared" si="0"/>
        <v>800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133550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132750</v>
      </c>
      <c r="H28" s="31"/>
      <c r="I28" s="32">
        <f>SUM(I6:I27)</f>
        <v>800</v>
      </c>
      <c r="J28" s="32">
        <f>SUM(J6:J27)</f>
        <v>17800</v>
      </c>
      <c r="K28" s="32">
        <f>SUM(K6:K27)</f>
        <v>115750</v>
      </c>
      <c r="L28" s="32">
        <f>SUM(L6:L27)</f>
        <v>0</v>
      </c>
      <c r="M28" s="32">
        <f>SUM(M6:M27)</f>
        <v>0</v>
      </c>
      <c r="N28" s="22">
        <f t="shared" ref="N28" si="1">G28+I28</f>
        <v>133550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 t="s">
        <v>248</v>
      </c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111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11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17800</v>
      </c>
      <c r="D34" s="1"/>
      <c r="E34" s="1"/>
      <c r="F34" s="111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17800</v>
      </c>
      <c r="D35" s="1"/>
      <c r="E35" s="1"/>
      <c r="F35" s="111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B3:C3"/>
    <mergeCell ref="H4:I4"/>
    <mergeCell ref="A28:B28"/>
    <mergeCell ref="A30:B30"/>
    <mergeCell ref="E30:F30"/>
    <mergeCell ref="G30:M30"/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</mergeCells>
  <pageMargins left="0.7" right="0.7" top="0.75" bottom="0.75" header="0.3" footer="0.3"/>
  <pageSetup scale="70" orientation="landscape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D7" sqref="D7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10" customWidth="1"/>
    <col min="11" max="11" width="11.710937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09"/>
      <c r="E3" s="109" t="s">
        <v>62</v>
      </c>
      <c r="F3" s="11"/>
      <c r="G3" s="12"/>
      <c r="H3" s="5"/>
      <c r="I3" s="1"/>
      <c r="J3" s="13"/>
      <c r="K3" s="14" t="s">
        <v>5</v>
      </c>
      <c r="L3" s="15">
        <v>41774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 t="s">
        <v>233</v>
      </c>
      <c r="B6" s="1" t="s">
        <v>232</v>
      </c>
      <c r="C6" s="1" t="s">
        <v>231</v>
      </c>
      <c r="D6" s="19">
        <v>41773</v>
      </c>
      <c r="E6" s="19">
        <v>41774</v>
      </c>
      <c r="F6" s="18">
        <v>49270</v>
      </c>
      <c r="G6" s="20">
        <v>98100</v>
      </c>
      <c r="H6" s="21"/>
      <c r="I6" s="21"/>
      <c r="J6" s="21"/>
      <c r="K6" s="20">
        <v>98100</v>
      </c>
      <c r="L6" s="20"/>
      <c r="M6" s="20"/>
      <c r="N6" s="22">
        <f>G6+I6</f>
        <v>98100</v>
      </c>
    </row>
    <row r="7" spans="1:14" x14ac:dyDescent="0.25">
      <c r="A7" s="18" t="s">
        <v>234</v>
      </c>
      <c r="B7" s="1" t="s">
        <v>235</v>
      </c>
      <c r="C7" s="1" t="s">
        <v>31</v>
      </c>
      <c r="D7" s="19">
        <v>41772</v>
      </c>
      <c r="E7" s="19">
        <v>41774</v>
      </c>
      <c r="F7" s="26">
        <v>49271</v>
      </c>
      <c r="G7" s="20">
        <v>104640</v>
      </c>
      <c r="H7" s="21"/>
      <c r="I7" s="21"/>
      <c r="J7" s="21">
        <v>104640</v>
      </c>
      <c r="K7" s="20"/>
      <c r="L7" s="20"/>
      <c r="M7" s="20"/>
      <c r="N7" s="22">
        <f t="shared" ref="N7:N26" si="0">G7+I7</f>
        <v>104640</v>
      </c>
    </row>
    <row r="8" spans="1:14" x14ac:dyDescent="0.25">
      <c r="A8" s="18" t="s">
        <v>210</v>
      </c>
      <c r="B8" s="1" t="s">
        <v>236</v>
      </c>
      <c r="C8" s="1" t="s">
        <v>31</v>
      </c>
      <c r="D8" s="19">
        <v>41773</v>
      </c>
      <c r="E8" s="19">
        <v>41774</v>
      </c>
      <c r="F8" s="26">
        <v>49272</v>
      </c>
      <c r="G8" s="20">
        <v>33790</v>
      </c>
      <c r="H8" s="21"/>
      <c r="I8" s="21"/>
      <c r="J8" s="21"/>
      <c r="K8" s="20">
        <v>33790</v>
      </c>
      <c r="L8" s="20"/>
      <c r="M8" s="20"/>
      <c r="N8" s="22">
        <f t="shared" si="0"/>
        <v>33790</v>
      </c>
    </row>
    <row r="9" spans="1:14" x14ac:dyDescent="0.25">
      <c r="A9" s="110" t="s">
        <v>237</v>
      </c>
      <c r="B9" s="1" t="s">
        <v>238</v>
      </c>
      <c r="C9" s="1" t="s">
        <v>239</v>
      </c>
      <c r="D9" s="19">
        <v>41772</v>
      </c>
      <c r="E9" s="19">
        <v>41774</v>
      </c>
      <c r="F9" s="18">
        <v>49273</v>
      </c>
      <c r="G9" s="20">
        <v>331360</v>
      </c>
      <c r="H9" s="21"/>
      <c r="I9" s="21"/>
      <c r="J9" s="21"/>
      <c r="K9" s="20"/>
      <c r="L9" s="20"/>
      <c r="M9" s="20">
        <v>331360</v>
      </c>
      <c r="N9" s="22">
        <f t="shared" si="0"/>
        <v>331360</v>
      </c>
    </row>
    <row r="10" spans="1:14" x14ac:dyDescent="0.25">
      <c r="A10" s="18" t="s">
        <v>240</v>
      </c>
      <c r="B10" s="57" t="s">
        <v>241</v>
      </c>
      <c r="C10" s="1" t="s">
        <v>187</v>
      </c>
      <c r="D10" s="19">
        <v>41772</v>
      </c>
      <c r="E10" s="19">
        <v>41775</v>
      </c>
      <c r="F10" s="18">
        <v>49274</v>
      </c>
      <c r="G10" s="20">
        <v>61500</v>
      </c>
      <c r="H10" s="21"/>
      <c r="I10" s="21"/>
      <c r="J10" s="21"/>
      <c r="K10" s="20">
        <v>61500</v>
      </c>
      <c r="L10" s="20"/>
      <c r="M10" s="20"/>
      <c r="N10" s="22">
        <f t="shared" si="0"/>
        <v>61500</v>
      </c>
    </row>
    <row r="11" spans="1:14" x14ac:dyDescent="0.25">
      <c r="A11" s="18"/>
      <c r="B11" s="25"/>
      <c r="C11" s="25"/>
      <c r="D11" s="19"/>
      <c r="E11" s="19"/>
      <c r="F11" s="18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629390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629390</v>
      </c>
      <c r="H28" s="31"/>
      <c r="I28" s="32">
        <f>SUM(I6:I27)</f>
        <v>0</v>
      </c>
      <c r="J28" s="32">
        <f>SUM(J6:J27)</f>
        <v>104640</v>
      </c>
      <c r="K28" s="32">
        <f>SUM(K6:K27)</f>
        <v>193390</v>
      </c>
      <c r="L28" s="32">
        <f>SUM(L6:L27)</f>
        <v>0</v>
      </c>
      <c r="M28" s="32">
        <f>SUM(M6:M27)</f>
        <v>331360</v>
      </c>
      <c r="N28" s="22">
        <f t="shared" ref="N28" si="1">G28+I28</f>
        <v>629390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4"/>
      <c r="H30" s="195"/>
      <c r="I30" s="195"/>
      <c r="J30" s="195"/>
      <c r="K30" s="195"/>
      <c r="L30" s="195"/>
      <c r="M30" s="195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192</v>
      </c>
      <c r="D32" s="1"/>
      <c r="E32" s="1"/>
      <c r="F32" s="108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104640</v>
      </c>
      <c r="D33" s="1"/>
      <c r="E33" s="1"/>
      <c r="F33" s="108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0</v>
      </c>
      <c r="D34" s="1"/>
      <c r="E34" s="1"/>
      <c r="F34" s="108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104640</v>
      </c>
      <c r="D35" s="1"/>
      <c r="E35" s="1"/>
      <c r="F35" s="108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B3:C3"/>
    <mergeCell ref="H4:I4"/>
    <mergeCell ref="A28:B28"/>
    <mergeCell ref="A30:B30"/>
    <mergeCell ref="E30:F30"/>
    <mergeCell ref="G30:M30"/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</mergeCells>
  <pageMargins left="0.7" right="0.7" top="0.75" bottom="0.75" header="0.3" footer="0.3"/>
  <pageSetup scale="70" orientation="landscape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N35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11.710937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07"/>
      <c r="E3" s="107" t="s">
        <v>83</v>
      </c>
      <c r="F3" s="11"/>
      <c r="G3" s="12"/>
      <c r="H3" s="5"/>
      <c r="I3" s="1"/>
      <c r="J3" s="13"/>
      <c r="K3" s="14" t="s">
        <v>5</v>
      </c>
      <c r="L3" s="15">
        <v>41773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>
        <v>10</v>
      </c>
      <c r="B6" s="1" t="s">
        <v>224</v>
      </c>
      <c r="C6" s="1" t="s">
        <v>37</v>
      </c>
      <c r="D6" s="19">
        <v>41773</v>
      </c>
      <c r="E6" s="19">
        <v>41774</v>
      </c>
      <c r="F6" s="18">
        <v>49265</v>
      </c>
      <c r="G6" s="20">
        <v>17000</v>
      </c>
      <c r="H6" s="21"/>
      <c r="I6" s="21"/>
      <c r="J6" s="21"/>
      <c r="K6" s="20">
        <v>17000</v>
      </c>
      <c r="L6" s="20"/>
      <c r="M6" s="20"/>
      <c r="N6" s="22">
        <f>G6+I6</f>
        <v>17000</v>
      </c>
    </row>
    <row r="7" spans="1:14" x14ac:dyDescent="0.25">
      <c r="A7" s="18">
        <v>18</v>
      </c>
      <c r="B7" s="1" t="s">
        <v>225</v>
      </c>
      <c r="C7" s="1" t="s">
        <v>39</v>
      </c>
      <c r="D7" s="19">
        <v>41772</v>
      </c>
      <c r="E7" s="19">
        <v>41774</v>
      </c>
      <c r="F7" s="26">
        <v>49266</v>
      </c>
      <c r="G7" s="20">
        <v>40000</v>
      </c>
      <c r="H7" s="21"/>
      <c r="I7" s="21"/>
      <c r="J7" s="21">
        <v>40000</v>
      </c>
      <c r="K7" s="20"/>
      <c r="L7" s="20"/>
      <c r="M7" s="20"/>
      <c r="N7" s="22">
        <f t="shared" ref="N7:N26" si="0">G7+I7</f>
        <v>40000</v>
      </c>
    </row>
    <row r="8" spans="1:14" x14ac:dyDescent="0.25">
      <c r="A8" s="18">
        <v>11</v>
      </c>
      <c r="B8" s="1" t="s">
        <v>226</v>
      </c>
      <c r="C8" s="1" t="s">
        <v>227</v>
      </c>
      <c r="D8" s="19">
        <v>41773</v>
      </c>
      <c r="E8" s="19">
        <v>41774</v>
      </c>
      <c r="F8" s="26">
        <v>49267</v>
      </c>
      <c r="G8" s="20">
        <v>20500</v>
      </c>
      <c r="H8" s="21"/>
      <c r="I8" s="21"/>
      <c r="J8" s="21"/>
      <c r="K8" s="20">
        <v>20500</v>
      </c>
      <c r="L8" s="20"/>
      <c r="M8" s="20"/>
      <c r="N8" s="22">
        <f t="shared" si="0"/>
        <v>20500</v>
      </c>
    </row>
    <row r="9" spans="1:14" x14ac:dyDescent="0.25">
      <c r="A9" s="18">
        <v>7</v>
      </c>
      <c r="B9" s="1" t="s">
        <v>228</v>
      </c>
      <c r="C9" s="1" t="s">
        <v>229</v>
      </c>
      <c r="D9" s="19">
        <v>41773</v>
      </c>
      <c r="E9" s="19">
        <v>41774</v>
      </c>
      <c r="F9" s="18">
        <v>49268</v>
      </c>
      <c r="G9" s="20">
        <v>17000</v>
      </c>
      <c r="H9" s="21"/>
      <c r="I9" s="21"/>
      <c r="J9" s="21"/>
      <c r="K9" s="20">
        <v>17000</v>
      </c>
      <c r="L9" s="20"/>
      <c r="M9" s="20"/>
      <c r="N9" s="22">
        <f t="shared" si="0"/>
        <v>17000</v>
      </c>
    </row>
    <row r="10" spans="1:14" x14ac:dyDescent="0.25">
      <c r="A10" s="18"/>
      <c r="B10" s="57" t="s">
        <v>230</v>
      </c>
      <c r="C10" s="1"/>
      <c r="D10" s="19"/>
      <c r="E10" s="19"/>
      <c r="F10" s="18">
        <v>49269</v>
      </c>
      <c r="G10" s="20"/>
      <c r="H10" s="21" t="s">
        <v>34</v>
      </c>
      <c r="I10" s="21">
        <v>2000</v>
      </c>
      <c r="J10" s="21">
        <v>2000</v>
      </c>
      <c r="K10" s="20"/>
      <c r="L10" s="20"/>
      <c r="M10" s="20"/>
      <c r="N10" s="22">
        <f t="shared" si="0"/>
        <v>2000</v>
      </c>
    </row>
    <row r="11" spans="1:14" x14ac:dyDescent="0.25">
      <c r="A11" s="18"/>
      <c r="B11" s="25"/>
      <c r="C11" s="25"/>
      <c r="D11" s="19"/>
      <c r="E11" s="19"/>
      <c r="F11" s="18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96500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94500</v>
      </c>
      <c r="H28" s="31"/>
      <c r="I28" s="32">
        <f>SUM(I6:I27)</f>
        <v>2000</v>
      </c>
      <c r="J28" s="32">
        <f>SUM(J6:J27)</f>
        <v>42000</v>
      </c>
      <c r="K28" s="32">
        <f>SUM(K6:K27)</f>
        <v>54500</v>
      </c>
      <c r="L28" s="32">
        <f>SUM(L6:L27)</f>
        <v>0</v>
      </c>
      <c r="M28" s="32">
        <f>SUM(M6:M27)</f>
        <v>0</v>
      </c>
      <c r="N28" s="22">
        <f t="shared" ref="N28" si="1">G28+I28</f>
        <v>96500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4"/>
      <c r="H30" s="195"/>
      <c r="I30" s="195"/>
      <c r="J30" s="195"/>
      <c r="K30" s="195"/>
      <c r="L30" s="195"/>
      <c r="M30" s="195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106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06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42000</v>
      </c>
      <c r="D34" s="1"/>
      <c r="E34" s="1"/>
      <c r="F34" s="106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42000</v>
      </c>
      <c r="D35" s="1"/>
      <c r="E35" s="1"/>
      <c r="F35" s="106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  <mergeCell ref="B3:C3"/>
    <mergeCell ref="H4:I4"/>
    <mergeCell ref="A28:B28"/>
    <mergeCell ref="A30:B30"/>
    <mergeCell ref="E30:F30"/>
    <mergeCell ref="G30:M30"/>
  </mergeCells>
  <pageMargins left="0.7" right="0.7" top="0.75" bottom="0.75" header="0.3" footer="0.3"/>
  <pageSetup scale="70" orientation="landscape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B21" sqref="B21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11.710937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05"/>
      <c r="E3" s="105" t="s">
        <v>62</v>
      </c>
      <c r="F3" s="11"/>
      <c r="G3" s="12"/>
      <c r="H3" s="5"/>
      <c r="I3" s="1"/>
      <c r="J3" s="13"/>
      <c r="K3" s="14" t="s">
        <v>5</v>
      </c>
      <c r="L3" s="15">
        <v>41773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 t="s">
        <v>200</v>
      </c>
      <c r="B6" s="1" t="s">
        <v>102</v>
      </c>
      <c r="C6" s="1" t="s">
        <v>101</v>
      </c>
      <c r="D6" s="19">
        <v>41771</v>
      </c>
      <c r="E6" s="19">
        <v>41773</v>
      </c>
      <c r="F6" s="18">
        <v>49254</v>
      </c>
      <c r="G6" s="20">
        <v>68000</v>
      </c>
      <c r="H6" s="21"/>
      <c r="I6" s="21"/>
      <c r="J6" s="21"/>
      <c r="K6" s="20"/>
      <c r="L6" s="20">
        <v>68000</v>
      </c>
      <c r="M6" s="20"/>
      <c r="N6" s="22">
        <f>G6+I6</f>
        <v>68000</v>
      </c>
    </row>
    <row r="7" spans="1:14" x14ac:dyDescent="0.25">
      <c r="A7" s="18" t="s">
        <v>203</v>
      </c>
      <c r="B7" s="1" t="s">
        <v>204</v>
      </c>
      <c r="C7" s="1" t="s">
        <v>205</v>
      </c>
      <c r="D7" s="19">
        <v>41772</v>
      </c>
      <c r="E7" s="19">
        <v>41773</v>
      </c>
      <c r="F7" s="26">
        <v>49256</v>
      </c>
      <c r="G7" s="20">
        <v>18141.59</v>
      </c>
      <c r="H7" s="21"/>
      <c r="I7" s="21"/>
      <c r="J7" s="21">
        <v>18141.59</v>
      </c>
      <c r="K7" s="20"/>
      <c r="L7" s="20"/>
      <c r="M7" s="20"/>
      <c r="N7" s="22">
        <f t="shared" ref="N7:N26" si="0">G7+I7</f>
        <v>18141.59</v>
      </c>
    </row>
    <row r="8" spans="1:14" x14ac:dyDescent="0.25">
      <c r="A8" s="18" t="s">
        <v>206</v>
      </c>
      <c r="B8" s="1" t="s">
        <v>207</v>
      </c>
      <c r="C8" s="1" t="s">
        <v>205</v>
      </c>
      <c r="D8" s="19">
        <v>41772</v>
      </c>
      <c r="E8" s="19">
        <v>41773</v>
      </c>
      <c r="F8" s="26">
        <v>49257</v>
      </c>
      <c r="G8" s="20">
        <v>18141.59</v>
      </c>
      <c r="H8" s="21"/>
      <c r="I8" s="21"/>
      <c r="J8" s="21"/>
      <c r="K8" s="20">
        <v>18141.59</v>
      </c>
      <c r="L8" s="20"/>
      <c r="M8" s="20"/>
      <c r="N8" s="22">
        <f t="shared" si="0"/>
        <v>18141.59</v>
      </c>
    </row>
    <row r="9" spans="1:14" x14ac:dyDescent="0.25">
      <c r="A9" s="18" t="s">
        <v>208</v>
      </c>
      <c r="B9" s="1" t="s">
        <v>209</v>
      </c>
      <c r="C9" s="1" t="s">
        <v>205</v>
      </c>
      <c r="D9" s="19">
        <v>41772</v>
      </c>
      <c r="E9" s="19">
        <v>41773</v>
      </c>
      <c r="F9" s="18">
        <v>49258</v>
      </c>
      <c r="G9" s="20">
        <v>18141.59</v>
      </c>
      <c r="H9" s="21"/>
      <c r="I9" s="21"/>
      <c r="J9" s="21"/>
      <c r="K9" s="20">
        <v>18141.59</v>
      </c>
      <c r="L9" s="20"/>
      <c r="M9" s="20"/>
      <c r="N9" s="22">
        <f t="shared" si="0"/>
        <v>18141.59</v>
      </c>
    </row>
    <row r="10" spans="1:14" x14ac:dyDescent="0.25">
      <c r="A10" s="18" t="s">
        <v>210</v>
      </c>
      <c r="B10" s="57" t="s">
        <v>211</v>
      </c>
      <c r="C10" s="1" t="s">
        <v>212</v>
      </c>
      <c r="D10" s="19">
        <v>41772</v>
      </c>
      <c r="E10" s="19">
        <v>41773</v>
      </c>
      <c r="F10" s="18">
        <v>49259</v>
      </c>
      <c r="G10" s="20">
        <v>17000</v>
      </c>
      <c r="H10" s="21"/>
      <c r="I10" s="21"/>
      <c r="J10" s="21"/>
      <c r="K10" s="20">
        <v>17000</v>
      </c>
      <c r="L10" s="20"/>
      <c r="M10" s="20"/>
      <c r="N10" s="22">
        <f t="shared" si="0"/>
        <v>17000</v>
      </c>
    </row>
    <row r="11" spans="1:14" x14ac:dyDescent="0.25">
      <c r="A11" s="18" t="s">
        <v>213</v>
      </c>
      <c r="B11" s="25" t="s">
        <v>214</v>
      </c>
      <c r="C11" s="25" t="s">
        <v>212</v>
      </c>
      <c r="D11" s="19">
        <v>41772</v>
      </c>
      <c r="E11" s="19">
        <v>41773</v>
      </c>
      <c r="F11" s="18">
        <v>49260</v>
      </c>
      <c r="G11" s="21">
        <v>17000</v>
      </c>
      <c r="H11" s="21"/>
      <c r="I11" s="21"/>
      <c r="J11" s="21"/>
      <c r="K11" s="20">
        <v>17000</v>
      </c>
      <c r="L11" s="20"/>
      <c r="M11" s="20"/>
      <c r="N11" s="22">
        <f t="shared" si="0"/>
        <v>17000</v>
      </c>
    </row>
    <row r="12" spans="1:14" x14ac:dyDescent="0.25">
      <c r="A12" s="18" t="s">
        <v>201</v>
      </c>
      <c r="B12" s="1" t="s">
        <v>202</v>
      </c>
      <c r="C12" s="1" t="s">
        <v>101</v>
      </c>
      <c r="D12" s="19">
        <v>41771</v>
      </c>
      <c r="E12" s="19">
        <v>41773</v>
      </c>
      <c r="F12" s="26">
        <v>49261</v>
      </c>
      <c r="G12" s="20">
        <v>34000</v>
      </c>
      <c r="H12" s="21"/>
      <c r="I12" s="21"/>
      <c r="J12" s="21"/>
      <c r="K12" s="20"/>
      <c r="L12" s="20">
        <v>34000</v>
      </c>
      <c r="M12" s="20"/>
      <c r="N12" s="22">
        <f t="shared" si="0"/>
        <v>34000</v>
      </c>
    </row>
    <row r="13" spans="1:14" x14ac:dyDescent="0.25">
      <c r="A13" s="18" t="s">
        <v>216</v>
      </c>
      <c r="B13" s="1" t="s">
        <v>217</v>
      </c>
      <c r="C13" s="1" t="s">
        <v>31</v>
      </c>
      <c r="D13" s="19">
        <v>41773</v>
      </c>
      <c r="E13" s="19">
        <v>41774</v>
      </c>
      <c r="F13" s="26">
        <v>49262</v>
      </c>
      <c r="G13" s="20">
        <v>27250</v>
      </c>
      <c r="H13" s="21"/>
      <c r="I13" s="21"/>
      <c r="J13" s="21"/>
      <c r="K13" s="20">
        <v>27250</v>
      </c>
      <c r="L13" s="20"/>
      <c r="M13" s="20"/>
      <c r="N13" s="22">
        <f t="shared" si="0"/>
        <v>27250</v>
      </c>
    </row>
    <row r="14" spans="1:14" x14ac:dyDescent="0.25">
      <c r="A14" s="18"/>
      <c r="B14" s="57" t="s">
        <v>87</v>
      </c>
      <c r="C14" s="1" t="s">
        <v>37</v>
      </c>
      <c r="D14" s="19"/>
      <c r="E14" s="19"/>
      <c r="F14" s="26">
        <v>49263</v>
      </c>
      <c r="G14" s="20"/>
      <c r="H14" s="21" t="s">
        <v>34</v>
      </c>
      <c r="I14" s="21">
        <v>1000</v>
      </c>
      <c r="J14" s="21">
        <v>1000</v>
      </c>
      <c r="K14" s="20"/>
      <c r="L14" s="20"/>
      <c r="M14" s="20"/>
      <c r="N14" s="22">
        <f t="shared" si="0"/>
        <v>1000</v>
      </c>
    </row>
    <row r="15" spans="1:14" x14ac:dyDescent="0.25">
      <c r="A15" s="18" t="s">
        <v>219</v>
      </c>
      <c r="B15" s="1" t="s">
        <v>218</v>
      </c>
      <c r="C15" s="1" t="s">
        <v>220</v>
      </c>
      <c r="D15" s="19">
        <v>41772</v>
      </c>
      <c r="E15" s="19">
        <v>41773</v>
      </c>
      <c r="F15" s="26">
        <v>49264</v>
      </c>
      <c r="G15" s="20">
        <v>20000</v>
      </c>
      <c r="H15" s="21"/>
      <c r="I15" s="21"/>
      <c r="J15" s="21">
        <v>20000</v>
      </c>
      <c r="K15" s="20"/>
      <c r="L15" s="20"/>
      <c r="M15" s="20"/>
      <c r="N15" s="22">
        <f t="shared" si="0"/>
        <v>20000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238674.77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237674.77</v>
      </c>
      <c r="H28" s="31"/>
      <c r="I28" s="32">
        <f>SUM(I6:I27)</f>
        <v>1000</v>
      </c>
      <c r="J28" s="32">
        <f>SUM(J6:J27)</f>
        <v>39141.589999999997</v>
      </c>
      <c r="K28" s="32">
        <f>SUM(K6:K27)</f>
        <v>97533.18</v>
      </c>
      <c r="L28" s="32">
        <f>SUM(L6:L27)</f>
        <v>102000</v>
      </c>
      <c r="M28" s="32">
        <f>SUM(M6:M27)</f>
        <v>0</v>
      </c>
      <c r="N28" s="22">
        <f t="shared" ref="N28" si="1">G28+I28</f>
        <v>238674.77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4" t="s">
        <v>215</v>
      </c>
      <c r="H30" s="195"/>
      <c r="I30" s="195"/>
      <c r="J30" s="195"/>
      <c r="K30" s="195"/>
      <c r="L30" s="195"/>
      <c r="M30" s="195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 t="s">
        <v>223</v>
      </c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/>
      <c r="D32" s="1"/>
      <c r="E32" s="1"/>
      <c r="F32" s="104"/>
      <c r="G32" s="184" t="s">
        <v>221</v>
      </c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04"/>
      <c r="G33" s="184" t="s">
        <v>222</v>
      </c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39150</v>
      </c>
      <c r="D34" s="1"/>
      <c r="E34" s="1"/>
      <c r="F34" s="104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39150</v>
      </c>
      <c r="D35" s="1"/>
      <c r="E35" s="1"/>
      <c r="F35" s="104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sortState ref="A6:G11">
    <sortCondition ref="F6:F11"/>
  </sortState>
  <mergeCells count="15">
    <mergeCell ref="A34:B34"/>
    <mergeCell ref="A35:B35"/>
    <mergeCell ref="B3:C3"/>
    <mergeCell ref="H4:I4"/>
    <mergeCell ref="A28:B28"/>
    <mergeCell ref="A30:B30"/>
    <mergeCell ref="E30:F30"/>
    <mergeCell ref="A31:B31"/>
    <mergeCell ref="E31:F31"/>
    <mergeCell ref="G32:M32"/>
    <mergeCell ref="G31:M31"/>
    <mergeCell ref="G30:M30"/>
    <mergeCell ref="G33:M33"/>
    <mergeCell ref="A32:B32"/>
    <mergeCell ref="A33:B33"/>
  </mergeCells>
  <pageMargins left="0.7" right="0.7" top="0.75" bottom="0.75" header="0.3" footer="0.3"/>
  <pageSetup scale="70" orientation="landscape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N35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11.710937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03"/>
      <c r="E3" s="103" t="s">
        <v>62</v>
      </c>
      <c r="F3" s="11"/>
      <c r="G3" s="12"/>
      <c r="H3" s="5"/>
      <c r="I3" s="1"/>
      <c r="J3" s="13"/>
      <c r="K3" s="14" t="s">
        <v>5</v>
      </c>
      <c r="L3" s="15">
        <v>41772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>
        <v>13</v>
      </c>
      <c r="B6" s="1" t="s">
        <v>191</v>
      </c>
      <c r="C6" s="1" t="s">
        <v>199</v>
      </c>
      <c r="D6" s="19">
        <v>41772</v>
      </c>
      <c r="E6" s="19">
        <v>41773</v>
      </c>
      <c r="F6" s="18">
        <v>49249</v>
      </c>
      <c r="G6" s="20">
        <v>20000</v>
      </c>
      <c r="H6" s="21"/>
      <c r="I6" s="21"/>
      <c r="J6" s="21"/>
      <c r="K6" s="20">
        <v>20000</v>
      </c>
      <c r="L6" s="20"/>
      <c r="M6" s="20"/>
      <c r="N6" s="22">
        <f>G6+I6</f>
        <v>20000</v>
      </c>
    </row>
    <row r="7" spans="1:14" x14ac:dyDescent="0.25">
      <c r="A7" s="18">
        <v>20</v>
      </c>
      <c r="B7" s="1" t="s">
        <v>193</v>
      </c>
      <c r="C7" s="1" t="s">
        <v>192</v>
      </c>
      <c r="D7" s="19">
        <v>41772</v>
      </c>
      <c r="E7" s="19">
        <v>41773</v>
      </c>
      <c r="F7" s="18">
        <v>49250</v>
      </c>
      <c r="G7" s="20">
        <v>20000</v>
      </c>
      <c r="H7" s="21"/>
      <c r="I7" s="21"/>
      <c r="J7" s="21">
        <v>20000</v>
      </c>
      <c r="K7" s="20"/>
      <c r="L7" s="20"/>
      <c r="M7" s="20"/>
      <c r="N7" s="22">
        <f t="shared" ref="N7:N26" si="0">G7+I7</f>
        <v>20000</v>
      </c>
    </row>
    <row r="8" spans="1:14" x14ac:dyDescent="0.25">
      <c r="A8" s="18">
        <v>12</v>
      </c>
      <c r="B8" s="1" t="s">
        <v>195</v>
      </c>
      <c r="C8" s="1" t="s">
        <v>194</v>
      </c>
      <c r="D8" s="19">
        <v>41772</v>
      </c>
      <c r="E8" s="19">
        <v>41773</v>
      </c>
      <c r="F8" s="26">
        <v>49251</v>
      </c>
      <c r="G8" s="20">
        <v>17000</v>
      </c>
      <c r="H8" s="21"/>
      <c r="I8" s="21"/>
      <c r="J8" s="21">
        <v>17000</v>
      </c>
      <c r="K8" s="20"/>
      <c r="L8" s="20"/>
      <c r="M8" s="20"/>
      <c r="N8" s="22">
        <f t="shared" si="0"/>
        <v>17000</v>
      </c>
    </row>
    <row r="9" spans="1:14" x14ac:dyDescent="0.25">
      <c r="A9" s="18">
        <v>22</v>
      </c>
      <c r="B9" s="1" t="s">
        <v>196</v>
      </c>
      <c r="C9" s="1" t="s">
        <v>37</v>
      </c>
      <c r="D9" s="19">
        <v>41772</v>
      </c>
      <c r="E9" s="19">
        <v>41773</v>
      </c>
      <c r="F9" s="18">
        <v>49252</v>
      </c>
      <c r="G9" s="20">
        <v>20000</v>
      </c>
      <c r="H9" s="21"/>
      <c r="I9" s="21"/>
      <c r="J9" s="21">
        <v>20000</v>
      </c>
      <c r="K9" s="20"/>
      <c r="L9" s="20"/>
      <c r="M9" s="20"/>
      <c r="N9" s="22">
        <f t="shared" si="0"/>
        <v>20000</v>
      </c>
    </row>
    <row r="10" spans="1:14" x14ac:dyDescent="0.25">
      <c r="A10" s="18">
        <v>11</v>
      </c>
      <c r="B10" s="57" t="s">
        <v>197</v>
      </c>
      <c r="C10" s="1" t="s">
        <v>198</v>
      </c>
      <c r="D10" s="19">
        <v>41772</v>
      </c>
      <c r="E10" s="19">
        <v>41773</v>
      </c>
      <c r="F10" s="18">
        <v>49253</v>
      </c>
      <c r="G10" s="20">
        <v>20500</v>
      </c>
      <c r="H10" s="21"/>
      <c r="I10" s="21"/>
      <c r="J10" s="21"/>
      <c r="K10" s="20">
        <v>20500</v>
      </c>
      <c r="L10" s="20"/>
      <c r="M10" s="20"/>
      <c r="N10" s="22">
        <f t="shared" si="0"/>
        <v>20500</v>
      </c>
    </row>
    <row r="11" spans="1:14" x14ac:dyDescent="0.25">
      <c r="A11" s="18"/>
      <c r="B11" s="25"/>
      <c r="C11" s="25"/>
      <c r="D11" s="19"/>
      <c r="E11" s="19"/>
      <c r="F11" s="18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97500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97500</v>
      </c>
      <c r="H28" s="31"/>
      <c r="I28" s="32">
        <f>SUM(I6:I27)</f>
        <v>0</v>
      </c>
      <c r="J28" s="32">
        <f>SUM(J6:J27)</f>
        <v>57000</v>
      </c>
      <c r="K28" s="32">
        <f>SUM(K6:K27)</f>
        <v>40500</v>
      </c>
      <c r="L28" s="32">
        <f>SUM(L6:L27)</f>
        <v>0</v>
      </c>
      <c r="M28" s="32">
        <f>SUM(M6:M27)</f>
        <v>0</v>
      </c>
      <c r="N28" s="22">
        <f t="shared" ref="N28" si="1">G28+I28</f>
        <v>97500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39"/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/>
      <c r="D32" s="1"/>
      <c r="E32" s="1"/>
      <c r="F32" s="102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02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57000</v>
      </c>
      <c r="D34" s="1"/>
      <c r="E34" s="1"/>
      <c r="F34" s="102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57000</v>
      </c>
      <c r="D35" s="1"/>
      <c r="E35" s="1"/>
      <c r="F35" s="102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1">
    <mergeCell ref="A32:B32"/>
    <mergeCell ref="A33:B33"/>
    <mergeCell ref="A34:B34"/>
    <mergeCell ref="A35:B35"/>
    <mergeCell ref="B3:C3"/>
    <mergeCell ref="H4:I4"/>
    <mergeCell ref="A28:B28"/>
    <mergeCell ref="A30:B30"/>
    <mergeCell ref="E30:F30"/>
    <mergeCell ref="A31:B31"/>
    <mergeCell ref="E31:F31"/>
  </mergeCells>
  <pageMargins left="0.7" right="0.7" top="0.75" bottom="0.75" header="0.3" footer="0.3"/>
  <pageSetup scale="70" orientation="landscape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E11" sqref="E11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11.710937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01"/>
      <c r="E3" s="101" t="s">
        <v>41</v>
      </c>
      <c r="F3" s="11"/>
      <c r="G3" s="12"/>
      <c r="H3" s="5"/>
      <c r="I3" s="1"/>
      <c r="J3" s="13"/>
      <c r="K3" s="14" t="s">
        <v>5</v>
      </c>
      <c r="L3" s="15">
        <v>41772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189</v>
      </c>
      <c r="C6" s="1" t="s">
        <v>190</v>
      </c>
      <c r="D6" s="19">
        <v>41772</v>
      </c>
      <c r="E6" s="19">
        <v>41773</v>
      </c>
      <c r="F6" s="18">
        <v>49247</v>
      </c>
      <c r="G6" s="20">
        <v>28150</v>
      </c>
      <c r="H6" s="21"/>
      <c r="I6" s="21"/>
      <c r="J6" s="21"/>
      <c r="K6" s="20">
        <v>28150</v>
      </c>
      <c r="L6" s="20"/>
      <c r="M6" s="20"/>
      <c r="N6" s="22">
        <f>G6+I6</f>
        <v>28150</v>
      </c>
    </row>
    <row r="7" spans="1:14" x14ac:dyDescent="0.25">
      <c r="A7" s="18"/>
      <c r="B7" s="1" t="s">
        <v>188</v>
      </c>
      <c r="C7" s="1" t="s">
        <v>37</v>
      </c>
      <c r="D7" s="19"/>
      <c r="E7" s="19"/>
      <c r="F7" s="18">
        <v>49248</v>
      </c>
      <c r="G7" s="20"/>
      <c r="H7" s="21" t="s">
        <v>61</v>
      </c>
      <c r="I7" s="21">
        <v>1000</v>
      </c>
      <c r="J7" s="21">
        <v>1000</v>
      </c>
      <c r="K7" s="20"/>
      <c r="L7" s="20"/>
      <c r="M7" s="20"/>
      <c r="N7" s="22">
        <f t="shared" ref="N7:N26" si="0">G7+I7</f>
        <v>1000</v>
      </c>
    </row>
    <row r="8" spans="1:14" x14ac:dyDescent="0.25">
      <c r="A8" s="18"/>
      <c r="B8" s="1"/>
      <c r="C8" s="1"/>
      <c r="D8" s="19"/>
      <c r="E8" s="19"/>
      <c r="F8" s="26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25"/>
      <c r="C11" s="25"/>
      <c r="D11" s="19"/>
      <c r="E11" s="19"/>
      <c r="F11" s="18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29150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28150</v>
      </c>
      <c r="H28" s="31"/>
      <c r="I28" s="32">
        <f>SUM(I6:I27)</f>
        <v>1000</v>
      </c>
      <c r="J28" s="32">
        <f>SUM(J6:J27)</f>
        <v>1000</v>
      </c>
      <c r="K28" s="32">
        <f>SUM(K6:K27)</f>
        <v>28150</v>
      </c>
      <c r="L28" s="32">
        <f>SUM(L6:L27)</f>
        <v>0</v>
      </c>
      <c r="M28" s="32">
        <f>SUM(M6:M27)</f>
        <v>0</v>
      </c>
      <c r="N28" s="22">
        <f t="shared" ref="N28" si="1">G28+I28</f>
        <v>29150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39"/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/>
      <c r="D32" s="1"/>
      <c r="E32" s="1"/>
      <c r="F32" s="100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00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1000</v>
      </c>
      <c r="D34" s="1"/>
      <c r="E34" s="1"/>
      <c r="F34" s="100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1000</v>
      </c>
      <c r="D35" s="1"/>
      <c r="E35" s="1"/>
      <c r="F35" s="100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1">
    <mergeCell ref="A32:B32"/>
    <mergeCell ref="A33:B33"/>
    <mergeCell ref="A34:B34"/>
    <mergeCell ref="A35:B35"/>
    <mergeCell ref="B3:C3"/>
    <mergeCell ref="H4:I4"/>
    <mergeCell ref="A28:B28"/>
    <mergeCell ref="A30:B30"/>
    <mergeCell ref="E30:F30"/>
    <mergeCell ref="A31:B31"/>
    <mergeCell ref="E31:F31"/>
  </mergeCells>
  <pageMargins left="0.7" right="0.7" top="0.75" bottom="0.75" header="0.3" footer="0.3"/>
  <pageSetup scale="70" orientation="landscape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9" sqref="C9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11.710937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99"/>
      <c r="E3" s="99" t="s">
        <v>41</v>
      </c>
      <c r="F3" s="11"/>
      <c r="G3" s="12"/>
      <c r="H3" s="5"/>
      <c r="I3" s="1"/>
      <c r="J3" s="13"/>
      <c r="K3" s="14" t="s">
        <v>5</v>
      </c>
      <c r="L3" s="15">
        <v>41771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173</v>
      </c>
      <c r="C6" s="1" t="s">
        <v>174</v>
      </c>
      <c r="D6" s="19">
        <v>41764</v>
      </c>
      <c r="E6" s="19">
        <v>41766</v>
      </c>
      <c r="F6" s="18">
        <v>49235</v>
      </c>
      <c r="G6" s="20">
        <v>55590</v>
      </c>
      <c r="H6" s="21"/>
      <c r="I6" s="21"/>
      <c r="J6" s="21"/>
      <c r="K6" s="20"/>
      <c r="L6" s="20">
        <v>55590</v>
      </c>
      <c r="M6" s="20"/>
      <c r="N6" s="22">
        <f>G6+I6</f>
        <v>55590</v>
      </c>
    </row>
    <row r="7" spans="1:14" x14ac:dyDescent="0.25">
      <c r="A7" s="18"/>
      <c r="B7" s="1" t="s">
        <v>175</v>
      </c>
      <c r="C7" s="1" t="s">
        <v>174</v>
      </c>
      <c r="D7" s="19">
        <v>41764</v>
      </c>
      <c r="E7" s="19">
        <v>41766</v>
      </c>
      <c r="F7" s="18">
        <v>49236</v>
      </c>
      <c r="G7" s="20">
        <v>55590</v>
      </c>
      <c r="H7" s="21"/>
      <c r="I7" s="21"/>
      <c r="J7" s="21"/>
      <c r="K7" s="20"/>
      <c r="L7" s="20">
        <v>55590</v>
      </c>
      <c r="M7" s="20"/>
      <c r="N7" s="22">
        <f t="shared" ref="N7:N26" si="0">G7+I7</f>
        <v>55590</v>
      </c>
    </row>
    <row r="8" spans="1:14" x14ac:dyDescent="0.25">
      <c r="A8" s="18"/>
      <c r="B8" s="1" t="s">
        <v>176</v>
      </c>
      <c r="C8" s="1" t="s">
        <v>174</v>
      </c>
      <c r="D8" s="19">
        <v>41764</v>
      </c>
      <c r="E8" s="19">
        <v>41766</v>
      </c>
      <c r="F8" s="26">
        <v>49237</v>
      </c>
      <c r="G8" s="20">
        <v>55590</v>
      </c>
      <c r="H8" s="21"/>
      <c r="I8" s="21"/>
      <c r="J8" s="21"/>
      <c r="K8" s="20"/>
      <c r="L8" s="20">
        <v>55590</v>
      </c>
      <c r="M8" s="20"/>
      <c r="N8" s="22">
        <f t="shared" si="0"/>
        <v>55590</v>
      </c>
    </row>
    <row r="9" spans="1:14" x14ac:dyDescent="0.25">
      <c r="A9" s="18"/>
      <c r="B9" s="1" t="s">
        <v>177</v>
      </c>
      <c r="C9" s="1" t="s">
        <v>174</v>
      </c>
      <c r="D9" s="19">
        <v>41764</v>
      </c>
      <c r="E9" s="19">
        <v>41766</v>
      </c>
      <c r="F9" s="18">
        <v>49238</v>
      </c>
      <c r="G9" s="20">
        <v>55590</v>
      </c>
      <c r="H9" s="21"/>
      <c r="I9" s="21"/>
      <c r="J9" s="21"/>
      <c r="K9" s="20"/>
      <c r="L9" s="20">
        <v>55590</v>
      </c>
      <c r="M9" s="20"/>
      <c r="N9" s="22">
        <f t="shared" si="0"/>
        <v>55590</v>
      </c>
    </row>
    <row r="10" spans="1:14" x14ac:dyDescent="0.25">
      <c r="A10" s="18"/>
      <c r="B10" s="57" t="s">
        <v>178</v>
      </c>
      <c r="C10" s="1" t="s">
        <v>174</v>
      </c>
      <c r="D10" s="19">
        <v>41764</v>
      </c>
      <c r="E10" s="19">
        <v>41766</v>
      </c>
      <c r="F10" s="18">
        <v>49239</v>
      </c>
      <c r="G10" s="20">
        <v>65400</v>
      </c>
      <c r="H10" s="21"/>
      <c r="I10" s="21"/>
      <c r="J10" s="21"/>
      <c r="K10" s="20"/>
      <c r="L10" s="20">
        <v>65400</v>
      </c>
      <c r="M10" s="20"/>
      <c r="N10" s="22">
        <f t="shared" si="0"/>
        <v>65400</v>
      </c>
    </row>
    <row r="11" spans="1:14" x14ac:dyDescent="0.25">
      <c r="A11" s="18"/>
      <c r="B11" s="25" t="s">
        <v>179</v>
      </c>
      <c r="C11" s="25" t="s">
        <v>174</v>
      </c>
      <c r="D11" s="19">
        <v>41762</v>
      </c>
      <c r="E11" s="19">
        <v>41764</v>
      </c>
      <c r="F11" s="18">
        <v>49240</v>
      </c>
      <c r="G11" s="21">
        <v>55590</v>
      </c>
      <c r="H11" s="21"/>
      <c r="I11" s="21"/>
      <c r="J11" s="21"/>
      <c r="K11" s="20"/>
      <c r="L11" s="20">
        <v>55590</v>
      </c>
      <c r="M11" s="20"/>
      <c r="N11" s="22">
        <f t="shared" si="0"/>
        <v>55590</v>
      </c>
    </row>
    <row r="12" spans="1:14" x14ac:dyDescent="0.25">
      <c r="A12" s="18"/>
      <c r="B12" s="1" t="s">
        <v>180</v>
      </c>
      <c r="C12" s="1" t="s">
        <v>181</v>
      </c>
      <c r="D12" s="19">
        <v>41771</v>
      </c>
      <c r="E12" s="19">
        <v>41772</v>
      </c>
      <c r="F12" s="26">
        <v>49241</v>
      </c>
      <c r="G12" s="20">
        <v>17000</v>
      </c>
      <c r="H12" s="21"/>
      <c r="I12" s="21"/>
      <c r="J12" s="21"/>
      <c r="K12" s="20">
        <v>17000</v>
      </c>
      <c r="L12" s="20"/>
      <c r="M12" s="20"/>
      <c r="N12" s="22">
        <f t="shared" si="0"/>
        <v>17000</v>
      </c>
    </row>
    <row r="13" spans="1:14" x14ac:dyDescent="0.25">
      <c r="A13" s="18"/>
      <c r="B13" s="1" t="s">
        <v>182</v>
      </c>
      <c r="C13" s="1" t="s">
        <v>185</v>
      </c>
      <c r="D13" s="19">
        <v>41771</v>
      </c>
      <c r="E13" s="19">
        <v>41772</v>
      </c>
      <c r="F13" s="26">
        <v>49242</v>
      </c>
      <c r="G13" s="20">
        <v>18141.59</v>
      </c>
      <c r="H13" s="21"/>
      <c r="I13" s="21"/>
      <c r="J13" s="21">
        <v>18141.59</v>
      </c>
      <c r="K13" s="20"/>
      <c r="L13" s="20"/>
      <c r="M13" s="20"/>
      <c r="N13" s="22">
        <f t="shared" si="0"/>
        <v>18141.59</v>
      </c>
    </row>
    <row r="14" spans="1:14" x14ac:dyDescent="0.25">
      <c r="A14" s="18"/>
      <c r="B14" s="57" t="s">
        <v>184</v>
      </c>
      <c r="C14" s="1" t="s">
        <v>181</v>
      </c>
      <c r="D14" s="19">
        <v>41771</v>
      </c>
      <c r="E14" s="19">
        <v>41772</v>
      </c>
      <c r="F14" s="26">
        <v>49244</v>
      </c>
      <c r="G14" s="20">
        <v>17000</v>
      </c>
      <c r="H14" s="21"/>
      <c r="I14" s="21"/>
      <c r="J14" s="21"/>
      <c r="K14" s="20">
        <v>17000</v>
      </c>
      <c r="L14" s="20"/>
      <c r="M14" s="20"/>
      <c r="N14" s="22">
        <f t="shared" si="0"/>
        <v>17000</v>
      </c>
    </row>
    <row r="15" spans="1:14" x14ac:dyDescent="0.25">
      <c r="A15" s="18"/>
      <c r="B15" s="1" t="s">
        <v>186</v>
      </c>
      <c r="C15" s="1" t="s">
        <v>187</v>
      </c>
      <c r="D15" s="19">
        <v>41771</v>
      </c>
      <c r="E15" s="19">
        <v>41775</v>
      </c>
      <c r="F15" s="26">
        <v>49245</v>
      </c>
      <c r="G15" s="20">
        <v>82000</v>
      </c>
      <c r="H15" s="21"/>
      <c r="I15" s="21"/>
      <c r="J15" s="21"/>
      <c r="K15" s="20">
        <v>82000</v>
      </c>
      <c r="L15" s="20"/>
      <c r="M15" s="20"/>
      <c r="N15" s="22">
        <f t="shared" si="0"/>
        <v>82000</v>
      </c>
    </row>
    <row r="16" spans="1:14" x14ac:dyDescent="0.25">
      <c r="A16" s="18"/>
      <c r="B16" s="1" t="s">
        <v>180</v>
      </c>
      <c r="C16" s="1" t="s">
        <v>37</v>
      </c>
      <c r="D16" s="19"/>
      <c r="E16" s="19"/>
      <c r="F16" s="26">
        <v>49246</v>
      </c>
      <c r="G16" s="20"/>
      <c r="H16" s="21" t="s">
        <v>34</v>
      </c>
      <c r="I16" s="21">
        <v>800</v>
      </c>
      <c r="J16" s="21">
        <v>800</v>
      </c>
      <c r="K16" s="20"/>
      <c r="L16" s="20"/>
      <c r="M16" s="20"/>
      <c r="N16" s="22">
        <f t="shared" si="0"/>
        <v>800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478291.59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477491.59</v>
      </c>
      <c r="H28" s="31"/>
      <c r="I28" s="32">
        <f>SUM(I6:I27)</f>
        <v>800</v>
      </c>
      <c r="J28" s="32">
        <f>SUM(J6:J27)</f>
        <v>18941.59</v>
      </c>
      <c r="K28" s="32">
        <f>SUM(K6:K27)</f>
        <v>116000</v>
      </c>
      <c r="L28" s="32">
        <f>SUM(L6:L27)</f>
        <v>343350</v>
      </c>
      <c r="M28" s="32">
        <f>SUM(M6:M27)</f>
        <v>0</v>
      </c>
      <c r="N28" s="22">
        <f t="shared" ref="N28" si="1">G28+I28</f>
        <v>478291.59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39" t="s">
        <v>183</v>
      </c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/>
      <c r="D32" s="1"/>
      <c r="E32" s="1"/>
      <c r="F32" s="98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98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18941.59</v>
      </c>
      <c r="D34" s="1"/>
      <c r="E34" s="1"/>
      <c r="F34" s="98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18941.59</v>
      </c>
      <c r="D35" s="1"/>
      <c r="E35" s="1"/>
      <c r="F35" s="98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1">
    <mergeCell ref="H4:I4"/>
    <mergeCell ref="A28:B28"/>
    <mergeCell ref="A30:B30"/>
    <mergeCell ref="E30:F30"/>
    <mergeCell ref="A31:B31"/>
    <mergeCell ref="E31:F31"/>
    <mergeCell ref="A32:B32"/>
    <mergeCell ref="A33:B33"/>
    <mergeCell ref="A34:B34"/>
    <mergeCell ref="A35:B35"/>
    <mergeCell ref="B3:C3"/>
  </mergeCells>
  <pageMargins left="0.7" right="0.7" top="0.75" bottom="0.75" header="0.3" footer="0.3"/>
  <pageSetup scale="7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workbookViewId="0">
      <selection activeCell="L11" sqref="L11"/>
    </sheetView>
  </sheetViews>
  <sheetFormatPr baseColWidth="10" defaultColWidth="9.140625" defaultRowHeight="15" x14ac:dyDescent="0.25"/>
  <cols>
    <col min="1" max="1" width="6.8554687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.8554687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75"/>
      <c r="E3" s="175" t="s">
        <v>41</v>
      </c>
      <c r="F3" s="11"/>
      <c r="G3" s="12"/>
      <c r="H3" s="5"/>
      <c r="I3" s="1"/>
      <c r="J3" s="13"/>
      <c r="K3" s="14" t="s">
        <v>5</v>
      </c>
      <c r="L3" s="15">
        <v>41789</v>
      </c>
      <c r="M3" s="16"/>
      <c r="N3" s="17" t="s">
        <v>155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>
        <v>24</v>
      </c>
      <c r="B6" s="57" t="s">
        <v>426</v>
      </c>
      <c r="C6" s="1" t="s">
        <v>448</v>
      </c>
      <c r="D6" s="19">
        <v>41787</v>
      </c>
      <c r="E6" s="19">
        <v>41789</v>
      </c>
      <c r="F6" s="18">
        <v>49438</v>
      </c>
      <c r="G6" s="20">
        <v>51230</v>
      </c>
      <c r="H6" s="21"/>
      <c r="I6" s="21"/>
      <c r="J6" s="21"/>
      <c r="K6" s="20"/>
      <c r="L6" s="20"/>
      <c r="M6" s="20">
        <v>51230</v>
      </c>
      <c r="N6" s="22">
        <f t="shared" ref="N6:N25" si="0">G6+I6</f>
        <v>51230</v>
      </c>
    </row>
    <row r="7" spans="1:14" x14ac:dyDescent="0.25">
      <c r="A7" s="110">
        <v>16</v>
      </c>
      <c r="B7" s="25" t="s">
        <v>449</v>
      </c>
      <c r="C7" s="25" t="s">
        <v>60</v>
      </c>
      <c r="D7" s="19">
        <v>41788</v>
      </c>
      <c r="E7" s="19">
        <v>41790</v>
      </c>
      <c r="F7" s="26">
        <v>49439</v>
      </c>
      <c r="G7" s="21">
        <v>47960</v>
      </c>
      <c r="H7" s="21"/>
      <c r="I7" s="21"/>
      <c r="J7" s="21"/>
      <c r="K7" s="20">
        <v>47960</v>
      </c>
      <c r="L7" s="20"/>
      <c r="M7" s="20"/>
      <c r="N7" s="22">
        <f t="shared" si="0"/>
        <v>47960</v>
      </c>
    </row>
    <row r="8" spans="1:14" x14ac:dyDescent="0.25">
      <c r="A8" s="110">
        <v>16</v>
      </c>
      <c r="B8" s="1" t="s">
        <v>449</v>
      </c>
      <c r="C8" s="1" t="s">
        <v>60</v>
      </c>
      <c r="D8" s="19"/>
      <c r="E8" s="19"/>
      <c r="F8" s="165">
        <v>49440</v>
      </c>
      <c r="G8" s="20"/>
      <c r="H8" s="21" t="s">
        <v>34</v>
      </c>
      <c r="I8" s="21">
        <v>2800</v>
      </c>
      <c r="J8" s="21">
        <v>2800</v>
      </c>
      <c r="K8" s="20"/>
      <c r="L8" s="20"/>
      <c r="M8" s="20"/>
      <c r="N8" s="22">
        <f t="shared" si="0"/>
        <v>2800</v>
      </c>
    </row>
    <row r="9" spans="1:14" x14ac:dyDescent="0.25">
      <c r="A9" s="18"/>
      <c r="B9" s="1"/>
      <c r="C9" s="1"/>
      <c r="D9" s="19"/>
      <c r="E9" s="19"/>
      <c r="F9" s="165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10"/>
      <c r="B10" s="1"/>
      <c r="C10" s="1"/>
      <c r="D10" s="19"/>
      <c r="E10" s="19"/>
      <c r="F10" s="166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26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24"/>
      <c r="D12" s="19"/>
      <c r="E12" s="19"/>
      <c r="F12" s="16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9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57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27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>G21+I21</f>
        <v>0</v>
      </c>
    </row>
    <row r="22" spans="1:14" x14ac:dyDescent="0.25">
      <c r="A22" s="27"/>
      <c r="B22" s="1"/>
      <c r="C22" s="19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>G24+I24</f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7"/>
      <c r="B26" s="1"/>
      <c r="C26" s="1"/>
      <c r="D26" s="19"/>
      <c r="E26" s="19"/>
      <c r="F26" s="28"/>
      <c r="G26" s="20"/>
      <c r="H26" s="21"/>
      <c r="I26" s="21"/>
      <c r="J26" s="21"/>
      <c r="K26" s="20"/>
      <c r="L26" s="20"/>
      <c r="M26" s="20"/>
      <c r="N26" s="22">
        <f>SUM(N6:N25)</f>
        <v>101990</v>
      </c>
    </row>
    <row r="27" spans="1:14" x14ac:dyDescent="0.25">
      <c r="A27" s="180" t="s">
        <v>21</v>
      </c>
      <c r="B27" s="181"/>
      <c r="C27" s="29"/>
      <c r="D27" s="29"/>
      <c r="E27" s="29"/>
      <c r="F27" s="30"/>
      <c r="G27" s="20">
        <f>SUM(G6:G26)</f>
        <v>99190</v>
      </c>
      <c r="H27" s="31"/>
      <c r="I27" s="32">
        <f>SUM(I6:I26)</f>
        <v>2800</v>
      </c>
      <c r="J27" s="32">
        <f>SUM(J6:J26)</f>
        <v>2800</v>
      </c>
      <c r="K27" s="32">
        <f>SUM(K6:K26)</f>
        <v>47960</v>
      </c>
      <c r="L27" s="32">
        <f>SUM(L6:L26)</f>
        <v>0</v>
      </c>
      <c r="M27" s="32">
        <f>SUM(M6:M26)</f>
        <v>51230</v>
      </c>
      <c r="N27" s="22">
        <f t="shared" ref="N27" si="1">G27+I27</f>
        <v>101990</v>
      </c>
    </row>
    <row r="28" spans="1:14" x14ac:dyDescent="0.25">
      <c r="A28" s="1"/>
      <c r="B28" s="1"/>
      <c r="C28" s="1"/>
      <c r="D28" s="19"/>
      <c r="E28" s="1"/>
      <c r="F28" s="1"/>
      <c r="G28" s="33"/>
      <c r="H28" s="34" t="s">
        <v>22</v>
      </c>
      <c r="I28" s="35"/>
      <c r="J28" s="36"/>
      <c r="K28" s="37"/>
      <c r="L28" s="29"/>
      <c r="M28" s="36"/>
      <c r="N28" s="33"/>
    </row>
    <row r="29" spans="1:14" x14ac:dyDescent="0.25">
      <c r="A29" s="180" t="s">
        <v>23</v>
      </c>
      <c r="B29" s="181"/>
      <c r="C29" s="1"/>
      <c r="D29" s="19"/>
      <c r="E29" s="182" t="s">
        <v>24</v>
      </c>
      <c r="F29" s="191"/>
      <c r="G29" s="192"/>
      <c r="H29" s="193"/>
      <c r="I29" s="193"/>
      <c r="J29" s="193"/>
      <c r="K29" s="193"/>
      <c r="L29" s="193"/>
      <c r="M29" s="193"/>
      <c r="N29" s="42"/>
    </row>
    <row r="30" spans="1:14" x14ac:dyDescent="0.25">
      <c r="A30" s="180" t="s">
        <v>25</v>
      </c>
      <c r="B30" s="181"/>
      <c r="C30" s="43"/>
      <c r="D30" s="1"/>
      <c r="E30" s="182">
        <v>545</v>
      </c>
      <c r="F30" s="183"/>
      <c r="G30" s="184"/>
      <c r="H30" s="185"/>
      <c r="I30" s="185"/>
      <c r="J30" s="185"/>
      <c r="K30" s="185"/>
      <c r="L30" s="185"/>
      <c r="M30" s="185"/>
      <c r="N30" s="45"/>
    </row>
    <row r="31" spans="1:14" x14ac:dyDescent="0.25">
      <c r="A31" s="180" t="s">
        <v>26</v>
      </c>
      <c r="B31" s="181"/>
      <c r="C31" s="46">
        <v>0</v>
      </c>
      <c r="D31" s="1"/>
      <c r="E31" s="1"/>
      <c r="F31" s="174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6"/>
      <c r="B32" s="187"/>
      <c r="C32" s="20">
        <v>0</v>
      </c>
      <c r="D32" s="1"/>
      <c r="E32" s="1"/>
      <c r="F32" s="174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0" t="s">
        <v>27</v>
      </c>
      <c r="B33" s="181"/>
      <c r="C33" s="32">
        <v>2800</v>
      </c>
      <c r="D33" s="1"/>
      <c r="E33" s="1"/>
      <c r="F33" s="174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20</v>
      </c>
      <c r="B34" s="181"/>
      <c r="C34" s="20">
        <f>C32+C33</f>
        <v>2800</v>
      </c>
      <c r="D34" s="1"/>
      <c r="E34" s="1"/>
      <c r="F34" s="174"/>
      <c r="G34" s="48"/>
      <c r="H34" s="49"/>
      <c r="I34" s="49"/>
      <c r="J34" s="49"/>
      <c r="K34" s="49"/>
      <c r="L34" s="49"/>
      <c r="M34" s="49"/>
      <c r="N34" s="50"/>
    </row>
    <row r="37" spans="1:14" x14ac:dyDescent="0.25">
      <c r="C37" s="63"/>
    </row>
  </sheetData>
  <mergeCells count="15">
    <mergeCell ref="B3:C3"/>
    <mergeCell ref="H4:I4"/>
    <mergeCell ref="A27:B27"/>
    <mergeCell ref="A29:B29"/>
    <mergeCell ref="E29:F29"/>
    <mergeCell ref="G29:M29"/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</mergeCells>
  <pageMargins left="0.7" right="0.7" top="0.75" bottom="0.75" header="0.3" footer="0.3"/>
  <pageSetup scale="69" orientation="landscape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N35" sqref="A1:N35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11.710937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97"/>
      <c r="E3" s="97" t="s">
        <v>28</v>
      </c>
      <c r="F3" s="11"/>
      <c r="G3" s="12"/>
      <c r="H3" s="5"/>
      <c r="I3" s="1"/>
      <c r="J3" s="13"/>
      <c r="K3" s="14" t="s">
        <v>5</v>
      </c>
      <c r="L3" s="15">
        <v>41771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169</v>
      </c>
      <c r="C6" s="1" t="s">
        <v>31</v>
      </c>
      <c r="D6" s="19"/>
      <c r="E6" s="19"/>
      <c r="F6" s="18">
        <v>49232</v>
      </c>
      <c r="G6" s="20"/>
      <c r="H6" s="21" t="s">
        <v>170</v>
      </c>
      <c r="I6" s="21">
        <v>185300</v>
      </c>
      <c r="J6" s="21"/>
      <c r="K6" s="20">
        <v>185300</v>
      </c>
      <c r="L6" s="20"/>
      <c r="M6" s="20"/>
      <c r="N6" s="22">
        <f>G6+I6</f>
        <v>185300</v>
      </c>
    </row>
    <row r="7" spans="1:14" x14ac:dyDescent="0.25">
      <c r="A7" s="18"/>
      <c r="B7" s="1" t="s">
        <v>169</v>
      </c>
      <c r="C7" s="1" t="s">
        <v>31</v>
      </c>
      <c r="D7" s="19"/>
      <c r="E7" s="19"/>
      <c r="F7" s="18">
        <v>49233</v>
      </c>
      <c r="G7" s="20"/>
      <c r="H7" s="21" t="s">
        <v>171</v>
      </c>
      <c r="I7" s="21">
        <v>327000</v>
      </c>
      <c r="J7" s="21"/>
      <c r="K7" s="20">
        <v>327000</v>
      </c>
      <c r="L7" s="20"/>
      <c r="M7" s="20"/>
      <c r="N7" s="22">
        <f t="shared" ref="N7:N26" si="0">G7+I7</f>
        <v>327000</v>
      </c>
    </row>
    <row r="8" spans="1:14" x14ac:dyDescent="0.25">
      <c r="A8" s="18"/>
      <c r="B8" s="1" t="s">
        <v>172</v>
      </c>
      <c r="C8" s="1" t="s">
        <v>37</v>
      </c>
      <c r="D8" s="19"/>
      <c r="E8" s="19"/>
      <c r="F8" s="26">
        <v>49234</v>
      </c>
      <c r="G8" s="20"/>
      <c r="H8" s="21" t="s">
        <v>34</v>
      </c>
      <c r="I8" s="21">
        <v>4800</v>
      </c>
      <c r="J8" s="21">
        <v>4800</v>
      </c>
      <c r="K8" s="20"/>
      <c r="L8" s="20"/>
      <c r="M8" s="20"/>
      <c r="N8" s="22">
        <f t="shared" si="0"/>
        <v>4800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25"/>
      <c r="C11" s="25"/>
      <c r="D11" s="19"/>
      <c r="E11" s="19"/>
      <c r="F11" s="18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517100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0</v>
      </c>
      <c r="H28" s="31"/>
      <c r="I28" s="32">
        <f>SUM(I6:I27)</f>
        <v>517100</v>
      </c>
      <c r="J28" s="32">
        <f>SUM(J6:J27)</f>
        <v>4800</v>
      </c>
      <c r="K28" s="32">
        <f>SUM(K6:K27)</f>
        <v>512300</v>
      </c>
      <c r="L28" s="32">
        <f>SUM(L6:L27)</f>
        <v>0</v>
      </c>
      <c r="M28" s="32">
        <f>SUM(M6:M27)</f>
        <v>0</v>
      </c>
      <c r="N28" s="22">
        <f t="shared" ref="N28" si="1">G28+I28</f>
        <v>517100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39"/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/>
      <c r="D32" s="1"/>
      <c r="E32" s="1"/>
      <c r="F32" s="96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96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4800</v>
      </c>
      <c r="D34" s="1"/>
      <c r="E34" s="1"/>
      <c r="F34" s="96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4800</v>
      </c>
      <c r="D35" s="1"/>
      <c r="E35" s="1"/>
      <c r="F35" s="96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1">
    <mergeCell ref="H4:I4"/>
    <mergeCell ref="A28:B28"/>
    <mergeCell ref="A30:B30"/>
    <mergeCell ref="E30:F30"/>
    <mergeCell ref="A31:B31"/>
    <mergeCell ref="E31:F31"/>
    <mergeCell ref="A32:B32"/>
    <mergeCell ref="A33:B33"/>
    <mergeCell ref="A34:B34"/>
    <mergeCell ref="A35:B35"/>
    <mergeCell ref="B3:C3"/>
  </mergeCells>
  <pageMargins left="0.7" right="0.7" top="0.75" bottom="0.75" header="0.3" footer="0.3"/>
  <pageSetup scale="70" orientation="landscape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6" workbookViewId="0">
      <selection activeCell="C33" sqref="C33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11.710937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95"/>
      <c r="E3" s="95" t="s">
        <v>28</v>
      </c>
      <c r="F3" s="11"/>
      <c r="G3" s="12"/>
      <c r="H3" s="5"/>
      <c r="I3" s="1"/>
      <c r="J3" s="13"/>
      <c r="K3" s="14" t="s">
        <v>5</v>
      </c>
      <c r="L3" s="15">
        <v>41770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166</v>
      </c>
      <c r="C6" s="1" t="s">
        <v>37</v>
      </c>
      <c r="D6" s="19">
        <v>41770</v>
      </c>
      <c r="E6" s="19">
        <v>41771</v>
      </c>
      <c r="F6" s="18">
        <v>49229</v>
      </c>
      <c r="G6" s="20">
        <v>27000</v>
      </c>
      <c r="H6" s="21"/>
      <c r="I6" s="21"/>
      <c r="J6" s="21">
        <v>27000</v>
      </c>
      <c r="K6" s="20"/>
      <c r="L6" s="20"/>
      <c r="M6" s="20"/>
      <c r="N6" s="22">
        <f>G6+I6</f>
        <v>27000</v>
      </c>
    </row>
    <row r="7" spans="1:14" x14ac:dyDescent="0.25">
      <c r="A7" s="18"/>
      <c r="B7" s="1" t="s">
        <v>62</v>
      </c>
      <c r="C7" s="1"/>
      <c r="D7" s="19"/>
      <c r="E7" s="19"/>
      <c r="F7" s="18">
        <v>49230</v>
      </c>
      <c r="G7" s="20"/>
      <c r="H7" s="21" t="s">
        <v>167</v>
      </c>
      <c r="I7" s="21">
        <v>5000</v>
      </c>
      <c r="J7" s="21">
        <v>5000</v>
      </c>
      <c r="K7" s="20"/>
      <c r="L7" s="20"/>
      <c r="M7" s="20"/>
      <c r="N7" s="22">
        <f t="shared" ref="N7:N26" si="0">G7+I7</f>
        <v>5000</v>
      </c>
    </row>
    <row r="8" spans="1:14" x14ac:dyDescent="0.25">
      <c r="A8" s="18"/>
      <c r="B8" s="1"/>
      <c r="C8" s="1"/>
      <c r="D8" s="19"/>
      <c r="E8" s="19"/>
      <c r="F8" s="26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25"/>
      <c r="C11" s="25"/>
      <c r="D11" s="19"/>
      <c r="E11" s="19"/>
      <c r="F11" s="18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32000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27000</v>
      </c>
      <c r="H28" s="31"/>
      <c r="I28" s="32">
        <f>SUM(I6:I27)</f>
        <v>5000</v>
      </c>
      <c r="J28" s="32">
        <f>SUM(J6:J27)</f>
        <v>32000</v>
      </c>
      <c r="K28" s="32">
        <f>SUM(K6:K27)</f>
        <v>0</v>
      </c>
      <c r="L28" s="32">
        <f>SUM(L6:L27)</f>
        <v>0</v>
      </c>
      <c r="M28" s="32">
        <f>SUM(M6:M27)</f>
        <v>0</v>
      </c>
      <c r="N28" s="22">
        <f t="shared" ref="N28" si="1">G28+I28</f>
        <v>32000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39" t="s">
        <v>168</v>
      </c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>
        <v>40</v>
      </c>
      <c r="D32" s="1"/>
      <c r="E32" s="1"/>
      <c r="F32" s="94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21800</v>
      </c>
      <c r="D33" s="1"/>
      <c r="E33" s="1"/>
      <c r="F33" s="94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10200</v>
      </c>
      <c r="D34" s="1"/>
      <c r="E34" s="1"/>
      <c r="F34" s="94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32000</v>
      </c>
      <c r="D35" s="1"/>
      <c r="E35" s="1"/>
      <c r="F35" s="94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1">
    <mergeCell ref="H4:I4"/>
    <mergeCell ref="A28:B28"/>
    <mergeCell ref="A30:B30"/>
    <mergeCell ref="E30:F30"/>
    <mergeCell ref="A31:B31"/>
    <mergeCell ref="E31:F31"/>
    <mergeCell ref="A32:B32"/>
    <mergeCell ref="A33:B33"/>
    <mergeCell ref="A34:B34"/>
    <mergeCell ref="A35:B35"/>
    <mergeCell ref="B3:C3"/>
  </mergeCells>
  <pageMargins left="0.7" right="0.7" top="0.75" bottom="0.75" header="0.3" footer="0.3"/>
  <pageSetup scale="70" orientation="landscape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F6" sqref="F6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11.710937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93"/>
      <c r="E3" s="93" t="s">
        <v>41</v>
      </c>
      <c r="F3" s="11"/>
      <c r="G3" s="12"/>
      <c r="H3" s="5"/>
      <c r="I3" s="1"/>
      <c r="J3" s="13"/>
      <c r="K3" s="14" t="s">
        <v>5</v>
      </c>
      <c r="L3" s="15">
        <v>41770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165</v>
      </c>
      <c r="C6" s="1" t="s">
        <v>37</v>
      </c>
      <c r="D6" s="19"/>
      <c r="E6" s="19"/>
      <c r="F6" s="18">
        <v>49228</v>
      </c>
      <c r="G6" s="20"/>
      <c r="H6" s="21" t="s">
        <v>34</v>
      </c>
      <c r="I6" s="21">
        <v>1000</v>
      </c>
      <c r="J6" s="21">
        <v>1000</v>
      </c>
      <c r="K6" s="20"/>
      <c r="L6" s="20"/>
      <c r="M6" s="20"/>
      <c r="N6" s="22">
        <f>G6+I6</f>
        <v>1000</v>
      </c>
    </row>
    <row r="7" spans="1:14" x14ac:dyDescent="0.25">
      <c r="A7" s="18"/>
      <c r="B7" s="1"/>
      <c r="C7" s="1"/>
      <c r="D7" s="19"/>
      <c r="E7" s="19"/>
      <c r="F7" s="18"/>
      <c r="G7" s="20"/>
      <c r="H7" s="21"/>
      <c r="I7" s="21"/>
      <c r="J7" s="21"/>
      <c r="K7" s="20"/>
      <c r="L7" s="20"/>
      <c r="M7" s="20"/>
      <c r="N7" s="22">
        <f t="shared" ref="N7:N26" si="0">G7+I7</f>
        <v>0</v>
      </c>
    </row>
    <row r="8" spans="1:14" x14ac:dyDescent="0.25">
      <c r="A8" s="18"/>
      <c r="B8" s="1"/>
      <c r="C8" s="1"/>
      <c r="D8" s="19"/>
      <c r="E8" s="19"/>
      <c r="F8" s="26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25"/>
      <c r="C11" s="25"/>
      <c r="D11" s="19"/>
      <c r="E11" s="19"/>
      <c r="F11" s="18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1000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0</v>
      </c>
      <c r="H28" s="31"/>
      <c r="I28" s="32">
        <f>SUM(I6:I27)</f>
        <v>1000</v>
      </c>
      <c r="J28" s="32">
        <f>SUM(J6:J27)</f>
        <v>1000</v>
      </c>
      <c r="K28" s="32">
        <f>SUM(K6:K27)</f>
        <v>0</v>
      </c>
      <c r="L28" s="32">
        <f>SUM(L6:L27)</f>
        <v>0</v>
      </c>
      <c r="M28" s="32">
        <f>SUM(M6:M27)</f>
        <v>0</v>
      </c>
      <c r="N28" s="22">
        <f t="shared" ref="N28" si="1">G28+I28</f>
        <v>1000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39"/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92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92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1000</v>
      </c>
      <c r="D34" s="1"/>
      <c r="E34" s="1"/>
      <c r="F34" s="92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1000</v>
      </c>
      <c r="D35" s="1"/>
      <c r="E35" s="1"/>
      <c r="F35" s="92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1">
    <mergeCell ref="A32:B32"/>
    <mergeCell ref="A33:B33"/>
    <mergeCell ref="A34:B34"/>
    <mergeCell ref="A35:B35"/>
    <mergeCell ref="B3:C3"/>
    <mergeCell ref="H4:I4"/>
    <mergeCell ref="A28:B28"/>
    <mergeCell ref="A30:B30"/>
    <mergeCell ref="E30:F30"/>
    <mergeCell ref="A31:B31"/>
    <mergeCell ref="E31:F31"/>
  </mergeCells>
  <pageMargins left="0.7" right="0.7" top="0.75" bottom="0.75" header="0.3" footer="0.3"/>
  <pageSetup scale="70" orientation="landscape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30" sqref="C30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11.710937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91"/>
      <c r="E3" s="91" t="s">
        <v>62</v>
      </c>
      <c r="F3" s="11"/>
      <c r="G3" s="12"/>
      <c r="H3" s="5"/>
      <c r="I3" s="1"/>
      <c r="J3" s="13"/>
      <c r="K3" s="14" t="s">
        <v>5</v>
      </c>
      <c r="L3" s="15">
        <v>41769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162</v>
      </c>
      <c r="C6" s="1" t="s">
        <v>37</v>
      </c>
      <c r="D6" s="19">
        <v>41769</v>
      </c>
      <c r="E6" s="19">
        <v>41770</v>
      </c>
      <c r="F6" s="18">
        <v>49225</v>
      </c>
      <c r="G6" s="20"/>
      <c r="H6" s="21" t="s">
        <v>48</v>
      </c>
      <c r="I6" s="21">
        <v>16350</v>
      </c>
      <c r="J6" s="21"/>
      <c r="K6" s="20">
        <v>16350</v>
      </c>
      <c r="L6" s="20"/>
      <c r="M6" s="20"/>
      <c r="N6" s="22">
        <f>G6+I6</f>
        <v>16350</v>
      </c>
    </row>
    <row r="7" spans="1:14" x14ac:dyDescent="0.25">
      <c r="A7" s="18"/>
      <c r="B7" s="1" t="s">
        <v>163</v>
      </c>
      <c r="C7" s="1" t="s">
        <v>37</v>
      </c>
      <c r="D7" s="19">
        <v>41769</v>
      </c>
      <c r="E7" s="19">
        <v>41770</v>
      </c>
      <c r="F7" s="18">
        <v>49226</v>
      </c>
      <c r="G7" s="20">
        <v>25000</v>
      </c>
      <c r="H7" s="21"/>
      <c r="I7" s="21"/>
      <c r="J7" s="21"/>
      <c r="K7" s="20">
        <v>25000</v>
      </c>
      <c r="L7" s="20"/>
      <c r="M7" s="20"/>
      <c r="N7" s="22">
        <f t="shared" ref="N7:N26" si="0">G7+I7</f>
        <v>25000</v>
      </c>
    </row>
    <row r="8" spans="1:14" x14ac:dyDescent="0.25">
      <c r="A8" s="18"/>
      <c r="B8" s="1" t="s">
        <v>164</v>
      </c>
      <c r="C8" s="1" t="s">
        <v>37</v>
      </c>
      <c r="D8" s="19"/>
      <c r="E8" s="19"/>
      <c r="F8" s="26">
        <v>49227</v>
      </c>
      <c r="G8" s="20"/>
      <c r="H8" s="21" t="s">
        <v>34</v>
      </c>
      <c r="I8" s="21">
        <v>800</v>
      </c>
      <c r="J8" s="21">
        <v>800</v>
      </c>
      <c r="K8" s="20"/>
      <c r="L8" s="20"/>
      <c r="M8" s="20"/>
      <c r="N8" s="22">
        <f t="shared" si="0"/>
        <v>800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25"/>
      <c r="C11" s="25"/>
      <c r="D11" s="19"/>
      <c r="E11" s="19"/>
      <c r="F11" s="18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42150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25000</v>
      </c>
      <c r="H28" s="31"/>
      <c r="I28" s="32">
        <f>SUM(I6:I27)</f>
        <v>17150</v>
      </c>
      <c r="J28" s="32">
        <f>SUM(J6:J27)</f>
        <v>800</v>
      </c>
      <c r="K28" s="32">
        <f>SUM(K6:K27)</f>
        <v>41350</v>
      </c>
      <c r="L28" s="32">
        <f>SUM(L6:L27)</f>
        <v>0</v>
      </c>
      <c r="M28" s="32">
        <f>SUM(M6:M27)</f>
        <v>0</v>
      </c>
      <c r="N28" s="22">
        <f t="shared" ref="N28" si="1">G28+I28</f>
        <v>42150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39"/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90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90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800</v>
      </c>
      <c r="D34" s="1"/>
      <c r="E34" s="1"/>
      <c r="F34" s="90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800</v>
      </c>
      <c r="D35" s="1"/>
      <c r="E35" s="1"/>
      <c r="F35" s="90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1">
    <mergeCell ref="H4:I4"/>
    <mergeCell ref="A28:B28"/>
    <mergeCell ref="A30:B30"/>
    <mergeCell ref="E30:F30"/>
    <mergeCell ref="A31:B31"/>
    <mergeCell ref="E31:F31"/>
    <mergeCell ref="A32:B32"/>
    <mergeCell ref="A33:B33"/>
    <mergeCell ref="A34:B34"/>
    <mergeCell ref="A35:B35"/>
    <mergeCell ref="B3:C3"/>
  </mergeCells>
  <pageMargins left="0.7" right="0.7" top="0.75" bottom="0.75" header="0.3" footer="0.3"/>
  <pageSetup scale="70" orientation="landscape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A26" sqref="A26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11.710937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89"/>
      <c r="E3" s="89" t="s">
        <v>41</v>
      </c>
      <c r="F3" s="11"/>
      <c r="G3" s="12"/>
      <c r="H3" s="5"/>
      <c r="I3" s="1"/>
      <c r="J3" s="13"/>
      <c r="K3" s="14" t="s">
        <v>5</v>
      </c>
      <c r="L3" s="15">
        <v>41769</v>
      </c>
      <c r="M3" s="16"/>
      <c r="N3" s="17" t="s">
        <v>155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156</v>
      </c>
      <c r="C6" s="1" t="s">
        <v>157</v>
      </c>
      <c r="D6" s="19">
        <v>41768</v>
      </c>
      <c r="E6" s="19">
        <v>41769</v>
      </c>
      <c r="F6" s="18">
        <v>49220</v>
      </c>
      <c r="G6" s="20">
        <v>37000</v>
      </c>
      <c r="H6" s="21"/>
      <c r="I6" s="21"/>
      <c r="J6" s="21"/>
      <c r="K6" s="20">
        <v>37000</v>
      </c>
      <c r="L6" s="20"/>
      <c r="M6" s="20"/>
      <c r="N6" s="22">
        <f>G6+I6</f>
        <v>37000</v>
      </c>
    </row>
    <row r="7" spans="1:14" x14ac:dyDescent="0.25">
      <c r="A7" s="18"/>
      <c r="B7" s="1" t="s">
        <v>158</v>
      </c>
      <c r="C7" s="1" t="s">
        <v>37</v>
      </c>
      <c r="D7" s="19">
        <v>41769</v>
      </c>
      <c r="E7" s="19">
        <v>41770</v>
      </c>
      <c r="F7" s="18">
        <v>49221</v>
      </c>
      <c r="G7" s="20"/>
      <c r="H7" s="21" t="s">
        <v>48</v>
      </c>
      <c r="I7" s="21">
        <v>3270</v>
      </c>
      <c r="J7" s="21"/>
      <c r="K7" s="20">
        <v>3270</v>
      </c>
      <c r="L7" s="20"/>
      <c r="M7" s="20"/>
      <c r="N7" s="22">
        <f t="shared" ref="N7:N26" si="0">G7+I7</f>
        <v>3270</v>
      </c>
    </row>
    <row r="8" spans="1:14" x14ac:dyDescent="0.25">
      <c r="A8" s="18"/>
      <c r="B8" s="1" t="s">
        <v>160</v>
      </c>
      <c r="C8" s="1" t="s">
        <v>60</v>
      </c>
      <c r="D8" s="19">
        <v>41769</v>
      </c>
      <c r="E8" s="19">
        <v>41770</v>
      </c>
      <c r="F8" s="26">
        <v>49223</v>
      </c>
      <c r="G8" s="20">
        <v>113905</v>
      </c>
      <c r="H8" s="21"/>
      <c r="I8" s="21"/>
      <c r="J8" s="21">
        <v>56805</v>
      </c>
      <c r="K8" s="20"/>
      <c r="L8" s="20"/>
      <c r="M8" s="20">
        <v>57100</v>
      </c>
      <c r="N8" s="22">
        <f t="shared" si="0"/>
        <v>113905</v>
      </c>
    </row>
    <row r="9" spans="1:14" x14ac:dyDescent="0.25">
      <c r="A9" s="18"/>
      <c r="B9" s="1" t="s">
        <v>161</v>
      </c>
      <c r="C9" s="1" t="s">
        <v>37</v>
      </c>
      <c r="D9" s="19"/>
      <c r="E9" s="19"/>
      <c r="F9" s="18">
        <v>49224</v>
      </c>
      <c r="G9" s="20"/>
      <c r="H9" s="21" t="s">
        <v>34</v>
      </c>
      <c r="I9" s="21">
        <v>1000</v>
      </c>
      <c r="J9" s="21">
        <v>1000</v>
      </c>
      <c r="K9" s="20"/>
      <c r="L9" s="20"/>
      <c r="M9" s="20"/>
      <c r="N9" s="22">
        <f t="shared" si="0"/>
        <v>1000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25"/>
      <c r="C11" s="25"/>
      <c r="D11" s="19"/>
      <c r="E11" s="19"/>
      <c r="F11" s="18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155175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150905</v>
      </c>
      <c r="H28" s="31"/>
      <c r="I28" s="32">
        <f>SUM(I6:I27)</f>
        <v>4270</v>
      </c>
      <c r="J28" s="32">
        <f>SUM(J6:J27)</f>
        <v>57805</v>
      </c>
      <c r="K28" s="32">
        <f>SUM(K6:K27)</f>
        <v>40270</v>
      </c>
      <c r="L28" s="32">
        <f>SUM(L6:L27)</f>
        <v>0</v>
      </c>
      <c r="M28" s="32">
        <f>SUM(M6:M27)</f>
        <v>57100</v>
      </c>
      <c r="N28" s="22">
        <f t="shared" ref="N28" si="1">G28+I28</f>
        <v>155175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39" t="s">
        <v>159</v>
      </c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88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88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57805</v>
      </c>
      <c r="D34" s="1"/>
      <c r="E34" s="1"/>
      <c r="F34" s="88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57805</v>
      </c>
      <c r="D35" s="1"/>
      <c r="E35" s="1"/>
      <c r="F35" s="88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1">
    <mergeCell ref="H4:I4"/>
    <mergeCell ref="A28:B28"/>
    <mergeCell ref="A30:B30"/>
    <mergeCell ref="E30:F30"/>
    <mergeCell ref="A31:B31"/>
    <mergeCell ref="E31:F31"/>
    <mergeCell ref="A32:B32"/>
    <mergeCell ref="A33:B33"/>
    <mergeCell ref="A34:B34"/>
    <mergeCell ref="A35:B35"/>
    <mergeCell ref="B3:C3"/>
  </mergeCells>
  <pageMargins left="0.7" right="0.7" top="0.75" bottom="0.75" header="0.3" footer="0.3"/>
  <pageSetup scale="70" orientation="landscape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N35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11.710937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87"/>
      <c r="E3" s="87" t="s">
        <v>41</v>
      </c>
      <c r="F3" s="11"/>
      <c r="G3" s="12"/>
      <c r="H3" s="5"/>
      <c r="I3" s="1"/>
      <c r="J3" s="13"/>
      <c r="K3" s="14" t="s">
        <v>5</v>
      </c>
      <c r="L3" s="15">
        <v>41768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147</v>
      </c>
      <c r="C6" s="1" t="s">
        <v>37</v>
      </c>
      <c r="D6" s="19">
        <v>41768</v>
      </c>
      <c r="E6" s="19">
        <v>41769</v>
      </c>
      <c r="F6" s="18">
        <v>49214</v>
      </c>
      <c r="G6" s="20">
        <v>25615</v>
      </c>
      <c r="H6" s="21"/>
      <c r="I6" s="21"/>
      <c r="J6" s="21"/>
      <c r="K6" s="20">
        <v>25615</v>
      </c>
      <c r="L6" s="20"/>
      <c r="M6" s="20"/>
      <c r="N6" s="22">
        <f>G6+I6</f>
        <v>25615</v>
      </c>
    </row>
    <row r="7" spans="1:14" x14ac:dyDescent="0.25">
      <c r="A7" s="18"/>
      <c r="B7" s="1" t="s">
        <v>149</v>
      </c>
      <c r="C7" s="1" t="s">
        <v>148</v>
      </c>
      <c r="D7" s="19">
        <v>41768</v>
      </c>
      <c r="E7" s="19">
        <v>41769</v>
      </c>
      <c r="F7" s="18">
        <v>49215</v>
      </c>
      <c r="G7" s="20">
        <v>17000</v>
      </c>
      <c r="H7" s="21"/>
      <c r="I7" s="21"/>
      <c r="J7" s="21"/>
      <c r="K7" s="20">
        <v>17000</v>
      </c>
      <c r="L7" s="20"/>
      <c r="M7" s="20"/>
      <c r="N7" s="22">
        <f t="shared" ref="N7:N26" si="0">G7+I7</f>
        <v>17000</v>
      </c>
    </row>
    <row r="8" spans="1:14" x14ac:dyDescent="0.25">
      <c r="A8" s="18"/>
      <c r="B8" s="1" t="s">
        <v>150</v>
      </c>
      <c r="C8" s="1" t="s">
        <v>151</v>
      </c>
      <c r="D8" s="19">
        <v>41768</v>
      </c>
      <c r="E8" s="19">
        <v>41769</v>
      </c>
      <c r="F8" s="26">
        <v>49216</v>
      </c>
      <c r="G8" s="20">
        <v>34000</v>
      </c>
      <c r="H8" s="21"/>
      <c r="I8" s="21"/>
      <c r="J8" s="21">
        <v>34000</v>
      </c>
      <c r="K8" s="20"/>
      <c r="L8" s="20"/>
      <c r="M8" s="20"/>
      <c r="N8" s="22">
        <f t="shared" si="0"/>
        <v>34000</v>
      </c>
    </row>
    <row r="9" spans="1:14" x14ac:dyDescent="0.25">
      <c r="A9" s="18"/>
      <c r="B9" s="1" t="s">
        <v>152</v>
      </c>
      <c r="C9" s="1" t="s">
        <v>60</v>
      </c>
      <c r="D9" s="19">
        <v>41768</v>
      </c>
      <c r="E9" s="19">
        <v>41769</v>
      </c>
      <c r="F9" s="18">
        <v>49217</v>
      </c>
      <c r="G9" s="20">
        <v>23980</v>
      </c>
      <c r="H9" s="21"/>
      <c r="I9" s="21"/>
      <c r="J9" s="21"/>
      <c r="K9" s="20">
        <v>23980</v>
      </c>
      <c r="L9" s="20"/>
      <c r="M9" s="20"/>
      <c r="N9" s="22">
        <f t="shared" si="0"/>
        <v>23980</v>
      </c>
    </row>
    <row r="10" spans="1:14" x14ac:dyDescent="0.25">
      <c r="A10" s="18"/>
      <c r="B10" s="57" t="s">
        <v>153</v>
      </c>
      <c r="C10" s="1" t="s">
        <v>154</v>
      </c>
      <c r="D10" s="19">
        <v>41766</v>
      </c>
      <c r="E10" s="19">
        <v>41769</v>
      </c>
      <c r="F10" s="18">
        <v>49218</v>
      </c>
      <c r="G10" s="20">
        <v>302475</v>
      </c>
      <c r="H10" s="21"/>
      <c r="I10" s="21"/>
      <c r="J10" s="21"/>
      <c r="K10" s="20">
        <v>302475</v>
      </c>
      <c r="L10" s="20"/>
      <c r="M10" s="20"/>
      <c r="N10" s="22">
        <f t="shared" si="0"/>
        <v>302475</v>
      </c>
    </row>
    <row r="11" spans="1:14" x14ac:dyDescent="0.25">
      <c r="A11" s="18"/>
      <c r="B11" s="25" t="s">
        <v>147</v>
      </c>
      <c r="C11" s="25" t="s">
        <v>37</v>
      </c>
      <c r="D11" s="19"/>
      <c r="E11" s="19"/>
      <c r="F11" s="18">
        <v>49219</v>
      </c>
      <c r="G11" s="21"/>
      <c r="H11" s="21" t="s">
        <v>34</v>
      </c>
      <c r="I11" s="21">
        <v>2000</v>
      </c>
      <c r="J11" s="21">
        <v>2000</v>
      </c>
      <c r="K11" s="20"/>
      <c r="L11" s="20"/>
      <c r="M11" s="20"/>
      <c r="N11" s="22">
        <f t="shared" si="0"/>
        <v>2000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57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405070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403070</v>
      </c>
      <c r="H28" s="31"/>
      <c r="I28" s="32">
        <f>SUM(I6:I27)</f>
        <v>2000</v>
      </c>
      <c r="J28" s="32">
        <f>SUM(J6:J27)</f>
        <v>36000</v>
      </c>
      <c r="K28" s="32">
        <f>SUM(K6:K27)</f>
        <v>369070</v>
      </c>
      <c r="L28" s="32">
        <f>SUM(L6:L27)</f>
        <v>0</v>
      </c>
      <c r="M28" s="32">
        <f>SUM(M6:M27)</f>
        <v>0</v>
      </c>
      <c r="N28" s="22">
        <f t="shared" ref="N28" si="1">G28+I28</f>
        <v>405070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39"/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86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86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36000</v>
      </c>
      <c r="D34" s="1"/>
      <c r="E34" s="1"/>
      <c r="F34" s="86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36000</v>
      </c>
      <c r="D35" s="1"/>
      <c r="E35" s="1"/>
      <c r="F35" s="86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1">
    <mergeCell ref="A32:B32"/>
    <mergeCell ref="A33:B33"/>
    <mergeCell ref="A34:B34"/>
    <mergeCell ref="A35:B35"/>
    <mergeCell ref="B3:C3"/>
    <mergeCell ref="H4:I4"/>
    <mergeCell ref="A28:B28"/>
    <mergeCell ref="A30:B30"/>
    <mergeCell ref="E30:F30"/>
    <mergeCell ref="A31:B31"/>
    <mergeCell ref="E31:F31"/>
  </mergeCells>
  <pageMargins left="0.7" right="0.7" top="0.75" bottom="0.75" header="0.3" footer="0.3"/>
  <pageSetup scale="70" orientation="landscape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N35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9.4257812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85"/>
      <c r="E3" s="85" t="s">
        <v>28</v>
      </c>
      <c r="F3" s="11"/>
      <c r="G3" s="12"/>
      <c r="H3" s="5"/>
      <c r="I3" s="1"/>
      <c r="J3" s="13"/>
      <c r="K3" s="14" t="s">
        <v>5</v>
      </c>
      <c r="L3" s="15">
        <v>41768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128</v>
      </c>
      <c r="C6" s="1" t="s">
        <v>129</v>
      </c>
      <c r="D6" s="19">
        <v>41766</v>
      </c>
      <c r="E6" s="19">
        <v>41768</v>
      </c>
      <c r="F6" s="18">
        <v>49202</v>
      </c>
      <c r="G6" s="20">
        <v>32000</v>
      </c>
      <c r="H6" s="21"/>
      <c r="I6" s="21"/>
      <c r="J6" s="21">
        <v>32000</v>
      </c>
      <c r="K6" s="20"/>
      <c r="L6" s="20"/>
      <c r="M6" s="20"/>
      <c r="N6" s="22">
        <f>G6+I6</f>
        <v>32000</v>
      </c>
    </row>
    <row r="7" spans="1:14" x14ac:dyDescent="0.25">
      <c r="A7" s="18"/>
      <c r="B7" s="1" t="s">
        <v>130</v>
      </c>
      <c r="C7" s="1" t="s">
        <v>131</v>
      </c>
      <c r="D7" s="19">
        <v>41767</v>
      </c>
      <c r="E7" s="19">
        <v>41768</v>
      </c>
      <c r="F7" s="18">
        <v>49203</v>
      </c>
      <c r="G7" s="20">
        <v>17000</v>
      </c>
      <c r="H7" s="21"/>
      <c r="I7" s="21"/>
      <c r="J7" s="21">
        <v>17000</v>
      </c>
      <c r="K7" s="20"/>
      <c r="L7" s="20"/>
      <c r="M7" s="20"/>
      <c r="N7" s="22">
        <f t="shared" ref="N7:N26" si="0">G7+I7</f>
        <v>17000</v>
      </c>
    </row>
    <row r="8" spans="1:14" x14ac:dyDescent="0.25">
      <c r="A8" s="18"/>
      <c r="B8" s="1" t="s">
        <v>130</v>
      </c>
      <c r="C8" s="1" t="s">
        <v>131</v>
      </c>
      <c r="D8" s="19">
        <v>41767</v>
      </c>
      <c r="E8" s="19">
        <v>41769</v>
      </c>
      <c r="F8" s="26">
        <v>49204</v>
      </c>
      <c r="G8" s="20">
        <v>34000</v>
      </c>
      <c r="H8" s="21"/>
      <c r="I8" s="21"/>
      <c r="J8" s="21">
        <v>34000</v>
      </c>
      <c r="K8" s="20"/>
      <c r="L8" s="20"/>
      <c r="M8" s="20"/>
      <c r="N8" s="22">
        <f t="shared" si="0"/>
        <v>34000</v>
      </c>
    </row>
    <row r="9" spans="1:14" x14ac:dyDescent="0.25">
      <c r="A9" s="18"/>
      <c r="B9" s="1" t="s">
        <v>132</v>
      </c>
      <c r="C9" s="1" t="s">
        <v>133</v>
      </c>
      <c r="D9" s="19">
        <v>41761</v>
      </c>
      <c r="E9" s="19">
        <v>41768</v>
      </c>
      <c r="F9" s="18">
        <v>49205</v>
      </c>
      <c r="G9" s="20">
        <v>188804.35</v>
      </c>
      <c r="H9" s="21"/>
      <c r="I9" s="21"/>
      <c r="J9" s="21"/>
      <c r="K9" s="20">
        <v>188804.35</v>
      </c>
      <c r="L9" s="20"/>
      <c r="M9" s="20"/>
      <c r="N9" s="22">
        <f t="shared" si="0"/>
        <v>188804.35</v>
      </c>
    </row>
    <row r="10" spans="1:14" x14ac:dyDescent="0.25">
      <c r="A10" s="18"/>
      <c r="B10" s="57" t="s">
        <v>134</v>
      </c>
      <c r="C10" s="1" t="s">
        <v>135</v>
      </c>
      <c r="D10" s="19">
        <v>41767</v>
      </c>
      <c r="E10" s="19">
        <v>41768</v>
      </c>
      <c r="F10" s="18">
        <v>49206</v>
      </c>
      <c r="G10" s="20">
        <v>17000</v>
      </c>
      <c r="H10" s="21"/>
      <c r="I10" s="21"/>
      <c r="J10" s="21">
        <v>17000</v>
      </c>
      <c r="K10" s="20"/>
      <c r="L10" s="20"/>
      <c r="M10" s="20"/>
      <c r="N10" s="22">
        <f t="shared" si="0"/>
        <v>17000</v>
      </c>
    </row>
    <row r="11" spans="1:14" x14ac:dyDescent="0.25">
      <c r="A11" s="18"/>
      <c r="B11" s="25" t="s">
        <v>138</v>
      </c>
      <c r="C11" s="25" t="s">
        <v>136</v>
      </c>
      <c r="D11" s="19">
        <v>41766</v>
      </c>
      <c r="E11" s="19">
        <v>41768</v>
      </c>
      <c r="F11" s="18">
        <v>49207</v>
      </c>
      <c r="G11" s="21">
        <v>43288</v>
      </c>
      <c r="H11" s="21"/>
      <c r="I11" s="21"/>
      <c r="J11" s="21"/>
      <c r="K11" s="20"/>
      <c r="L11" s="20"/>
      <c r="M11" s="20">
        <v>43288</v>
      </c>
      <c r="N11" s="22">
        <f t="shared" si="0"/>
        <v>43288</v>
      </c>
    </row>
    <row r="12" spans="1:14" x14ac:dyDescent="0.25">
      <c r="A12" s="18"/>
      <c r="B12" s="1" t="s">
        <v>139</v>
      </c>
      <c r="C12" s="1" t="s">
        <v>131</v>
      </c>
      <c r="D12" s="19">
        <v>41766</v>
      </c>
      <c r="E12" s="19">
        <v>41767</v>
      </c>
      <c r="F12" s="26">
        <v>49208</v>
      </c>
      <c r="G12" s="20">
        <v>20000</v>
      </c>
      <c r="H12" s="21"/>
      <c r="I12" s="21"/>
      <c r="J12" s="21"/>
      <c r="K12" s="20">
        <v>20000</v>
      </c>
      <c r="L12" s="20"/>
      <c r="M12" s="20"/>
      <c r="N12" s="22">
        <f t="shared" si="0"/>
        <v>20000</v>
      </c>
    </row>
    <row r="13" spans="1:14" x14ac:dyDescent="0.25">
      <c r="A13" s="18"/>
      <c r="B13" s="1" t="s">
        <v>140</v>
      </c>
      <c r="C13" s="1" t="s">
        <v>131</v>
      </c>
      <c r="D13" s="19">
        <v>41767</v>
      </c>
      <c r="E13" s="19">
        <v>41768</v>
      </c>
      <c r="F13" s="26">
        <v>49209</v>
      </c>
      <c r="G13" s="20">
        <v>20000</v>
      </c>
      <c r="H13" s="21"/>
      <c r="I13" s="21"/>
      <c r="J13" s="21"/>
      <c r="K13" s="20">
        <v>20000</v>
      </c>
      <c r="L13" s="20"/>
      <c r="M13" s="20"/>
      <c r="N13" s="22">
        <f t="shared" si="0"/>
        <v>20000</v>
      </c>
    </row>
    <row r="14" spans="1:14" x14ac:dyDescent="0.25">
      <c r="A14" s="18"/>
      <c r="B14" s="57" t="s">
        <v>141</v>
      </c>
      <c r="C14" s="1" t="s">
        <v>142</v>
      </c>
      <c r="D14" s="19">
        <v>41767</v>
      </c>
      <c r="E14" s="19">
        <v>41768</v>
      </c>
      <c r="F14" s="26">
        <v>49210</v>
      </c>
      <c r="G14" s="20">
        <v>20500</v>
      </c>
      <c r="H14" s="21"/>
      <c r="I14" s="21"/>
      <c r="J14" s="21"/>
      <c r="K14" s="20">
        <v>20500</v>
      </c>
      <c r="L14" s="20"/>
      <c r="M14" s="20"/>
      <c r="N14" s="22">
        <f t="shared" si="0"/>
        <v>20500</v>
      </c>
    </row>
    <row r="15" spans="1:14" x14ac:dyDescent="0.25">
      <c r="A15" s="18"/>
      <c r="B15" s="1" t="s">
        <v>143</v>
      </c>
      <c r="C15" s="1" t="s">
        <v>142</v>
      </c>
      <c r="D15" s="19">
        <v>41767</v>
      </c>
      <c r="E15" s="19">
        <v>41768</v>
      </c>
      <c r="F15" s="26">
        <v>49211</v>
      </c>
      <c r="G15" s="20">
        <v>20500</v>
      </c>
      <c r="H15" s="21"/>
      <c r="I15" s="21"/>
      <c r="J15" s="21"/>
      <c r="K15" s="20">
        <v>20500</v>
      </c>
      <c r="L15" s="20"/>
      <c r="M15" s="20"/>
      <c r="N15" s="22">
        <f t="shared" si="0"/>
        <v>20500</v>
      </c>
    </row>
    <row r="16" spans="1:14" x14ac:dyDescent="0.25">
      <c r="A16" s="18"/>
      <c r="B16" s="1" t="s">
        <v>144</v>
      </c>
      <c r="C16" s="1" t="s">
        <v>145</v>
      </c>
      <c r="D16" s="19">
        <v>41768</v>
      </c>
      <c r="E16" s="19">
        <v>41769</v>
      </c>
      <c r="F16" s="26">
        <v>49212</v>
      </c>
      <c r="G16" s="20"/>
      <c r="H16" s="21" t="s">
        <v>48</v>
      </c>
      <c r="I16" s="21">
        <v>16350</v>
      </c>
      <c r="J16" s="21">
        <v>16350</v>
      </c>
      <c r="K16" s="20"/>
      <c r="L16" s="20"/>
      <c r="M16" s="20"/>
      <c r="N16" s="22">
        <f t="shared" si="0"/>
        <v>16350</v>
      </c>
    </row>
    <row r="17" spans="1:14" x14ac:dyDescent="0.25">
      <c r="A17" s="18"/>
      <c r="B17" s="1" t="s">
        <v>137</v>
      </c>
      <c r="C17" s="1"/>
      <c r="D17" s="19"/>
      <c r="E17" s="19"/>
      <c r="F17" s="26">
        <v>49213</v>
      </c>
      <c r="G17" s="20"/>
      <c r="H17" s="21" t="s">
        <v>146</v>
      </c>
      <c r="I17" s="21">
        <v>3400</v>
      </c>
      <c r="J17" s="21">
        <v>3400</v>
      </c>
      <c r="K17" s="20"/>
      <c r="L17" s="20"/>
      <c r="M17" s="20"/>
      <c r="N17" s="22">
        <f t="shared" si="0"/>
        <v>3400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432842.35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413092.35</v>
      </c>
      <c r="H28" s="31"/>
      <c r="I28" s="32">
        <f>SUM(I6:I27)</f>
        <v>19750</v>
      </c>
      <c r="J28" s="32">
        <f>SUM(J6:J27)</f>
        <v>119750</v>
      </c>
      <c r="K28" s="32">
        <f>SUM(K6:K27)</f>
        <v>269804.34999999998</v>
      </c>
      <c r="L28" s="32">
        <f>SUM(L6:L27)</f>
        <v>0</v>
      </c>
      <c r="M28" s="32">
        <f>SUM(M6:M27)</f>
        <v>43288</v>
      </c>
      <c r="N28" s="22">
        <f t="shared" ref="N28" si="1">G28+I28</f>
        <v>432842.35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39"/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84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84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119750</v>
      </c>
      <c r="D34" s="1"/>
      <c r="E34" s="1"/>
      <c r="F34" s="84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119750</v>
      </c>
      <c r="D35" s="1"/>
      <c r="E35" s="1"/>
      <c r="F35" s="84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1">
    <mergeCell ref="H4:I4"/>
    <mergeCell ref="A28:B28"/>
    <mergeCell ref="A30:B30"/>
    <mergeCell ref="E30:F30"/>
    <mergeCell ref="A31:B31"/>
    <mergeCell ref="E31:F31"/>
    <mergeCell ref="A32:B32"/>
    <mergeCell ref="A33:B33"/>
    <mergeCell ref="A34:B34"/>
    <mergeCell ref="A35:B35"/>
    <mergeCell ref="B3:C3"/>
  </mergeCells>
  <pageMargins left="0.7" right="0.7" top="0.75" bottom="0.75" header="0.3" footer="0.3"/>
  <pageSetup scale="70" orientation="landscape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31" sqref="C31:F35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9.4257812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83"/>
      <c r="E3" s="83" t="s">
        <v>83</v>
      </c>
      <c r="F3" s="11"/>
      <c r="G3" s="12"/>
      <c r="H3" s="5"/>
      <c r="I3" s="1"/>
      <c r="J3" s="13"/>
      <c r="K3" s="14" t="s">
        <v>5</v>
      </c>
      <c r="L3" s="15">
        <v>41767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120</v>
      </c>
      <c r="C6" s="1" t="s">
        <v>31</v>
      </c>
      <c r="D6" s="19">
        <v>41767</v>
      </c>
      <c r="E6" s="19">
        <v>41769</v>
      </c>
      <c r="F6" s="18">
        <v>49196</v>
      </c>
      <c r="G6" s="20">
        <v>109000</v>
      </c>
      <c r="H6" s="21"/>
      <c r="I6" s="21"/>
      <c r="J6" s="21"/>
      <c r="K6" s="20">
        <v>109000</v>
      </c>
      <c r="L6" s="20"/>
      <c r="M6" s="20"/>
      <c r="N6" s="22">
        <f>G6+I6</f>
        <v>109000</v>
      </c>
    </row>
    <row r="7" spans="1:14" x14ac:dyDescent="0.25">
      <c r="A7" s="18"/>
      <c r="B7" s="1" t="s">
        <v>121</v>
      </c>
      <c r="C7" s="1" t="s">
        <v>122</v>
      </c>
      <c r="D7" s="19">
        <v>41767</v>
      </c>
      <c r="E7" s="19">
        <v>41768</v>
      </c>
      <c r="F7" s="18">
        <v>49197</v>
      </c>
      <c r="G7" s="20">
        <v>17000</v>
      </c>
      <c r="H7" s="21"/>
      <c r="I7" s="21"/>
      <c r="J7" s="21">
        <v>17000</v>
      </c>
      <c r="K7" s="20"/>
      <c r="L7" s="20"/>
      <c r="M7" s="20"/>
      <c r="N7" s="22">
        <f t="shared" ref="N7:N26" si="0">G7+I7</f>
        <v>17000</v>
      </c>
    </row>
    <row r="8" spans="1:14" x14ac:dyDescent="0.25">
      <c r="A8" s="18"/>
      <c r="B8" s="1" t="s">
        <v>123</v>
      </c>
      <c r="C8" s="1" t="s">
        <v>31</v>
      </c>
      <c r="D8" s="19">
        <v>41767</v>
      </c>
      <c r="E8" s="19">
        <v>41768</v>
      </c>
      <c r="F8" s="26">
        <v>49198</v>
      </c>
      <c r="G8" s="20">
        <v>23980</v>
      </c>
      <c r="H8" s="21"/>
      <c r="I8" s="21"/>
      <c r="J8" s="21"/>
      <c r="K8" s="20">
        <v>23980</v>
      </c>
      <c r="L8" s="20"/>
      <c r="M8" s="20"/>
      <c r="N8" s="22">
        <f t="shared" si="0"/>
        <v>23980</v>
      </c>
    </row>
    <row r="9" spans="1:14" x14ac:dyDescent="0.25">
      <c r="A9" s="18"/>
      <c r="B9" s="1" t="s">
        <v>124</v>
      </c>
      <c r="C9" s="1" t="s">
        <v>37</v>
      </c>
      <c r="D9" s="19">
        <v>41767</v>
      </c>
      <c r="E9" s="19">
        <v>41768</v>
      </c>
      <c r="F9" s="18">
        <v>49199</v>
      </c>
      <c r="G9" s="20">
        <v>17000</v>
      </c>
      <c r="H9" s="21"/>
      <c r="I9" s="21"/>
      <c r="J9" s="21"/>
      <c r="K9" s="20">
        <v>17000</v>
      </c>
      <c r="L9" s="20"/>
      <c r="M9" s="20"/>
      <c r="N9" s="22">
        <f t="shared" si="0"/>
        <v>17000</v>
      </c>
    </row>
    <row r="10" spans="1:14" x14ac:dyDescent="0.25">
      <c r="A10" s="18"/>
      <c r="B10" s="57" t="s">
        <v>125</v>
      </c>
      <c r="C10" s="1" t="s">
        <v>126</v>
      </c>
      <c r="D10" s="19">
        <v>41767</v>
      </c>
      <c r="E10" s="19">
        <v>41768</v>
      </c>
      <c r="F10" s="18">
        <v>49200</v>
      </c>
      <c r="G10" s="20">
        <v>20000</v>
      </c>
      <c r="H10" s="21"/>
      <c r="I10" s="21"/>
      <c r="J10" s="21">
        <v>20000</v>
      </c>
      <c r="K10" s="20"/>
      <c r="L10" s="20"/>
      <c r="M10" s="20"/>
      <c r="N10" s="22">
        <f t="shared" si="0"/>
        <v>20000</v>
      </c>
    </row>
    <row r="11" spans="1:14" x14ac:dyDescent="0.25">
      <c r="A11" s="18"/>
      <c r="B11" s="25" t="s">
        <v>127</v>
      </c>
      <c r="C11" s="25" t="s">
        <v>37</v>
      </c>
      <c r="D11" s="19">
        <v>41767</v>
      </c>
      <c r="E11" s="19">
        <v>41768</v>
      </c>
      <c r="F11" s="18">
        <v>49201</v>
      </c>
      <c r="G11" s="21">
        <v>27000</v>
      </c>
      <c r="H11" s="21"/>
      <c r="I11" s="21"/>
      <c r="J11" s="21"/>
      <c r="K11" s="20">
        <v>27000</v>
      </c>
      <c r="L11" s="20"/>
      <c r="M11" s="20"/>
      <c r="N11" s="22">
        <f t="shared" si="0"/>
        <v>27000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213980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213980</v>
      </c>
      <c r="H28" s="31"/>
      <c r="I28" s="32">
        <f>SUM(I6:I27)</f>
        <v>0</v>
      </c>
      <c r="J28" s="32">
        <f>SUM(J6:J27)</f>
        <v>37000</v>
      </c>
      <c r="K28" s="32">
        <f>SUM(K6:K27)</f>
        <v>176980</v>
      </c>
      <c r="L28" s="32">
        <f>SUM(L6:L27)</f>
        <v>0</v>
      </c>
      <c r="M28" s="32">
        <f>SUM(M6:M27)</f>
        <v>0</v>
      </c>
      <c r="N28" s="22">
        <f t="shared" ref="N28" si="1">G28+I28</f>
        <v>213980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39"/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82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82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37000</v>
      </c>
      <c r="D34" s="1"/>
      <c r="E34" s="1"/>
      <c r="F34" s="82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37000</v>
      </c>
      <c r="D35" s="1"/>
      <c r="E35" s="1"/>
      <c r="F35" s="82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1">
    <mergeCell ref="A32:B32"/>
    <mergeCell ref="A33:B33"/>
    <mergeCell ref="A34:B34"/>
    <mergeCell ref="A35:B35"/>
    <mergeCell ref="B3:C3"/>
    <mergeCell ref="H4:I4"/>
    <mergeCell ref="A28:B28"/>
    <mergeCell ref="A30:B30"/>
    <mergeCell ref="E30:F30"/>
    <mergeCell ref="A31:B31"/>
    <mergeCell ref="E31:F31"/>
  </mergeCells>
  <pageMargins left="0.7" right="0.7" top="0.75" bottom="0.75" header="0.3" footer="0.3"/>
  <pageSetup scale="70" orientation="landscape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A35" sqref="A1:N35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9.4257812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81"/>
      <c r="E3" s="81" t="s">
        <v>62</v>
      </c>
      <c r="F3" s="11"/>
      <c r="G3" s="12"/>
      <c r="H3" s="5"/>
      <c r="I3" s="1"/>
      <c r="J3" s="13"/>
      <c r="K3" s="14" t="s">
        <v>5</v>
      </c>
      <c r="L3" s="15">
        <v>41767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114</v>
      </c>
      <c r="C6" s="1" t="s">
        <v>115</v>
      </c>
      <c r="D6" s="19">
        <v>41766</v>
      </c>
      <c r="E6" s="19">
        <v>41767</v>
      </c>
      <c r="F6" s="18">
        <v>49192</v>
      </c>
      <c r="G6" s="20">
        <v>116248.5</v>
      </c>
      <c r="H6" s="21"/>
      <c r="I6" s="21"/>
      <c r="J6" s="21"/>
      <c r="K6" s="20"/>
      <c r="L6" s="20"/>
      <c r="M6" s="20">
        <v>116248.5</v>
      </c>
      <c r="N6" s="22">
        <f>G6+I6</f>
        <v>116248.5</v>
      </c>
    </row>
    <row r="7" spans="1:14" x14ac:dyDescent="0.25">
      <c r="A7" s="18"/>
      <c r="B7" s="1" t="s">
        <v>117</v>
      </c>
      <c r="C7" s="1" t="s">
        <v>116</v>
      </c>
      <c r="D7" s="19">
        <v>41764</v>
      </c>
      <c r="E7" s="19">
        <v>41767</v>
      </c>
      <c r="F7" s="18">
        <v>49193</v>
      </c>
      <c r="G7" s="20">
        <v>89925</v>
      </c>
      <c r="H7" s="21"/>
      <c r="I7" s="21"/>
      <c r="J7" s="21"/>
      <c r="K7" s="20"/>
      <c r="L7" s="20"/>
      <c r="M7" s="20">
        <v>89925</v>
      </c>
      <c r="N7" s="22">
        <f t="shared" ref="N7:N26" si="0">G7+I7</f>
        <v>89925</v>
      </c>
    </row>
    <row r="8" spans="1:14" x14ac:dyDescent="0.25">
      <c r="A8" s="18"/>
      <c r="B8" s="1" t="s">
        <v>119</v>
      </c>
      <c r="C8" s="1" t="s">
        <v>118</v>
      </c>
      <c r="D8" s="19">
        <v>41764</v>
      </c>
      <c r="E8" s="19">
        <v>41767</v>
      </c>
      <c r="F8" s="18">
        <v>49194</v>
      </c>
      <c r="G8" s="20">
        <v>51000</v>
      </c>
      <c r="H8" s="21"/>
      <c r="I8" s="21"/>
      <c r="J8" s="21">
        <v>51000</v>
      </c>
      <c r="K8" s="20"/>
      <c r="L8" s="20"/>
      <c r="M8" s="20"/>
      <c r="N8" s="22">
        <f t="shared" si="0"/>
        <v>51000</v>
      </c>
    </row>
    <row r="9" spans="1:14" x14ac:dyDescent="0.25">
      <c r="A9" s="18"/>
      <c r="B9" s="1" t="s">
        <v>87</v>
      </c>
      <c r="C9" s="1"/>
      <c r="D9" s="19"/>
      <c r="E9" s="19"/>
      <c r="F9" s="18">
        <v>49195</v>
      </c>
      <c r="G9" s="20"/>
      <c r="H9" s="21" t="s">
        <v>34</v>
      </c>
      <c r="I9" s="21">
        <v>1800</v>
      </c>
      <c r="J9" s="21">
        <v>1800</v>
      </c>
      <c r="K9" s="20"/>
      <c r="L9" s="20"/>
      <c r="M9" s="20"/>
      <c r="N9" s="22">
        <f t="shared" si="0"/>
        <v>1800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25"/>
      <c r="C11" s="25"/>
      <c r="D11" s="19"/>
      <c r="E11" s="19"/>
      <c r="F11" s="18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258973.5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257173.5</v>
      </c>
      <c r="H28" s="31"/>
      <c r="I28" s="32">
        <f>SUM(I6:I27)</f>
        <v>1800</v>
      </c>
      <c r="J28" s="32">
        <f>SUM(J6:J27)</f>
        <v>52800</v>
      </c>
      <c r="K28" s="32">
        <f>SUM(K6:K27)</f>
        <v>0</v>
      </c>
      <c r="L28" s="32">
        <f>SUM(L6:L27)</f>
        <v>0</v>
      </c>
      <c r="M28" s="32">
        <f>SUM(M6:M27)</f>
        <v>206173.5</v>
      </c>
      <c r="N28" s="22">
        <f t="shared" ref="N28" si="1">G28+I28</f>
        <v>258973.5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39"/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80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80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52800</v>
      </c>
      <c r="D34" s="1"/>
      <c r="E34" s="1"/>
      <c r="F34" s="80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52800</v>
      </c>
      <c r="D35" s="1"/>
      <c r="E35" s="1"/>
      <c r="F35" s="80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1">
    <mergeCell ref="A32:B32"/>
    <mergeCell ref="A33:B33"/>
    <mergeCell ref="A34:B34"/>
    <mergeCell ref="A35:B35"/>
    <mergeCell ref="B3:C3"/>
    <mergeCell ref="H4:I4"/>
    <mergeCell ref="A28:B28"/>
    <mergeCell ref="A30:B30"/>
    <mergeCell ref="E30:F30"/>
    <mergeCell ref="A31:B31"/>
    <mergeCell ref="E31:F31"/>
  </mergeCells>
  <pageMargins left="0.7" right="0.7" top="0.75" bottom="0.75" header="0.3" footer="0.3"/>
  <pageSetup scale="70" orientation="landscape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B15" sqref="B15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9.4257812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79"/>
      <c r="E3" s="79" t="s">
        <v>83</v>
      </c>
      <c r="F3" s="11"/>
      <c r="G3" s="12"/>
      <c r="H3" s="5"/>
      <c r="I3" s="1"/>
      <c r="J3" s="13"/>
      <c r="K3" s="14" t="s">
        <v>5</v>
      </c>
      <c r="L3" s="15">
        <v>41766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104</v>
      </c>
      <c r="C6" s="1" t="s">
        <v>37</v>
      </c>
      <c r="D6" s="19">
        <v>41766</v>
      </c>
      <c r="E6" s="19">
        <v>41767</v>
      </c>
      <c r="F6" s="18">
        <v>49185</v>
      </c>
      <c r="G6" s="20">
        <v>30000</v>
      </c>
      <c r="H6" s="21"/>
      <c r="I6" s="21"/>
      <c r="J6" s="21">
        <v>30000</v>
      </c>
      <c r="K6" s="20"/>
      <c r="L6" s="20"/>
      <c r="M6" s="20"/>
      <c r="N6" s="22">
        <f>G6+I6</f>
        <v>30000</v>
      </c>
    </row>
    <row r="7" spans="1:14" x14ac:dyDescent="0.25">
      <c r="A7" s="18"/>
      <c r="B7" s="1" t="s">
        <v>105</v>
      </c>
      <c r="C7" s="1" t="s">
        <v>37</v>
      </c>
      <c r="D7" s="19">
        <v>41766</v>
      </c>
      <c r="E7" s="19">
        <v>41767</v>
      </c>
      <c r="F7" s="18">
        <v>49186</v>
      </c>
      <c r="G7" s="20">
        <v>20000</v>
      </c>
      <c r="H7" s="21"/>
      <c r="I7" s="21"/>
      <c r="J7" s="21"/>
      <c r="K7" s="20">
        <v>20000</v>
      </c>
      <c r="L7" s="20"/>
      <c r="M7" s="20"/>
      <c r="N7" s="22">
        <f t="shared" ref="N7:N26" si="0">G7+I7</f>
        <v>20000</v>
      </c>
    </row>
    <row r="8" spans="1:14" x14ac:dyDescent="0.25">
      <c r="A8" s="18"/>
      <c r="B8" s="1" t="s">
        <v>106</v>
      </c>
      <c r="C8" s="1" t="s">
        <v>107</v>
      </c>
      <c r="D8" s="19">
        <v>41766</v>
      </c>
      <c r="E8" s="19">
        <v>41767</v>
      </c>
      <c r="F8" s="18">
        <v>49187</v>
      </c>
      <c r="G8" s="20">
        <v>17000</v>
      </c>
      <c r="H8" s="21"/>
      <c r="I8" s="21"/>
      <c r="J8" s="21">
        <v>17000</v>
      </c>
      <c r="K8" s="20"/>
      <c r="L8" s="20"/>
      <c r="M8" s="20"/>
      <c r="N8" s="22">
        <f t="shared" si="0"/>
        <v>17000</v>
      </c>
    </row>
    <row r="9" spans="1:14" x14ac:dyDescent="0.25">
      <c r="A9" s="18"/>
      <c r="B9" s="1" t="s">
        <v>108</v>
      </c>
      <c r="C9" s="1" t="s">
        <v>109</v>
      </c>
      <c r="D9" s="19">
        <v>41766</v>
      </c>
      <c r="E9" s="19">
        <v>41767</v>
      </c>
      <c r="F9" s="18">
        <v>49188</v>
      </c>
      <c r="G9" s="20">
        <v>17000</v>
      </c>
      <c r="H9" s="21"/>
      <c r="I9" s="21"/>
      <c r="J9" s="21">
        <v>17000</v>
      </c>
      <c r="K9" s="20"/>
      <c r="L9" s="20"/>
      <c r="M9" s="20"/>
      <c r="N9" s="22">
        <f t="shared" si="0"/>
        <v>17000</v>
      </c>
    </row>
    <row r="10" spans="1:14" x14ac:dyDescent="0.25">
      <c r="A10" s="18"/>
      <c r="B10" s="57" t="s">
        <v>110</v>
      </c>
      <c r="C10" s="1" t="s">
        <v>111</v>
      </c>
      <c r="D10" s="19">
        <v>41766</v>
      </c>
      <c r="E10" s="19">
        <v>41767</v>
      </c>
      <c r="F10" s="18">
        <v>49189</v>
      </c>
      <c r="G10" s="20">
        <v>17000</v>
      </c>
      <c r="H10" s="21"/>
      <c r="I10" s="21"/>
      <c r="J10" s="21"/>
      <c r="K10" s="20">
        <v>17000</v>
      </c>
      <c r="L10" s="20"/>
      <c r="M10" s="20"/>
      <c r="N10" s="22">
        <f t="shared" si="0"/>
        <v>17000</v>
      </c>
    </row>
    <row r="11" spans="1:14" x14ac:dyDescent="0.25">
      <c r="A11" s="18"/>
      <c r="B11" s="25" t="s">
        <v>112</v>
      </c>
      <c r="C11" s="25" t="s">
        <v>113</v>
      </c>
      <c r="D11" s="19">
        <v>41765</v>
      </c>
      <c r="E11" s="19">
        <v>41767</v>
      </c>
      <c r="F11" s="18">
        <v>49190</v>
      </c>
      <c r="G11" s="21">
        <v>41000</v>
      </c>
      <c r="H11" s="21"/>
      <c r="I11" s="21"/>
      <c r="J11" s="21"/>
      <c r="K11" s="20">
        <v>41000</v>
      </c>
      <c r="L11" s="20"/>
      <c r="M11" s="20"/>
      <c r="N11" s="22">
        <f t="shared" si="0"/>
        <v>41000</v>
      </c>
    </row>
    <row r="12" spans="1:14" x14ac:dyDescent="0.25">
      <c r="A12" s="18"/>
      <c r="B12" s="1" t="s">
        <v>83</v>
      </c>
      <c r="C12" s="1"/>
      <c r="D12" s="19"/>
      <c r="E12" s="19"/>
      <c r="F12" s="26">
        <v>49191</v>
      </c>
      <c r="G12" s="20"/>
      <c r="H12" s="21" t="s">
        <v>34</v>
      </c>
      <c r="I12" s="21">
        <v>7800</v>
      </c>
      <c r="J12" s="21">
        <v>7800</v>
      </c>
      <c r="K12" s="20"/>
      <c r="L12" s="20"/>
      <c r="M12" s="20"/>
      <c r="N12" s="22">
        <f t="shared" si="0"/>
        <v>7800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149800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142000</v>
      </c>
      <c r="H28" s="31"/>
      <c r="I28" s="32">
        <f>SUM(I6:I27)</f>
        <v>7800</v>
      </c>
      <c r="J28" s="32">
        <f>SUM(J6:J27)</f>
        <v>71800</v>
      </c>
      <c r="K28" s="32">
        <f>SUM(K6:K27)</f>
        <v>78000</v>
      </c>
      <c r="L28" s="32">
        <f>SUM(L6:L27)</f>
        <v>0</v>
      </c>
      <c r="M28" s="32">
        <f>SUM(M6:M27)</f>
        <v>0</v>
      </c>
      <c r="N28" s="22">
        <f t="shared" ref="N28" si="1">G28+I28</f>
        <v>149800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39"/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78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78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71800</v>
      </c>
      <c r="D34" s="1"/>
      <c r="E34" s="1"/>
      <c r="F34" s="78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71800</v>
      </c>
      <c r="D35" s="1"/>
      <c r="E35" s="1"/>
      <c r="F35" s="78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1">
    <mergeCell ref="A32:B32"/>
    <mergeCell ref="A33:B33"/>
    <mergeCell ref="A34:B34"/>
    <mergeCell ref="A35:B35"/>
    <mergeCell ref="B3:C3"/>
    <mergeCell ref="H4:I4"/>
    <mergeCell ref="A28:B28"/>
    <mergeCell ref="A30:B30"/>
    <mergeCell ref="E30:F30"/>
    <mergeCell ref="A31:B31"/>
    <mergeCell ref="E31:F31"/>
  </mergeCells>
  <pageMargins left="0.7" right="0.7" top="0.75" bottom="0.75" header="0.3" footer="0.3"/>
  <pageSetup scale="7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workbookViewId="0">
      <selection activeCell="I16" sqref="I16"/>
    </sheetView>
  </sheetViews>
  <sheetFormatPr baseColWidth="10" defaultColWidth="9.140625" defaultRowHeight="15" x14ac:dyDescent="0.25"/>
  <cols>
    <col min="1" max="1" width="6.8554687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.8554687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73"/>
      <c r="E3" s="173" t="s">
        <v>41</v>
      </c>
      <c r="F3" s="11"/>
      <c r="G3" s="12"/>
      <c r="H3" s="5"/>
      <c r="I3" s="1"/>
      <c r="J3" s="13"/>
      <c r="K3" s="14" t="s">
        <v>5</v>
      </c>
      <c r="L3" s="15">
        <v>41788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>
        <v>32</v>
      </c>
      <c r="B6" s="57" t="s">
        <v>440</v>
      </c>
      <c r="C6" s="1" t="s">
        <v>60</v>
      </c>
      <c r="D6" s="19">
        <v>41788</v>
      </c>
      <c r="E6" s="19">
        <v>41789</v>
      </c>
      <c r="F6" s="18">
        <v>49433</v>
      </c>
      <c r="G6" s="20">
        <v>30520</v>
      </c>
      <c r="H6" s="21"/>
      <c r="I6" s="21"/>
      <c r="J6" s="21">
        <v>30520</v>
      </c>
      <c r="K6" s="20"/>
      <c r="L6" s="20"/>
      <c r="M6" s="20"/>
      <c r="N6" s="22">
        <f t="shared" ref="N6:N25" si="0">G6+I6</f>
        <v>30520</v>
      </c>
    </row>
    <row r="7" spans="1:14" x14ac:dyDescent="0.25">
      <c r="A7" s="110">
        <v>20</v>
      </c>
      <c r="B7" s="25" t="s">
        <v>441</v>
      </c>
      <c r="C7" s="25" t="s">
        <v>442</v>
      </c>
      <c r="D7" s="19">
        <v>41788</v>
      </c>
      <c r="E7" s="19">
        <v>41789</v>
      </c>
      <c r="F7" s="26">
        <v>49434</v>
      </c>
      <c r="G7" s="21">
        <v>18141.59</v>
      </c>
      <c r="H7" s="21"/>
      <c r="I7" s="21"/>
      <c r="J7" s="21">
        <v>18141.59</v>
      </c>
      <c r="K7" s="20"/>
      <c r="L7" s="20"/>
      <c r="M7" s="20"/>
      <c r="N7" s="22">
        <f t="shared" si="0"/>
        <v>18141.59</v>
      </c>
    </row>
    <row r="8" spans="1:14" x14ac:dyDescent="0.25">
      <c r="A8" s="110">
        <v>19</v>
      </c>
      <c r="B8" s="1" t="s">
        <v>443</v>
      </c>
      <c r="C8" s="1" t="s">
        <v>444</v>
      </c>
      <c r="D8" s="19">
        <v>41788</v>
      </c>
      <c r="E8" s="19">
        <v>41789</v>
      </c>
      <c r="F8" s="165">
        <v>49435</v>
      </c>
      <c r="G8" s="20">
        <v>17000</v>
      </c>
      <c r="H8" s="21"/>
      <c r="I8" s="21"/>
      <c r="J8" s="21"/>
      <c r="K8" s="20">
        <v>17000</v>
      </c>
      <c r="L8" s="20"/>
      <c r="M8" s="20"/>
      <c r="N8" s="22">
        <f t="shared" si="0"/>
        <v>17000</v>
      </c>
    </row>
    <row r="9" spans="1:14" x14ac:dyDescent="0.25">
      <c r="A9" s="18">
        <v>15</v>
      </c>
      <c r="B9" s="1" t="s">
        <v>445</v>
      </c>
      <c r="C9" s="1" t="s">
        <v>446</v>
      </c>
      <c r="D9" s="19">
        <v>41788</v>
      </c>
      <c r="E9" s="19">
        <v>41789</v>
      </c>
      <c r="F9" s="165">
        <v>49436</v>
      </c>
      <c r="G9" s="20">
        <v>20000</v>
      </c>
      <c r="H9" s="21"/>
      <c r="I9" s="21"/>
      <c r="J9" s="21">
        <v>20000</v>
      </c>
      <c r="K9" s="20"/>
      <c r="L9" s="20"/>
      <c r="M9" s="20"/>
      <c r="N9" s="22">
        <f t="shared" si="0"/>
        <v>20000</v>
      </c>
    </row>
    <row r="10" spans="1:14" x14ac:dyDescent="0.25">
      <c r="A10" s="110"/>
      <c r="B10" s="1" t="s">
        <v>447</v>
      </c>
      <c r="C10" s="1" t="s">
        <v>380</v>
      </c>
      <c r="D10" s="19"/>
      <c r="E10" s="19"/>
      <c r="F10" s="166">
        <v>49437</v>
      </c>
      <c r="G10" s="20"/>
      <c r="H10" s="21" t="s">
        <v>34</v>
      </c>
      <c r="I10" s="21">
        <v>2600</v>
      </c>
      <c r="J10" s="21">
        <v>2600</v>
      </c>
      <c r="K10" s="20"/>
      <c r="L10" s="20"/>
      <c r="M10" s="20"/>
      <c r="N10" s="22">
        <f t="shared" si="0"/>
        <v>2600</v>
      </c>
    </row>
    <row r="11" spans="1:14" x14ac:dyDescent="0.25">
      <c r="A11" s="18"/>
      <c r="B11" s="1"/>
      <c r="C11" s="1"/>
      <c r="D11" s="19"/>
      <c r="E11" s="19"/>
      <c r="F11" s="26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24"/>
      <c r="D12" s="19"/>
      <c r="E12" s="19"/>
      <c r="F12" s="16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9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57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27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>G21+I21</f>
        <v>0</v>
      </c>
    </row>
    <row r="22" spans="1:14" x14ac:dyDescent="0.25">
      <c r="A22" s="27"/>
      <c r="B22" s="1"/>
      <c r="C22" s="19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>G24+I24</f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7"/>
      <c r="B26" s="1"/>
      <c r="C26" s="1"/>
      <c r="D26" s="19"/>
      <c r="E26" s="19"/>
      <c r="F26" s="28"/>
      <c r="G26" s="20"/>
      <c r="H26" s="21"/>
      <c r="I26" s="21"/>
      <c r="J26" s="21"/>
      <c r="K26" s="20"/>
      <c r="L26" s="20"/>
      <c r="M26" s="20"/>
      <c r="N26" s="22">
        <f>SUM(N6:N25)</f>
        <v>88261.59</v>
      </c>
    </row>
    <row r="27" spans="1:14" x14ac:dyDescent="0.25">
      <c r="A27" s="180" t="s">
        <v>21</v>
      </c>
      <c r="B27" s="181"/>
      <c r="C27" s="29"/>
      <c r="D27" s="29"/>
      <c r="E27" s="29"/>
      <c r="F27" s="30"/>
      <c r="G27" s="20">
        <f>SUM(G6:G26)</f>
        <v>85661.59</v>
      </c>
      <c r="H27" s="31"/>
      <c r="I27" s="32">
        <f>SUM(I6:I26)</f>
        <v>2600</v>
      </c>
      <c r="J27" s="32">
        <f>SUM(J6:J26)</f>
        <v>71261.59</v>
      </c>
      <c r="K27" s="32">
        <f>SUM(K6:K26)</f>
        <v>17000</v>
      </c>
      <c r="L27" s="32">
        <f>SUM(L6:L26)</f>
        <v>0</v>
      </c>
      <c r="M27" s="32">
        <f>SUM(M6:M26)</f>
        <v>0</v>
      </c>
      <c r="N27" s="22">
        <f t="shared" ref="N27" si="1">G27+I27</f>
        <v>88261.59</v>
      </c>
    </row>
    <row r="28" spans="1:14" x14ac:dyDescent="0.25">
      <c r="A28" s="1"/>
      <c r="B28" s="1"/>
      <c r="C28" s="1"/>
      <c r="D28" s="19"/>
      <c r="E28" s="1"/>
      <c r="F28" s="1"/>
      <c r="G28" s="33"/>
      <c r="H28" s="34" t="s">
        <v>22</v>
      </c>
      <c r="I28" s="35"/>
      <c r="J28" s="36"/>
      <c r="K28" s="37"/>
      <c r="L28" s="29"/>
      <c r="M28" s="36"/>
      <c r="N28" s="33"/>
    </row>
    <row r="29" spans="1:14" x14ac:dyDescent="0.25">
      <c r="A29" s="180" t="s">
        <v>23</v>
      </c>
      <c r="B29" s="181"/>
      <c r="C29" s="1"/>
      <c r="D29" s="19"/>
      <c r="E29" s="182" t="s">
        <v>24</v>
      </c>
      <c r="F29" s="191"/>
      <c r="G29" s="192"/>
      <c r="H29" s="193"/>
      <c r="I29" s="193"/>
      <c r="J29" s="193"/>
      <c r="K29" s="193"/>
      <c r="L29" s="193"/>
      <c r="M29" s="193"/>
      <c r="N29" s="42"/>
    </row>
    <row r="30" spans="1:14" x14ac:dyDescent="0.25">
      <c r="A30" s="180" t="s">
        <v>25</v>
      </c>
      <c r="B30" s="181"/>
      <c r="C30" s="43"/>
      <c r="D30" s="1"/>
      <c r="E30" s="182">
        <v>545</v>
      </c>
      <c r="F30" s="183"/>
      <c r="G30" s="184"/>
      <c r="H30" s="185"/>
      <c r="I30" s="185"/>
      <c r="J30" s="185"/>
      <c r="K30" s="185"/>
      <c r="L30" s="185"/>
      <c r="M30" s="185"/>
      <c r="N30" s="45"/>
    </row>
    <row r="31" spans="1:14" x14ac:dyDescent="0.25">
      <c r="A31" s="180" t="s">
        <v>26</v>
      </c>
      <c r="B31" s="181"/>
      <c r="C31" s="46">
        <v>30</v>
      </c>
      <c r="D31" s="1"/>
      <c r="E31" s="1"/>
      <c r="F31" s="172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6"/>
      <c r="B32" s="187"/>
      <c r="C32" s="20">
        <v>16350</v>
      </c>
      <c r="D32" s="1"/>
      <c r="E32" s="1"/>
      <c r="F32" s="172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0" t="s">
        <v>27</v>
      </c>
      <c r="B33" s="181"/>
      <c r="C33" s="32">
        <v>54911.59</v>
      </c>
      <c r="D33" s="1"/>
      <c r="E33" s="1"/>
      <c r="F33" s="172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20</v>
      </c>
      <c r="B34" s="181"/>
      <c r="C34" s="20">
        <f>C32+C33</f>
        <v>71261.59</v>
      </c>
      <c r="D34" s="1"/>
      <c r="E34" s="1"/>
      <c r="F34" s="172"/>
      <c r="G34" s="48"/>
      <c r="H34" s="49"/>
      <c r="I34" s="49"/>
      <c r="J34" s="49"/>
      <c r="K34" s="49"/>
      <c r="L34" s="49"/>
      <c r="M34" s="49"/>
      <c r="N34" s="50"/>
    </row>
    <row r="37" spans="1:14" x14ac:dyDescent="0.25">
      <c r="C37" s="63"/>
    </row>
  </sheetData>
  <mergeCells count="15">
    <mergeCell ref="B3:C3"/>
    <mergeCell ref="H4:I4"/>
    <mergeCell ref="A27:B27"/>
    <mergeCell ref="A29:B29"/>
    <mergeCell ref="E29:F29"/>
    <mergeCell ref="G29:M29"/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</mergeCells>
  <pageMargins left="0.7" right="0.7" top="0.75" bottom="0.75" header="0.3" footer="0.3"/>
  <pageSetup scale="69" orientation="landscape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22" workbookViewId="0">
      <selection sqref="A1:N35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9.4257812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77"/>
      <c r="E3" s="77" t="s">
        <v>62</v>
      </c>
      <c r="F3" s="11"/>
      <c r="G3" s="12"/>
      <c r="H3" s="5"/>
      <c r="I3" s="1"/>
      <c r="J3" s="13"/>
      <c r="K3" s="14" t="s">
        <v>5</v>
      </c>
      <c r="L3" s="15">
        <v>41766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102</v>
      </c>
      <c r="C6" s="1" t="s">
        <v>101</v>
      </c>
      <c r="D6" s="19">
        <v>41764</v>
      </c>
      <c r="E6" s="19">
        <v>41766</v>
      </c>
      <c r="F6" s="18">
        <v>49181</v>
      </c>
      <c r="G6" s="20">
        <v>68000</v>
      </c>
      <c r="H6" s="21"/>
      <c r="I6" s="21"/>
      <c r="J6" s="21"/>
      <c r="K6" s="20"/>
      <c r="L6" s="20">
        <v>68000</v>
      </c>
      <c r="M6" s="20"/>
      <c r="N6" s="22">
        <f>G6+I6</f>
        <v>68000</v>
      </c>
    </row>
    <row r="7" spans="1:14" x14ac:dyDescent="0.25">
      <c r="A7" s="18"/>
      <c r="B7" s="1" t="s">
        <v>99</v>
      </c>
      <c r="C7" s="1" t="s">
        <v>100</v>
      </c>
      <c r="D7" s="19">
        <v>41753</v>
      </c>
      <c r="E7" s="19">
        <v>41755</v>
      </c>
      <c r="F7" s="18">
        <v>49182</v>
      </c>
      <c r="G7" s="20">
        <v>202740</v>
      </c>
      <c r="H7" s="21"/>
      <c r="I7" s="21"/>
      <c r="J7" s="21"/>
      <c r="K7" s="20"/>
      <c r="L7" s="20"/>
      <c r="M7" s="20">
        <v>202740</v>
      </c>
      <c r="N7" s="22">
        <f t="shared" ref="N7:N26" si="0">G7+I7</f>
        <v>202740</v>
      </c>
    </row>
    <row r="8" spans="1:14" x14ac:dyDescent="0.25">
      <c r="A8" s="18"/>
      <c r="B8" s="1" t="s">
        <v>103</v>
      </c>
      <c r="C8" s="1" t="s">
        <v>31</v>
      </c>
      <c r="D8" s="19">
        <v>41766</v>
      </c>
      <c r="E8" s="19">
        <v>41768</v>
      </c>
      <c r="F8" s="18">
        <v>49183</v>
      </c>
      <c r="G8" s="20">
        <v>54500</v>
      </c>
      <c r="H8" s="21"/>
      <c r="I8" s="21"/>
      <c r="J8" s="21"/>
      <c r="K8" s="20">
        <v>54500</v>
      </c>
      <c r="L8" s="20"/>
      <c r="M8" s="20"/>
      <c r="N8" s="22">
        <f t="shared" si="0"/>
        <v>54500</v>
      </c>
    </row>
    <row r="9" spans="1:14" x14ac:dyDescent="0.25">
      <c r="A9" s="18"/>
      <c r="B9" s="1" t="s">
        <v>62</v>
      </c>
      <c r="C9" s="1" t="s">
        <v>37</v>
      </c>
      <c r="D9" s="19"/>
      <c r="E9" s="19"/>
      <c r="F9" s="18">
        <v>49184</v>
      </c>
      <c r="G9" s="20"/>
      <c r="H9" s="21" t="s">
        <v>34</v>
      </c>
      <c r="I9" s="21">
        <v>2600</v>
      </c>
      <c r="J9" s="21">
        <v>2600</v>
      </c>
      <c r="K9" s="20"/>
      <c r="L9" s="20"/>
      <c r="M9" s="20"/>
      <c r="N9" s="22">
        <f t="shared" si="0"/>
        <v>2600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25"/>
      <c r="C11" s="25"/>
      <c r="D11" s="19"/>
      <c r="E11" s="19"/>
      <c r="F11" s="18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327840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325240</v>
      </c>
      <c r="H28" s="31"/>
      <c r="I28" s="32">
        <f>SUM(I6:I27)</f>
        <v>2600</v>
      </c>
      <c r="J28" s="32">
        <f>SUM(J6:J27)</f>
        <v>2600</v>
      </c>
      <c r="K28" s="32">
        <f>SUM(K6:K27)</f>
        <v>54500</v>
      </c>
      <c r="L28" s="32">
        <f>SUM(L6:L27)</f>
        <v>68000</v>
      </c>
      <c r="M28" s="32">
        <f>SUM(M6:M27)</f>
        <v>202740</v>
      </c>
      <c r="N28" s="22">
        <f t="shared" ref="N28" si="1">G28+I28</f>
        <v>327840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39"/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76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76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2600</v>
      </c>
      <c r="D34" s="1"/>
      <c r="E34" s="1"/>
      <c r="F34" s="76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2600</v>
      </c>
      <c r="D35" s="1"/>
      <c r="E35" s="1"/>
      <c r="F35" s="76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1">
    <mergeCell ref="A32:B32"/>
    <mergeCell ref="A33:B33"/>
    <mergeCell ref="A34:B34"/>
    <mergeCell ref="A35:B35"/>
    <mergeCell ref="B3:C3"/>
    <mergeCell ref="H4:I4"/>
    <mergeCell ref="A28:B28"/>
    <mergeCell ref="A30:B30"/>
    <mergeCell ref="E30:F30"/>
    <mergeCell ref="A31:B31"/>
    <mergeCell ref="E31:F31"/>
  </mergeCells>
  <pageMargins left="0.7" right="0.7" top="0.75" bottom="0.75" header="0.3" footer="0.3"/>
  <pageSetup scale="70" orientation="landscape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22" workbookViewId="0">
      <selection activeCell="J13" sqref="I13:J13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9.4257812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75"/>
      <c r="E3" s="75" t="s">
        <v>41</v>
      </c>
      <c r="F3" s="11"/>
      <c r="G3" s="12"/>
      <c r="H3" s="5"/>
      <c r="I3" s="1"/>
      <c r="J3" s="13"/>
      <c r="K3" s="14" t="s">
        <v>5</v>
      </c>
      <c r="L3" s="15">
        <v>41765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94</v>
      </c>
      <c r="C6" s="1" t="s">
        <v>95</v>
      </c>
      <c r="D6" s="19">
        <v>41764</v>
      </c>
      <c r="E6" s="19">
        <v>41766</v>
      </c>
      <c r="F6" s="18">
        <v>49176</v>
      </c>
      <c r="G6" s="20">
        <v>41000</v>
      </c>
      <c r="H6" s="21"/>
      <c r="I6" s="21"/>
      <c r="J6" s="21"/>
      <c r="K6" s="20">
        <v>41000</v>
      </c>
      <c r="L6" s="20"/>
      <c r="M6" s="20"/>
      <c r="N6" s="22">
        <f>G6+I6</f>
        <v>41000</v>
      </c>
    </row>
    <row r="7" spans="1:14" x14ac:dyDescent="0.25">
      <c r="A7" s="18"/>
      <c r="B7" s="1" t="s">
        <v>96</v>
      </c>
      <c r="C7" s="1" t="s">
        <v>95</v>
      </c>
      <c r="D7" s="19">
        <v>41764</v>
      </c>
      <c r="E7" s="19">
        <v>41766</v>
      </c>
      <c r="F7" s="18">
        <v>49177</v>
      </c>
      <c r="G7" s="20">
        <v>41000</v>
      </c>
      <c r="H7" s="21"/>
      <c r="I7" s="21"/>
      <c r="J7" s="21"/>
      <c r="K7" s="20">
        <v>41000</v>
      </c>
      <c r="L7" s="20"/>
      <c r="M7" s="20"/>
      <c r="N7" s="22">
        <f t="shared" ref="N7:N26" si="0">G7+I7</f>
        <v>41000</v>
      </c>
    </row>
    <row r="8" spans="1:14" x14ac:dyDescent="0.25">
      <c r="A8" s="18"/>
      <c r="B8" s="1" t="s">
        <v>97</v>
      </c>
      <c r="C8" s="1" t="s">
        <v>95</v>
      </c>
      <c r="D8" s="19">
        <v>41764</v>
      </c>
      <c r="E8" s="19">
        <v>41766</v>
      </c>
      <c r="F8" s="18">
        <v>49178</v>
      </c>
      <c r="G8" s="20">
        <v>41000</v>
      </c>
      <c r="H8" s="21"/>
      <c r="I8" s="21"/>
      <c r="J8" s="21"/>
      <c r="K8" s="20">
        <v>41000</v>
      </c>
      <c r="L8" s="20"/>
      <c r="M8" s="20"/>
      <c r="N8" s="22">
        <f t="shared" si="0"/>
        <v>41000</v>
      </c>
    </row>
    <row r="9" spans="1:14" x14ac:dyDescent="0.25">
      <c r="A9" s="18"/>
      <c r="B9" s="1" t="s">
        <v>90</v>
      </c>
      <c r="C9" s="1" t="s">
        <v>95</v>
      </c>
      <c r="D9" s="19">
        <v>41765</v>
      </c>
      <c r="E9" s="19">
        <v>41766</v>
      </c>
      <c r="F9" s="18">
        <v>49179</v>
      </c>
      <c r="G9" s="20">
        <v>20500</v>
      </c>
      <c r="H9" s="21"/>
      <c r="I9" s="21"/>
      <c r="J9" s="21"/>
      <c r="K9" s="20">
        <v>20500</v>
      </c>
      <c r="L9" s="20"/>
      <c r="M9" s="20"/>
      <c r="N9" s="22">
        <f t="shared" si="0"/>
        <v>20500</v>
      </c>
    </row>
    <row r="10" spans="1:14" x14ac:dyDescent="0.25">
      <c r="A10" s="18"/>
      <c r="B10" s="57" t="s">
        <v>98</v>
      </c>
      <c r="C10" s="1" t="s">
        <v>37</v>
      </c>
      <c r="D10" s="19"/>
      <c r="E10" s="19"/>
      <c r="F10" s="18">
        <v>49180</v>
      </c>
      <c r="G10" s="20"/>
      <c r="H10" s="21" t="s">
        <v>34</v>
      </c>
      <c r="I10" s="21">
        <v>1000</v>
      </c>
      <c r="J10" s="21">
        <v>1000</v>
      </c>
      <c r="K10" s="20"/>
      <c r="L10" s="20"/>
      <c r="M10" s="20"/>
      <c r="N10" s="22">
        <f t="shared" si="0"/>
        <v>1000</v>
      </c>
    </row>
    <row r="11" spans="1:14" x14ac:dyDescent="0.25">
      <c r="A11" s="18"/>
      <c r="B11" s="25"/>
      <c r="C11" s="25"/>
      <c r="D11" s="19"/>
      <c r="E11" s="19"/>
      <c r="F11" s="18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144500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143500</v>
      </c>
      <c r="H28" s="31"/>
      <c r="I28" s="32">
        <f>SUM(I6:I27)</f>
        <v>1000</v>
      </c>
      <c r="J28" s="32">
        <f>SUM(J6:J27)</f>
        <v>1000</v>
      </c>
      <c r="K28" s="32">
        <f>SUM(K6:K27)</f>
        <v>143500</v>
      </c>
      <c r="L28" s="32">
        <f>SUM(L6:L27)</f>
        <v>0</v>
      </c>
      <c r="M28" s="32">
        <f>SUM(M6:M27)</f>
        <v>0</v>
      </c>
      <c r="N28" s="22">
        <f t="shared" ref="N28" si="1">G28+I28</f>
        <v>144500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39"/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74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74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1000</v>
      </c>
      <c r="D34" s="1"/>
      <c r="E34" s="1"/>
      <c r="F34" s="74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1000</v>
      </c>
      <c r="D35" s="1"/>
      <c r="E35" s="1"/>
      <c r="F35" s="74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1">
    <mergeCell ref="A32:B32"/>
    <mergeCell ref="A33:B33"/>
    <mergeCell ref="A34:B34"/>
    <mergeCell ref="A35:B35"/>
    <mergeCell ref="B3:C3"/>
    <mergeCell ref="H4:I4"/>
    <mergeCell ref="A28:B28"/>
    <mergeCell ref="A30:B30"/>
    <mergeCell ref="E30:F30"/>
    <mergeCell ref="A31:B31"/>
    <mergeCell ref="E31:F31"/>
  </mergeCells>
  <pageMargins left="0.7" right="0.7" top="0.75" bottom="0.75" header="0.3" footer="0.3"/>
  <pageSetup scale="70" orientation="landscape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9" workbookViewId="0">
      <selection activeCell="A6" sqref="A6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9.4257812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73"/>
      <c r="E3" s="73" t="s">
        <v>83</v>
      </c>
      <c r="F3" s="11"/>
      <c r="G3" s="12"/>
      <c r="H3" s="5"/>
      <c r="I3" s="1"/>
      <c r="J3" s="13"/>
      <c r="K3" s="14" t="s">
        <v>5</v>
      </c>
      <c r="L3" s="15">
        <v>41765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92</v>
      </c>
      <c r="C6" s="1" t="s">
        <v>93</v>
      </c>
      <c r="D6" s="19">
        <v>41765</v>
      </c>
      <c r="E6" s="19">
        <v>41766</v>
      </c>
      <c r="F6" s="18">
        <v>49174</v>
      </c>
      <c r="G6" s="20">
        <v>28150</v>
      </c>
      <c r="H6" s="21"/>
      <c r="I6" s="21"/>
      <c r="J6" s="21"/>
      <c r="K6" s="20">
        <v>28150</v>
      </c>
      <c r="L6" s="20"/>
      <c r="M6" s="20"/>
      <c r="N6" s="22">
        <f>G6+I6</f>
        <v>28150</v>
      </c>
    </row>
    <row r="7" spans="1:14" x14ac:dyDescent="0.25">
      <c r="A7" s="18"/>
      <c r="B7" s="1" t="s">
        <v>83</v>
      </c>
      <c r="C7" s="1"/>
      <c r="D7" s="19"/>
      <c r="E7" s="19"/>
      <c r="F7" s="18">
        <v>49175</v>
      </c>
      <c r="G7" s="20"/>
      <c r="H7" s="21" t="s">
        <v>34</v>
      </c>
      <c r="I7" s="21">
        <v>1000</v>
      </c>
      <c r="J7" s="21">
        <v>1000</v>
      </c>
      <c r="K7" s="20"/>
      <c r="L7" s="20"/>
      <c r="M7" s="20"/>
      <c r="N7" s="22">
        <f t="shared" ref="N7:N26" si="0">G7+I7</f>
        <v>1000</v>
      </c>
    </row>
    <row r="8" spans="1:14" x14ac:dyDescent="0.25">
      <c r="A8" s="18"/>
      <c r="B8" s="1"/>
      <c r="C8" s="1"/>
      <c r="D8" s="19"/>
      <c r="E8" s="19"/>
      <c r="F8" s="18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25"/>
      <c r="C11" s="25"/>
      <c r="D11" s="19"/>
      <c r="E11" s="19"/>
      <c r="F11" s="18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29150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28150</v>
      </c>
      <c r="H28" s="31"/>
      <c r="I28" s="32">
        <f>SUM(I6:I27)</f>
        <v>1000</v>
      </c>
      <c r="J28" s="32">
        <f>SUM(J6:J27)</f>
        <v>1000</v>
      </c>
      <c r="K28" s="32">
        <f>SUM(K6:K27)</f>
        <v>28150</v>
      </c>
      <c r="L28" s="32">
        <f>SUM(L6:L27)</f>
        <v>0</v>
      </c>
      <c r="M28" s="32">
        <f>SUM(M6:M27)</f>
        <v>0</v>
      </c>
      <c r="N28" s="22">
        <f t="shared" ref="N28" si="1">G28+I28</f>
        <v>29150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39"/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72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72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1000</v>
      </c>
      <c r="D34" s="1"/>
      <c r="E34" s="1"/>
      <c r="F34" s="72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1000</v>
      </c>
      <c r="D35" s="1"/>
      <c r="E35" s="1"/>
      <c r="F35" s="72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1">
    <mergeCell ref="H4:I4"/>
    <mergeCell ref="A28:B28"/>
    <mergeCell ref="A30:B30"/>
    <mergeCell ref="E30:F30"/>
    <mergeCell ref="A31:B31"/>
    <mergeCell ref="E31:F31"/>
    <mergeCell ref="A32:B32"/>
    <mergeCell ref="A33:B33"/>
    <mergeCell ref="A34:B34"/>
    <mergeCell ref="A35:B35"/>
    <mergeCell ref="B3:C3"/>
  </mergeCells>
  <pageMargins left="0.7" right="0.7" top="0.75" bottom="0.75" header="0.3" footer="0.3"/>
  <pageSetup scale="70" orientation="landscape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25" workbookViewId="0">
      <selection sqref="A1:N35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9.4257812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71"/>
      <c r="E3" s="71" t="s">
        <v>41</v>
      </c>
      <c r="F3" s="11"/>
      <c r="G3" s="12"/>
      <c r="H3" s="5"/>
      <c r="I3" s="1"/>
      <c r="J3" s="13"/>
      <c r="K3" s="14" t="s">
        <v>5</v>
      </c>
      <c r="L3" s="15">
        <v>41764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88</v>
      </c>
      <c r="C6" s="1" t="s">
        <v>89</v>
      </c>
      <c r="D6" s="19">
        <v>41764</v>
      </c>
      <c r="E6" s="19">
        <v>41766</v>
      </c>
      <c r="F6" s="18">
        <v>49172</v>
      </c>
      <c r="G6" s="20">
        <v>41000</v>
      </c>
      <c r="H6" s="21"/>
      <c r="I6" s="21"/>
      <c r="J6" s="21"/>
      <c r="K6" s="20">
        <v>41000</v>
      </c>
      <c r="L6" s="20"/>
      <c r="M6" s="20"/>
      <c r="N6" s="22">
        <f>G6+I6</f>
        <v>41000</v>
      </c>
    </row>
    <row r="7" spans="1:14" x14ac:dyDescent="0.25">
      <c r="A7" s="18"/>
      <c r="B7" s="1" t="s">
        <v>90</v>
      </c>
      <c r="C7" s="1" t="s">
        <v>91</v>
      </c>
      <c r="D7" s="19">
        <v>41764</v>
      </c>
      <c r="E7" s="19">
        <v>41765</v>
      </c>
      <c r="F7" s="18">
        <v>49173</v>
      </c>
      <c r="G7" s="20">
        <v>20500</v>
      </c>
      <c r="H7" s="21"/>
      <c r="I7" s="21"/>
      <c r="J7" s="21"/>
      <c r="K7" s="20">
        <v>20500</v>
      </c>
      <c r="L7" s="20"/>
      <c r="M7" s="20"/>
      <c r="N7" s="22">
        <f t="shared" ref="N7:N26" si="0">G7+I7</f>
        <v>20500</v>
      </c>
    </row>
    <row r="8" spans="1:14" x14ac:dyDescent="0.25">
      <c r="A8" s="18"/>
      <c r="B8" s="1"/>
      <c r="C8" s="1"/>
      <c r="D8" s="19"/>
      <c r="E8" s="19"/>
      <c r="F8" s="18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25"/>
      <c r="C11" s="25"/>
      <c r="D11" s="19"/>
      <c r="E11" s="19"/>
      <c r="F11" s="18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61500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61500</v>
      </c>
      <c r="H28" s="31"/>
      <c r="I28" s="32">
        <f>SUM(I6:I27)</f>
        <v>0</v>
      </c>
      <c r="J28" s="32">
        <f>SUM(J6:J27)</f>
        <v>0</v>
      </c>
      <c r="K28" s="32">
        <f>SUM(K6:K27)</f>
        <v>61500</v>
      </c>
      <c r="L28" s="32">
        <f>SUM(L6:L27)</f>
        <v>0</v>
      </c>
      <c r="M28" s="32">
        <f>SUM(M6:M27)</f>
        <v>0</v>
      </c>
      <c r="N28" s="22">
        <f t="shared" ref="N28" si="1">G28+I28</f>
        <v>61500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39"/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70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70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0</v>
      </c>
      <c r="D34" s="1"/>
      <c r="E34" s="1"/>
      <c r="F34" s="70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0</v>
      </c>
      <c r="D35" s="1"/>
      <c r="E35" s="1"/>
      <c r="F35" s="70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1">
    <mergeCell ref="A32:B32"/>
    <mergeCell ref="A33:B33"/>
    <mergeCell ref="A34:B34"/>
    <mergeCell ref="A35:B35"/>
    <mergeCell ref="B3:C3"/>
    <mergeCell ref="H4:I4"/>
    <mergeCell ref="A28:B28"/>
    <mergeCell ref="A30:B30"/>
    <mergeCell ref="E30:F30"/>
    <mergeCell ref="A31:B31"/>
    <mergeCell ref="E31:F31"/>
  </mergeCells>
  <pageMargins left="0.7" right="0.7" top="0.75" bottom="0.75" header="0.3" footer="0.3"/>
  <pageSetup scale="70" orientation="landscape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22" workbookViewId="0">
      <selection activeCell="A15" sqref="A15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9.4257812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69"/>
      <c r="E3" s="69" t="s">
        <v>28</v>
      </c>
      <c r="F3" s="11"/>
      <c r="G3" s="12"/>
      <c r="H3" s="5"/>
      <c r="I3" s="1"/>
      <c r="J3" s="13"/>
      <c r="K3" s="14" t="s">
        <v>5</v>
      </c>
      <c r="L3" s="15">
        <v>41764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87</v>
      </c>
      <c r="C6" s="1" t="s">
        <v>37</v>
      </c>
      <c r="D6" s="19"/>
      <c r="E6" s="19"/>
      <c r="F6" s="18">
        <v>49171</v>
      </c>
      <c r="G6" s="20"/>
      <c r="H6" s="21" t="s">
        <v>34</v>
      </c>
      <c r="I6" s="21">
        <v>1000</v>
      </c>
      <c r="J6" s="21">
        <v>1000</v>
      </c>
      <c r="K6" s="20"/>
      <c r="L6" s="20"/>
      <c r="M6" s="20"/>
      <c r="N6" s="22">
        <f>G6+I6</f>
        <v>1000</v>
      </c>
    </row>
    <row r="7" spans="1:14" x14ac:dyDescent="0.25">
      <c r="A7" s="18"/>
      <c r="B7" s="1"/>
      <c r="C7" s="1"/>
      <c r="D7" s="19"/>
      <c r="E7" s="19"/>
      <c r="F7" s="18"/>
      <c r="G7" s="20"/>
      <c r="H7" s="21"/>
      <c r="I7" s="21"/>
      <c r="J7" s="21"/>
      <c r="K7" s="20"/>
      <c r="L7" s="20"/>
      <c r="M7" s="20"/>
      <c r="N7" s="22">
        <f t="shared" ref="N7:N26" si="0">G7+I7</f>
        <v>0</v>
      </c>
    </row>
    <row r="8" spans="1:14" x14ac:dyDescent="0.25">
      <c r="A8" s="18"/>
      <c r="B8" s="1"/>
      <c r="C8" s="1"/>
      <c r="D8" s="19"/>
      <c r="E8" s="19"/>
      <c r="F8" s="18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25"/>
      <c r="C11" s="25"/>
      <c r="D11" s="19"/>
      <c r="E11" s="19"/>
      <c r="F11" s="18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1000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0</v>
      </c>
      <c r="H28" s="31"/>
      <c r="I28" s="32">
        <f>SUM(I6:I27)</f>
        <v>1000</v>
      </c>
      <c r="J28" s="32">
        <f>SUM(J6:J27)</f>
        <v>1000</v>
      </c>
      <c r="K28" s="32">
        <f>SUM(K6:K27)</f>
        <v>0</v>
      </c>
      <c r="L28" s="32">
        <f>SUM(L6:L27)</f>
        <v>0</v>
      </c>
      <c r="M28" s="32">
        <f>SUM(M6:M27)</f>
        <v>0</v>
      </c>
      <c r="N28" s="22">
        <f t="shared" ref="N28" si="1">G28+I28</f>
        <v>1000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39"/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68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68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1000</v>
      </c>
      <c r="D34" s="1"/>
      <c r="E34" s="1"/>
      <c r="F34" s="68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1000</v>
      </c>
      <c r="D35" s="1"/>
      <c r="E35" s="1"/>
      <c r="F35" s="68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1">
    <mergeCell ref="A32:B32"/>
    <mergeCell ref="A33:B33"/>
    <mergeCell ref="A34:B34"/>
    <mergeCell ref="A35:B35"/>
    <mergeCell ref="B3:C3"/>
    <mergeCell ref="H4:I4"/>
    <mergeCell ref="A28:B28"/>
    <mergeCell ref="A30:B30"/>
    <mergeCell ref="E30:F30"/>
    <mergeCell ref="A31:B31"/>
    <mergeCell ref="E31:F31"/>
  </mergeCells>
  <pageMargins left="0.7" right="0.7" top="0.75" bottom="0.75" header="0.3" footer="0.3"/>
  <pageSetup scale="70" orientation="landscape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25" workbookViewId="0">
      <selection activeCell="B23" sqref="B23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24.7109375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9.4257812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66"/>
      <c r="E3" s="66" t="s">
        <v>83</v>
      </c>
      <c r="F3" s="11"/>
      <c r="G3" s="12"/>
      <c r="H3" s="5"/>
      <c r="I3" s="1"/>
      <c r="J3" s="13"/>
      <c r="K3" s="14" t="s">
        <v>5</v>
      </c>
      <c r="L3" s="15">
        <v>41763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84</v>
      </c>
      <c r="C6" s="1" t="s">
        <v>85</v>
      </c>
      <c r="D6" s="19">
        <v>41763</v>
      </c>
      <c r="E6" s="19">
        <v>41764</v>
      </c>
      <c r="F6" s="18">
        <v>49169</v>
      </c>
      <c r="G6" s="20">
        <v>27250</v>
      </c>
      <c r="H6" s="21"/>
      <c r="I6" s="21"/>
      <c r="J6" s="21">
        <v>27250</v>
      </c>
      <c r="K6" s="20"/>
      <c r="L6" s="20"/>
      <c r="M6" s="20"/>
      <c r="N6" s="22">
        <f>G6+I6</f>
        <v>27250</v>
      </c>
    </row>
    <row r="7" spans="1:14" x14ac:dyDescent="0.25">
      <c r="A7" s="18"/>
      <c r="B7" s="1" t="s">
        <v>86</v>
      </c>
      <c r="C7" s="1"/>
      <c r="D7" s="19"/>
      <c r="E7" s="19"/>
      <c r="F7" s="18">
        <v>49170</v>
      </c>
      <c r="G7" s="20"/>
      <c r="H7" s="21" t="s">
        <v>34</v>
      </c>
      <c r="I7" s="21">
        <v>2800</v>
      </c>
      <c r="J7" s="21">
        <v>2800</v>
      </c>
      <c r="K7" s="20"/>
      <c r="L7" s="20"/>
      <c r="M7" s="20"/>
      <c r="N7" s="22">
        <f t="shared" ref="N7:N26" si="0">G7+I7</f>
        <v>2800</v>
      </c>
    </row>
    <row r="8" spans="1:14" x14ac:dyDescent="0.25">
      <c r="A8" s="18"/>
      <c r="B8" s="1"/>
      <c r="C8" s="1"/>
      <c r="D8" s="19"/>
      <c r="E8" s="19"/>
      <c r="F8" s="18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25"/>
      <c r="C11" s="25"/>
      <c r="D11" s="19"/>
      <c r="E11" s="19"/>
      <c r="F11" s="18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30050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27250</v>
      </c>
      <c r="H28" s="31"/>
      <c r="I28" s="32">
        <f>SUM(I6:I27)</f>
        <v>2800</v>
      </c>
      <c r="J28" s="32">
        <f>SUM(J6:J27)</f>
        <v>30050</v>
      </c>
      <c r="K28" s="32">
        <f>SUM(K6:K27)</f>
        <v>0</v>
      </c>
      <c r="L28" s="32">
        <f>SUM(L6:L27)</f>
        <v>0</v>
      </c>
      <c r="M28" s="32">
        <f>SUM(M6:M27)</f>
        <v>0</v>
      </c>
      <c r="N28" s="22">
        <f t="shared" ref="N28" si="1">G28+I28</f>
        <v>30050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39"/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67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67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30050</v>
      </c>
      <c r="D34" s="1"/>
      <c r="E34" s="1"/>
      <c r="F34" s="67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30050</v>
      </c>
      <c r="D35" s="1"/>
      <c r="E35" s="1"/>
      <c r="F35" s="67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1">
    <mergeCell ref="H4:I4"/>
    <mergeCell ref="A28:B28"/>
    <mergeCell ref="A30:B30"/>
    <mergeCell ref="E30:F30"/>
    <mergeCell ref="A31:B31"/>
    <mergeCell ref="E31:F31"/>
    <mergeCell ref="A32:B32"/>
    <mergeCell ref="A33:B33"/>
    <mergeCell ref="A34:B34"/>
    <mergeCell ref="A35:B35"/>
    <mergeCell ref="B3:C3"/>
  </mergeCells>
  <pageMargins left="0.7" right="0.7" top="0.75" bottom="0.75" header="0.3" footer="0.3"/>
  <pageSetup scale="70" orientation="landscape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22" workbookViewId="0">
      <selection activeCell="C35" sqref="C35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18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9.4257812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65"/>
      <c r="E3" s="65" t="s">
        <v>62</v>
      </c>
      <c r="F3" s="11"/>
      <c r="G3" s="12"/>
      <c r="H3" s="5"/>
      <c r="I3" s="1"/>
      <c r="J3" s="13"/>
      <c r="K3" s="14" t="s">
        <v>5</v>
      </c>
      <c r="L3" s="15">
        <v>41763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80</v>
      </c>
      <c r="C6" s="1" t="s">
        <v>37</v>
      </c>
      <c r="D6" s="19"/>
      <c r="E6" s="19"/>
      <c r="F6" s="18">
        <v>49167</v>
      </c>
      <c r="G6" s="20"/>
      <c r="H6" s="21" t="s">
        <v>48</v>
      </c>
      <c r="I6" s="21">
        <v>6540</v>
      </c>
      <c r="J6" s="21">
        <v>6540</v>
      </c>
      <c r="K6" s="20"/>
      <c r="L6" s="20"/>
      <c r="M6" s="20"/>
      <c r="N6" s="22">
        <f>G6+I6</f>
        <v>6540</v>
      </c>
    </row>
    <row r="7" spans="1:14" x14ac:dyDescent="0.25">
      <c r="A7" s="18"/>
      <c r="B7" s="1" t="s">
        <v>81</v>
      </c>
      <c r="C7" s="1" t="s">
        <v>37</v>
      </c>
      <c r="D7" s="19">
        <v>41732</v>
      </c>
      <c r="E7" s="19">
        <v>41733</v>
      </c>
      <c r="F7" s="18">
        <v>49168</v>
      </c>
      <c r="G7" s="20">
        <v>33790</v>
      </c>
      <c r="H7" s="21"/>
      <c r="I7" s="21"/>
      <c r="J7" s="21"/>
      <c r="K7" s="20">
        <v>33790</v>
      </c>
      <c r="L7" s="20"/>
      <c r="M7" s="20"/>
      <c r="N7" s="22">
        <f t="shared" ref="N7:N26" si="0">G7+I7</f>
        <v>33790</v>
      </c>
    </row>
    <row r="8" spans="1:14" x14ac:dyDescent="0.25">
      <c r="A8" s="18"/>
      <c r="B8" s="1"/>
      <c r="C8" s="1"/>
      <c r="D8" s="19"/>
      <c r="E8" s="19"/>
      <c r="F8" s="18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25"/>
      <c r="C11" s="25"/>
      <c r="D11" s="19"/>
      <c r="E11" s="19"/>
      <c r="F11" s="18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40330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33790</v>
      </c>
      <c r="H28" s="31"/>
      <c r="I28" s="32">
        <f>SUM(I6:I27)</f>
        <v>6540</v>
      </c>
      <c r="J28" s="32">
        <f>SUM(J6:J27)</f>
        <v>6540</v>
      </c>
      <c r="K28" s="32">
        <f>SUM(K6:K27)</f>
        <v>33790</v>
      </c>
      <c r="L28" s="32">
        <f>SUM(L6:L27)</f>
        <v>0</v>
      </c>
      <c r="M28" s="32">
        <f>SUM(M6:M27)</f>
        <v>0</v>
      </c>
      <c r="N28" s="22">
        <f t="shared" ref="N28" si="1">G28+I28</f>
        <v>40330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39" t="s">
        <v>82</v>
      </c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64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64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6550</v>
      </c>
      <c r="D34" s="1"/>
      <c r="E34" s="1"/>
      <c r="F34" s="64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6550</v>
      </c>
      <c r="D35" s="1"/>
      <c r="E35" s="1"/>
      <c r="F35" s="64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1">
    <mergeCell ref="A32:B32"/>
    <mergeCell ref="A33:B33"/>
    <mergeCell ref="A34:B34"/>
    <mergeCell ref="A35:B35"/>
    <mergeCell ref="B3:C3"/>
    <mergeCell ref="H4:I4"/>
    <mergeCell ref="A28:B28"/>
    <mergeCell ref="A30:B30"/>
    <mergeCell ref="E30:F30"/>
    <mergeCell ref="A31:B31"/>
    <mergeCell ref="E31:F31"/>
  </mergeCells>
  <pageMargins left="0.7" right="0.7" top="0.75" bottom="0.75" header="0.3" footer="0.3"/>
  <pageSetup scale="70" orientation="landscape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22" workbookViewId="0">
      <selection activeCell="N35" sqref="A1:N35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18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9.4257812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62"/>
      <c r="E3" s="62" t="s">
        <v>62</v>
      </c>
      <c r="F3" s="11"/>
      <c r="G3" s="12"/>
      <c r="H3" s="5"/>
      <c r="I3" s="1"/>
      <c r="J3" s="13"/>
      <c r="K3" s="14" t="s">
        <v>5</v>
      </c>
      <c r="L3" s="15">
        <v>41762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74</v>
      </c>
      <c r="C6" s="1" t="s">
        <v>37</v>
      </c>
      <c r="D6" s="19"/>
      <c r="E6" s="19"/>
      <c r="F6" s="18">
        <v>49163</v>
      </c>
      <c r="G6" s="20"/>
      <c r="H6" s="21" t="s">
        <v>75</v>
      </c>
      <c r="I6" s="21">
        <v>135160</v>
      </c>
      <c r="J6" s="21"/>
      <c r="K6" s="20">
        <v>135160</v>
      </c>
      <c r="L6" s="20"/>
      <c r="M6" s="20"/>
      <c r="N6" s="22">
        <f>G6+I6</f>
        <v>135160</v>
      </c>
    </row>
    <row r="7" spans="1:14" x14ac:dyDescent="0.25">
      <c r="A7" s="18"/>
      <c r="B7" s="1" t="s">
        <v>76</v>
      </c>
      <c r="C7" s="1" t="s">
        <v>37</v>
      </c>
      <c r="D7" s="19">
        <v>41762</v>
      </c>
      <c r="E7" s="19">
        <v>41763</v>
      </c>
      <c r="F7" s="18">
        <v>49164</v>
      </c>
      <c r="G7" s="20">
        <v>26160</v>
      </c>
      <c r="H7" s="21"/>
      <c r="I7" s="21"/>
      <c r="J7" s="21">
        <v>26160</v>
      </c>
      <c r="K7" s="20"/>
      <c r="L7" s="20"/>
      <c r="M7" s="20"/>
      <c r="N7" s="22">
        <f t="shared" ref="N7:N26" si="0">G7+I7</f>
        <v>26160</v>
      </c>
    </row>
    <row r="8" spans="1:14" x14ac:dyDescent="0.25">
      <c r="A8" s="18"/>
      <c r="B8" s="1" t="s">
        <v>77</v>
      </c>
      <c r="C8" s="1" t="s">
        <v>37</v>
      </c>
      <c r="D8" s="19"/>
      <c r="E8" s="19"/>
      <c r="F8" s="18">
        <v>49165</v>
      </c>
      <c r="G8" s="20"/>
      <c r="H8" s="21" t="s">
        <v>48</v>
      </c>
      <c r="I8" s="21">
        <v>8175</v>
      </c>
      <c r="J8" s="21"/>
      <c r="K8" s="20">
        <v>8175</v>
      </c>
      <c r="L8" s="20"/>
      <c r="M8" s="20"/>
      <c r="N8" s="22">
        <f t="shared" si="0"/>
        <v>8175</v>
      </c>
    </row>
    <row r="9" spans="1:14" x14ac:dyDescent="0.25">
      <c r="A9" s="18"/>
      <c r="B9" s="1" t="s">
        <v>78</v>
      </c>
      <c r="C9" s="1" t="s">
        <v>37</v>
      </c>
      <c r="D9" s="19"/>
      <c r="E9" s="19"/>
      <c r="F9" s="18">
        <v>49166</v>
      </c>
      <c r="G9" s="20"/>
      <c r="H9" s="21" t="s">
        <v>34</v>
      </c>
      <c r="I9" s="21">
        <v>4800</v>
      </c>
      <c r="J9" s="21">
        <v>4800</v>
      </c>
      <c r="K9" s="20"/>
      <c r="L9" s="20"/>
      <c r="M9" s="20"/>
      <c r="N9" s="22">
        <f t="shared" si="0"/>
        <v>4800</v>
      </c>
    </row>
    <row r="10" spans="1:14" x14ac:dyDescent="0.25">
      <c r="A10" s="18"/>
      <c r="B10" s="57"/>
      <c r="C10" s="1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25"/>
      <c r="C11" s="25"/>
      <c r="D11" s="19"/>
      <c r="E11" s="19"/>
      <c r="F11" s="18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174295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26160</v>
      </c>
      <c r="H28" s="31"/>
      <c r="I28" s="32">
        <f>SUM(I6:I27)</f>
        <v>148135</v>
      </c>
      <c r="J28" s="32">
        <f>SUM(J6:J27)</f>
        <v>30960</v>
      </c>
      <c r="K28" s="32">
        <f>SUM(K6:K27)</f>
        <v>143335</v>
      </c>
      <c r="L28" s="32">
        <f>SUM(L6:L27)</f>
        <v>0</v>
      </c>
      <c r="M28" s="32">
        <f>SUM(M6:M27)</f>
        <v>0</v>
      </c>
      <c r="N28" s="22">
        <f t="shared" ref="N28" si="1">G28+I28</f>
        <v>174295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39" t="s">
        <v>79</v>
      </c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61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61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31000</v>
      </c>
      <c r="D34" s="1"/>
      <c r="E34" s="1"/>
      <c r="F34" s="61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31000</v>
      </c>
      <c r="D35" s="1"/>
      <c r="E35" s="1"/>
      <c r="F35" s="61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1">
    <mergeCell ref="A32:B32"/>
    <mergeCell ref="A33:B33"/>
    <mergeCell ref="A34:B34"/>
    <mergeCell ref="A35:B35"/>
    <mergeCell ref="E30:F30"/>
    <mergeCell ref="B3:C3"/>
    <mergeCell ref="H4:I4"/>
    <mergeCell ref="A28:B28"/>
    <mergeCell ref="A30:B30"/>
    <mergeCell ref="A31:B31"/>
    <mergeCell ref="E31:F31"/>
  </mergeCells>
  <pageMargins left="0.7" right="0.7" top="0.75" bottom="0.75" header="0.3" footer="0.3"/>
  <pageSetup scale="70" orientation="landscape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22" workbookViewId="0">
      <selection activeCell="D12" sqref="D12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18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9.4257812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60"/>
      <c r="E3" s="60" t="s">
        <v>63</v>
      </c>
      <c r="F3" s="11"/>
      <c r="G3" s="12"/>
      <c r="H3" s="5"/>
      <c r="I3" s="1"/>
      <c r="J3" s="13"/>
      <c r="K3" s="14" t="s">
        <v>5</v>
      </c>
      <c r="L3" s="15">
        <v>41762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54</v>
      </c>
      <c r="C6" s="1">
        <v>3101576694</v>
      </c>
      <c r="D6" s="19">
        <v>41761</v>
      </c>
      <c r="E6" s="19">
        <v>41762</v>
      </c>
      <c r="F6" s="18">
        <v>49154</v>
      </c>
      <c r="G6" s="20">
        <v>36350</v>
      </c>
      <c r="H6" s="21"/>
      <c r="I6" s="21"/>
      <c r="J6" s="21"/>
      <c r="K6" s="20">
        <v>36350</v>
      </c>
      <c r="L6" s="20"/>
      <c r="M6" s="20"/>
      <c r="N6" s="22">
        <f>G6+I6</f>
        <v>36350</v>
      </c>
    </row>
    <row r="7" spans="1:14" x14ac:dyDescent="0.25">
      <c r="A7" s="18"/>
      <c r="B7" s="1" t="s">
        <v>64</v>
      </c>
      <c r="C7" s="1" t="s">
        <v>37</v>
      </c>
      <c r="D7" s="19">
        <v>41762</v>
      </c>
      <c r="E7" s="19">
        <v>41763</v>
      </c>
      <c r="F7" s="18">
        <v>49155</v>
      </c>
      <c r="G7" s="20">
        <v>56680</v>
      </c>
      <c r="H7" s="21"/>
      <c r="I7" s="21"/>
      <c r="J7" s="21">
        <v>56680</v>
      </c>
      <c r="K7" s="20"/>
      <c r="L7" s="20"/>
      <c r="M7" s="20"/>
      <c r="N7" s="22">
        <f t="shared" ref="N7:N26" si="0">G7+I7</f>
        <v>56680</v>
      </c>
    </row>
    <row r="8" spans="1:14" x14ac:dyDescent="0.25">
      <c r="A8" s="18"/>
      <c r="B8" s="1" t="s">
        <v>66</v>
      </c>
      <c r="C8" s="1" t="s">
        <v>65</v>
      </c>
      <c r="D8" s="19">
        <v>41760</v>
      </c>
      <c r="E8" s="19">
        <v>41762</v>
      </c>
      <c r="F8" s="18">
        <v>49156</v>
      </c>
      <c r="G8" s="20">
        <v>37060</v>
      </c>
      <c r="H8" s="21"/>
      <c r="I8" s="21"/>
      <c r="J8" s="21"/>
      <c r="K8" s="20"/>
      <c r="L8" s="20"/>
      <c r="M8" s="20">
        <v>37060</v>
      </c>
      <c r="N8" s="22">
        <f t="shared" si="0"/>
        <v>37060</v>
      </c>
    </row>
    <row r="9" spans="1:14" x14ac:dyDescent="0.25">
      <c r="A9" s="18"/>
      <c r="B9" s="1" t="s">
        <v>67</v>
      </c>
      <c r="C9" s="1" t="s">
        <v>37</v>
      </c>
      <c r="D9" s="19">
        <v>41762</v>
      </c>
      <c r="E9" s="19">
        <v>41763</v>
      </c>
      <c r="F9" s="18">
        <v>49157</v>
      </c>
      <c r="G9" s="20">
        <v>30520</v>
      </c>
      <c r="H9" s="21"/>
      <c r="I9" s="21"/>
      <c r="J9" s="21"/>
      <c r="K9" s="20">
        <v>30520</v>
      </c>
      <c r="L9" s="20"/>
      <c r="M9" s="20"/>
      <c r="N9" s="22">
        <f t="shared" si="0"/>
        <v>30520</v>
      </c>
    </row>
    <row r="10" spans="1:14" x14ac:dyDescent="0.25">
      <c r="A10" s="18"/>
      <c r="B10" s="57" t="s">
        <v>68</v>
      </c>
      <c r="C10" s="1" t="s">
        <v>37</v>
      </c>
      <c r="D10" s="19">
        <v>41762</v>
      </c>
      <c r="E10" s="19">
        <v>41763</v>
      </c>
      <c r="F10" s="18">
        <v>49158</v>
      </c>
      <c r="G10" s="20">
        <v>27250</v>
      </c>
      <c r="H10" s="21"/>
      <c r="I10" s="21"/>
      <c r="J10" s="21">
        <v>27250</v>
      </c>
      <c r="K10" s="20"/>
      <c r="L10" s="20"/>
      <c r="M10" s="20"/>
      <c r="N10" s="22">
        <f t="shared" si="0"/>
        <v>27250</v>
      </c>
    </row>
    <row r="11" spans="1:14" x14ac:dyDescent="0.25">
      <c r="A11" s="18"/>
      <c r="B11" s="25" t="s">
        <v>69</v>
      </c>
      <c r="C11" s="25" t="s">
        <v>60</v>
      </c>
      <c r="D11" s="19">
        <v>41762</v>
      </c>
      <c r="E11" s="19">
        <v>41763</v>
      </c>
      <c r="F11" s="18">
        <v>49159</v>
      </c>
      <c r="G11" s="21">
        <v>32700</v>
      </c>
      <c r="H11" s="21"/>
      <c r="I11" s="21"/>
      <c r="J11" s="21"/>
      <c r="K11" s="20">
        <v>32700</v>
      </c>
      <c r="L11" s="20"/>
      <c r="M11" s="20"/>
      <c r="N11" s="22">
        <f t="shared" si="0"/>
        <v>32700</v>
      </c>
    </row>
    <row r="12" spans="1:14" x14ac:dyDescent="0.25">
      <c r="A12" s="18"/>
      <c r="B12" s="1" t="s">
        <v>70</v>
      </c>
      <c r="C12" s="1" t="s">
        <v>37</v>
      </c>
      <c r="D12" s="19">
        <v>41762</v>
      </c>
      <c r="E12" s="19">
        <v>41763</v>
      </c>
      <c r="F12" s="26">
        <v>49160</v>
      </c>
      <c r="G12" s="20"/>
      <c r="H12" s="21" t="s">
        <v>48</v>
      </c>
      <c r="I12" s="21">
        <v>3270</v>
      </c>
      <c r="J12" s="21">
        <v>3270</v>
      </c>
      <c r="K12" s="20"/>
      <c r="L12" s="20"/>
      <c r="M12" s="20"/>
      <c r="N12" s="22">
        <f t="shared" si="0"/>
        <v>3270</v>
      </c>
    </row>
    <row r="13" spans="1:14" x14ac:dyDescent="0.25">
      <c r="A13" s="18"/>
      <c r="B13" s="1" t="s">
        <v>71</v>
      </c>
      <c r="C13" s="1" t="s">
        <v>37</v>
      </c>
      <c r="D13" s="19"/>
      <c r="E13" s="19"/>
      <c r="F13" s="26">
        <v>49161</v>
      </c>
      <c r="G13" s="20"/>
      <c r="H13" s="21" t="s">
        <v>61</v>
      </c>
      <c r="I13" s="21">
        <v>2400</v>
      </c>
      <c r="J13" s="21">
        <v>2400</v>
      </c>
      <c r="K13" s="20"/>
      <c r="L13" s="20"/>
      <c r="M13" s="20"/>
      <c r="N13" s="22">
        <f t="shared" si="0"/>
        <v>2400</v>
      </c>
    </row>
    <row r="14" spans="1:14" x14ac:dyDescent="0.25">
      <c r="A14" s="18"/>
      <c r="B14" s="1" t="s">
        <v>70</v>
      </c>
      <c r="C14" s="1" t="s">
        <v>37</v>
      </c>
      <c r="D14" s="19">
        <v>41762</v>
      </c>
      <c r="E14" s="19">
        <v>41763</v>
      </c>
      <c r="F14" s="26">
        <v>49162</v>
      </c>
      <c r="G14" s="20"/>
      <c r="H14" s="21" t="s">
        <v>48</v>
      </c>
      <c r="I14" s="21">
        <v>8175</v>
      </c>
      <c r="J14" s="21">
        <v>8175</v>
      </c>
      <c r="K14" s="20"/>
      <c r="L14" s="20"/>
      <c r="M14" s="20"/>
      <c r="N14" s="22">
        <f t="shared" si="0"/>
        <v>8175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234405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220560</v>
      </c>
      <c r="H28" s="31"/>
      <c r="I28" s="32">
        <f>SUM(I6:I27)</f>
        <v>13845</v>
      </c>
      <c r="J28" s="32">
        <f>SUM(J6:J27)</f>
        <v>97775</v>
      </c>
      <c r="K28" s="32">
        <f>SUM(K6:K27)</f>
        <v>99570</v>
      </c>
      <c r="L28" s="32">
        <f>SUM(L6:L27)</f>
        <v>0</v>
      </c>
      <c r="M28" s="32">
        <f>SUM(M6:M27)</f>
        <v>37060</v>
      </c>
      <c r="N28" s="22">
        <f t="shared" ref="N28" si="1">G28+I28</f>
        <v>234405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3" t="s">
        <v>24</v>
      </c>
      <c r="F30" s="58"/>
      <c r="G30" s="39" t="s">
        <v>73</v>
      </c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>
        <v>104</v>
      </c>
      <c r="D32" s="1"/>
      <c r="E32" s="1"/>
      <c r="F32" s="59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56680</v>
      </c>
      <c r="D33" s="1"/>
      <c r="E33" s="1"/>
      <c r="F33" s="59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41095</v>
      </c>
      <c r="D34" s="1"/>
      <c r="E34" s="1"/>
      <c r="F34" s="59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97775</v>
      </c>
      <c r="D35" s="1"/>
      <c r="E35" s="1"/>
      <c r="F35" s="59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0">
    <mergeCell ref="A32:B32"/>
    <mergeCell ref="A33:B33"/>
    <mergeCell ref="A34:B34"/>
    <mergeCell ref="A35:B35"/>
    <mergeCell ref="B3:C3"/>
    <mergeCell ref="H4:I4"/>
    <mergeCell ref="A28:B28"/>
    <mergeCell ref="A30:B30"/>
    <mergeCell ref="A31:B31"/>
    <mergeCell ref="E31:F31"/>
  </mergeCells>
  <pageMargins left="0.7" right="0.7" top="0.75" bottom="0.75" header="0.3" footer="0.3"/>
  <pageSetup scale="70" orientation="landscape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N35" sqref="A1:N35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18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9.4257812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60"/>
      <c r="E3" s="60" t="s">
        <v>62</v>
      </c>
      <c r="F3" s="11"/>
      <c r="G3" s="12"/>
      <c r="H3" s="5"/>
      <c r="I3" s="1"/>
      <c r="J3" s="13"/>
      <c r="K3" s="14" t="s">
        <v>5</v>
      </c>
      <c r="L3" s="15">
        <v>41761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53</v>
      </c>
      <c r="C6" s="1" t="s">
        <v>37</v>
      </c>
      <c r="D6" s="19">
        <v>41761</v>
      </c>
      <c r="E6" s="19">
        <v>41762</v>
      </c>
      <c r="F6" s="18">
        <v>49147</v>
      </c>
      <c r="G6" s="20">
        <v>31610</v>
      </c>
      <c r="H6" s="21"/>
      <c r="I6" s="21"/>
      <c r="J6" s="21"/>
      <c r="K6" s="20">
        <v>31610</v>
      </c>
      <c r="L6" s="20"/>
      <c r="M6" s="20"/>
      <c r="N6" s="22">
        <f>G6+I6</f>
        <v>31610</v>
      </c>
    </row>
    <row r="7" spans="1:14" x14ac:dyDescent="0.25">
      <c r="A7" s="18"/>
      <c r="B7" s="1"/>
      <c r="C7" s="1"/>
      <c r="D7" s="19"/>
      <c r="E7" s="19"/>
      <c r="F7" s="18"/>
      <c r="G7" s="20"/>
      <c r="H7" s="21"/>
      <c r="I7" s="21"/>
      <c r="J7" s="21"/>
      <c r="K7" s="20"/>
      <c r="L7" s="20"/>
      <c r="M7" s="20"/>
      <c r="N7" s="22">
        <f t="shared" ref="N7:N26" si="0">G7+I7</f>
        <v>0</v>
      </c>
    </row>
    <row r="8" spans="1:14" x14ac:dyDescent="0.25">
      <c r="A8" s="18"/>
      <c r="B8" s="1" t="s">
        <v>55</v>
      </c>
      <c r="C8" s="1"/>
      <c r="D8" s="19">
        <v>41761</v>
      </c>
      <c r="E8" s="19">
        <v>41762</v>
      </c>
      <c r="F8" s="18">
        <v>49150</v>
      </c>
      <c r="G8" s="20"/>
      <c r="H8" s="21" t="s">
        <v>56</v>
      </c>
      <c r="I8" s="21">
        <v>8175</v>
      </c>
      <c r="J8" s="21">
        <v>8175</v>
      </c>
      <c r="K8" s="20"/>
      <c r="L8" s="20"/>
      <c r="M8" s="20"/>
      <c r="N8" s="22">
        <f t="shared" si="0"/>
        <v>8175</v>
      </c>
    </row>
    <row r="9" spans="1:14" x14ac:dyDescent="0.25">
      <c r="A9" s="18"/>
      <c r="B9" s="1" t="s">
        <v>57</v>
      </c>
      <c r="C9" s="1"/>
      <c r="D9" s="19">
        <v>41761</v>
      </c>
      <c r="E9" s="19">
        <v>41762</v>
      </c>
      <c r="F9" s="18">
        <v>49151</v>
      </c>
      <c r="G9" s="20"/>
      <c r="H9" s="21" t="s">
        <v>58</v>
      </c>
      <c r="I9" s="21">
        <v>3270</v>
      </c>
      <c r="J9" s="21">
        <v>3270</v>
      </c>
      <c r="K9" s="20"/>
      <c r="L9" s="20"/>
      <c r="M9" s="20"/>
      <c r="N9" s="22">
        <f t="shared" si="0"/>
        <v>3270</v>
      </c>
    </row>
    <row r="10" spans="1:14" x14ac:dyDescent="0.25">
      <c r="A10" s="18"/>
      <c r="B10" s="57" t="s">
        <v>59</v>
      </c>
      <c r="C10" s="1" t="s">
        <v>60</v>
      </c>
      <c r="D10" s="19">
        <v>41760</v>
      </c>
      <c r="E10" s="19">
        <v>41761</v>
      </c>
      <c r="F10" s="18">
        <v>49152</v>
      </c>
      <c r="G10" s="20">
        <v>33245</v>
      </c>
      <c r="H10" s="21"/>
      <c r="I10" s="21"/>
      <c r="J10" s="21"/>
      <c r="K10" s="20"/>
      <c r="L10" s="20"/>
      <c r="M10" s="20">
        <v>33245</v>
      </c>
      <c r="N10" s="22">
        <f t="shared" si="0"/>
        <v>33245</v>
      </c>
    </row>
    <row r="11" spans="1:14" x14ac:dyDescent="0.25">
      <c r="A11" s="18"/>
      <c r="B11" s="25" t="s">
        <v>41</v>
      </c>
      <c r="C11" s="25" t="s">
        <v>37</v>
      </c>
      <c r="D11" s="19"/>
      <c r="E11" s="19"/>
      <c r="F11" s="18">
        <v>49153</v>
      </c>
      <c r="G11" s="21"/>
      <c r="H11" s="21" t="s">
        <v>61</v>
      </c>
      <c r="I11" s="21">
        <v>3000</v>
      </c>
      <c r="J11" s="21">
        <v>3000</v>
      </c>
      <c r="K11" s="20"/>
      <c r="L11" s="20"/>
      <c r="M11" s="20"/>
      <c r="N11" s="22">
        <f t="shared" si="0"/>
        <v>3000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79300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64855</v>
      </c>
      <c r="H28" s="31"/>
      <c r="I28" s="32">
        <f>SUM(I6:I27)</f>
        <v>14445</v>
      </c>
      <c r="J28" s="32">
        <f>SUM(J6:J27)</f>
        <v>14445</v>
      </c>
      <c r="K28" s="32">
        <f>SUM(K6:K27)</f>
        <v>31610</v>
      </c>
      <c r="L28" s="32">
        <f>SUM(L6:L27)</f>
        <v>0</v>
      </c>
      <c r="M28" s="32">
        <f>SUM(M6:M27)</f>
        <v>33245</v>
      </c>
      <c r="N28" s="22">
        <f t="shared" ref="N28" si="1">G28+I28</f>
        <v>79300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3" t="s">
        <v>24</v>
      </c>
      <c r="F30" s="58"/>
      <c r="G30" s="39" t="s">
        <v>72</v>
      </c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59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59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14445</v>
      </c>
      <c r="D34" s="1"/>
      <c r="E34" s="1"/>
      <c r="F34" s="59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(C33+C34)</f>
        <v>14445</v>
      </c>
      <c r="D35" s="1"/>
      <c r="E35" s="1"/>
      <c r="F35" s="59"/>
      <c r="G35" s="48"/>
      <c r="H35" s="49"/>
      <c r="I35" s="49"/>
      <c r="J35" s="49"/>
      <c r="K35" s="49"/>
      <c r="L35" s="49"/>
      <c r="M35" s="49"/>
      <c r="N35" s="50"/>
    </row>
  </sheetData>
  <mergeCells count="10">
    <mergeCell ref="A32:B32"/>
    <mergeCell ref="A33:B33"/>
    <mergeCell ref="A34:B34"/>
    <mergeCell ref="A35:B35"/>
    <mergeCell ref="B3:C3"/>
    <mergeCell ref="H4:I4"/>
    <mergeCell ref="A28:B28"/>
    <mergeCell ref="A30:B30"/>
    <mergeCell ref="A31:B31"/>
    <mergeCell ref="E31:F31"/>
  </mergeCells>
  <pageMargins left="0.7" right="0.7" top="0.75" bottom="0.75" header="0.3" footer="0.3"/>
  <pageSetup scale="7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13" workbookViewId="0">
      <selection activeCell="C33" sqref="C33"/>
    </sheetView>
  </sheetViews>
  <sheetFormatPr baseColWidth="10" defaultColWidth="9.140625" defaultRowHeight="15" x14ac:dyDescent="0.25"/>
  <cols>
    <col min="1" max="1" width="6.8554687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.8554687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70"/>
      <c r="E3" s="170" t="s">
        <v>87</v>
      </c>
      <c r="F3" s="11"/>
      <c r="G3" s="12"/>
      <c r="H3" s="5"/>
      <c r="I3" s="1"/>
      <c r="J3" s="13"/>
      <c r="K3" s="14" t="s">
        <v>5</v>
      </c>
      <c r="L3" s="15">
        <v>41788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57" t="s">
        <v>434</v>
      </c>
      <c r="C6" s="1" t="s">
        <v>435</v>
      </c>
      <c r="D6" s="19">
        <v>41773</v>
      </c>
      <c r="E6" s="19">
        <v>41775</v>
      </c>
      <c r="F6" s="18">
        <v>49428</v>
      </c>
      <c r="G6" s="20">
        <v>111180</v>
      </c>
      <c r="H6" s="21"/>
      <c r="I6" s="21"/>
      <c r="J6" s="21"/>
      <c r="K6" s="20"/>
      <c r="L6" s="20">
        <v>111180</v>
      </c>
      <c r="M6" s="20"/>
      <c r="N6" s="22">
        <f t="shared" ref="N6:N26" si="0">G6+I6</f>
        <v>111180</v>
      </c>
    </row>
    <row r="7" spans="1:14" x14ac:dyDescent="0.25">
      <c r="A7" s="110"/>
      <c r="B7" s="25" t="s">
        <v>436</v>
      </c>
      <c r="C7" s="25" t="s">
        <v>435</v>
      </c>
      <c r="D7" s="19">
        <v>41783</v>
      </c>
      <c r="E7" s="19">
        <v>41784</v>
      </c>
      <c r="F7" s="26">
        <v>49429</v>
      </c>
      <c r="G7" s="21">
        <v>23980</v>
      </c>
      <c r="H7" s="21"/>
      <c r="I7" s="21"/>
      <c r="J7" s="21"/>
      <c r="K7" s="20"/>
      <c r="L7" s="20">
        <v>23980</v>
      </c>
      <c r="M7" s="20"/>
      <c r="N7" s="22">
        <f t="shared" si="0"/>
        <v>23980</v>
      </c>
    </row>
    <row r="8" spans="1:14" x14ac:dyDescent="0.25">
      <c r="A8" s="110"/>
      <c r="B8" s="1" t="s">
        <v>437</v>
      </c>
      <c r="C8" s="1" t="s">
        <v>301</v>
      </c>
      <c r="D8" s="19">
        <v>41783</v>
      </c>
      <c r="E8" s="19">
        <v>41784</v>
      </c>
      <c r="F8" s="165">
        <v>49430</v>
      </c>
      <c r="G8" s="20">
        <v>23653</v>
      </c>
      <c r="H8" s="21"/>
      <c r="I8" s="21"/>
      <c r="J8" s="21"/>
      <c r="K8" s="20"/>
      <c r="L8" s="20">
        <v>23653</v>
      </c>
      <c r="M8" s="20"/>
      <c r="N8" s="22">
        <f t="shared" si="0"/>
        <v>23653</v>
      </c>
    </row>
    <row r="9" spans="1:14" x14ac:dyDescent="0.25">
      <c r="A9" s="18"/>
      <c r="B9" s="1" t="s">
        <v>438</v>
      </c>
      <c r="C9" s="1" t="s">
        <v>439</v>
      </c>
      <c r="D9" s="19">
        <v>41776</v>
      </c>
      <c r="E9" s="19">
        <v>41779</v>
      </c>
      <c r="F9" s="26">
        <v>49431</v>
      </c>
      <c r="G9" s="20">
        <v>70959</v>
      </c>
      <c r="H9" s="21"/>
      <c r="I9" s="21"/>
      <c r="J9" s="21"/>
      <c r="K9" s="20"/>
      <c r="L9" s="20">
        <v>70959</v>
      </c>
      <c r="M9" s="20"/>
      <c r="N9" s="22">
        <f t="shared" si="0"/>
        <v>70959</v>
      </c>
    </row>
    <row r="10" spans="1:14" x14ac:dyDescent="0.25">
      <c r="A10" s="18"/>
      <c r="B10" s="1" t="s">
        <v>341</v>
      </c>
      <c r="C10" s="1" t="s">
        <v>187</v>
      </c>
      <c r="D10" s="19">
        <v>41786</v>
      </c>
      <c r="E10" s="19">
        <v>41789</v>
      </c>
      <c r="F10" s="165">
        <v>49432</v>
      </c>
      <c r="G10" s="20">
        <v>61500</v>
      </c>
      <c r="H10" s="21"/>
      <c r="I10" s="21"/>
      <c r="J10" s="21"/>
      <c r="K10" s="20">
        <v>61500</v>
      </c>
      <c r="L10" s="20"/>
      <c r="M10" s="20"/>
      <c r="N10" s="22">
        <f t="shared" si="0"/>
        <v>61500</v>
      </c>
    </row>
    <row r="11" spans="1:14" x14ac:dyDescent="0.25">
      <c r="A11" s="110"/>
      <c r="B11" s="1"/>
      <c r="C11" s="1"/>
      <c r="D11" s="19"/>
      <c r="E11" s="19"/>
      <c r="F11" s="166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24"/>
      <c r="D13" s="19"/>
      <c r="E13" s="19"/>
      <c r="F13" s="16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9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57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291272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291272</v>
      </c>
      <c r="H28" s="31"/>
      <c r="I28" s="32">
        <f>SUM(I6:I27)</f>
        <v>0</v>
      </c>
      <c r="J28" s="32">
        <f>SUM(J6:J27)</f>
        <v>0</v>
      </c>
      <c r="K28" s="32">
        <f>SUM(K6:K27)</f>
        <v>61500</v>
      </c>
      <c r="L28" s="32">
        <f>SUM(L6:L27)</f>
        <v>229772</v>
      </c>
      <c r="M28" s="32">
        <f>SUM(M6:M27)</f>
        <v>0</v>
      </c>
      <c r="N28" s="22">
        <f t="shared" ref="N28" si="1">G28+I28</f>
        <v>291272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/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171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71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/>
      <c r="D34" s="1"/>
      <c r="E34" s="1"/>
      <c r="F34" s="171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0</v>
      </c>
      <c r="D35" s="1"/>
      <c r="E35" s="1"/>
      <c r="F35" s="171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  <row r="42" spans="1:14" x14ac:dyDescent="0.25">
      <c r="B42" s="20"/>
    </row>
  </sheetData>
  <mergeCells count="15">
    <mergeCell ref="B3:C3"/>
    <mergeCell ref="H4:I4"/>
    <mergeCell ref="A28:B28"/>
    <mergeCell ref="A30:B30"/>
    <mergeCell ref="E30:F30"/>
    <mergeCell ref="G30:M30"/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</mergeCells>
  <pageMargins left="0.7" right="0.7" top="0.75" bottom="0.75" header="0.3" footer="0.3"/>
  <pageSetup scale="69" orientation="landscape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19" workbookViewId="0">
      <selection sqref="A1:N35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18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9.4257812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56"/>
      <c r="E3" s="56" t="s">
        <v>28</v>
      </c>
      <c r="F3" s="11"/>
      <c r="G3" s="12"/>
      <c r="H3" s="5"/>
      <c r="I3" s="1"/>
      <c r="J3" s="13"/>
      <c r="K3" s="14" t="s">
        <v>5</v>
      </c>
      <c r="L3" s="15">
        <v>41761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49</v>
      </c>
      <c r="C6" s="1" t="s">
        <v>37</v>
      </c>
      <c r="D6" s="19">
        <v>41761</v>
      </c>
      <c r="E6" s="19">
        <v>41763</v>
      </c>
      <c r="F6" s="18">
        <v>49142</v>
      </c>
      <c r="G6" s="20">
        <v>54500</v>
      </c>
      <c r="H6" s="21"/>
      <c r="I6" s="21"/>
      <c r="J6" s="21"/>
      <c r="K6" s="20">
        <v>54500</v>
      </c>
      <c r="L6" s="20"/>
      <c r="M6" s="20"/>
      <c r="N6" s="22">
        <f>G6+I6</f>
        <v>54500</v>
      </c>
    </row>
    <row r="7" spans="1:14" x14ac:dyDescent="0.25">
      <c r="A7" s="18"/>
      <c r="B7" s="1" t="s">
        <v>50</v>
      </c>
      <c r="C7" s="1" t="s">
        <v>37</v>
      </c>
      <c r="D7" s="19"/>
      <c r="E7" s="19"/>
      <c r="F7" s="18">
        <v>49143</v>
      </c>
      <c r="G7" s="20"/>
      <c r="H7" s="21" t="s">
        <v>34</v>
      </c>
      <c r="I7" s="21">
        <v>800</v>
      </c>
      <c r="J7" s="21"/>
      <c r="K7" s="20">
        <v>800</v>
      </c>
      <c r="L7" s="20"/>
      <c r="M7" s="20"/>
      <c r="N7" s="22">
        <f t="shared" ref="N7:N26" si="0">G7+I7</f>
        <v>800</v>
      </c>
    </row>
    <row r="8" spans="1:14" x14ac:dyDescent="0.25">
      <c r="A8" s="18"/>
      <c r="B8" s="1" t="s">
        <v>30</v>
      </c>
      <c r="C8" s="1" t="s">
        <v>31</v>
      </c>
      <c r="D8" s="19">
        <v>41761</v>
      </c>
      <c r="E8" s="19">
        <v>41762</v>
      </c>
      <c r="F8" s="18">
        <v>49144</v>
      </c>
      <c r="G8" s="20">
        <v>32700</v>
      </c>
      <c r="H8" s="21"/>
      <c r="I8" s="21"/>
      <c r="J8" s="21"/>
      <c r="K8" s="20">
        <v>32700</v>
      </c>
      <c r="L8" s="20"/>
      <c r="M8" s="20"/>
      <c r="N8" s="22">
        <f t="shared" si="0"/>
        <v>32700</v>
      </c>
    </row>
    <row r="9" spans="1:14" x14ac:dyDescent="0.25">
      <c r="A9" s="18"/>
      <c r="B9" s="1" t="s">
        <v>52</v>
      </c>
      <c r="C9" s="1" t="s">
        <v>31</v>
      </c>
      <c r="D9" s="19">
        <v>41760</v>
      </c>
      <c r="E9" s="19">
        <v>41761</v>
      </c>
      <c r="F9" s="18">
        <v>49145</v>
      </c>
      <c r="G9" s="20">
        <v>24545</v>
      </c>
      <c r="H9" s="21"/>
      <c r="I9" s="21"/>
      <c r="J9" s="21"/>
      <c r="K9" s="20">
        <v>24545</v>
      </c>
      <c r="L9" s="20"/>
      <c r="M9" s="20"/>
      <c r="N9" s="22">
        <f t="shared" si="0"/>
        <v>24545</v>
      </c>
    </row>
    <row r="10" spans="1:14" x14ac:dyDescent="0.25">
      <c r="A10" s="18"/>
      <c r="B10" s="57" t="s">
        <v>51</v>
      </c>
      <c r="C10" s="1" t="s">
        <v>37</v>
      </c>
      <c r="D10" s="19"/>
      <c r="E10" s="19"/>
      <c r="F10" s="18">
        <v>49146</v>
      </c>
      <c r="G10" s="20"/>
      <c r="H10" s="21" t="s">
        <v>34</v>
      </c>
      <c r="I10" s="21">
        <v>1000</v>
      </c>
      <c r="J10" s="21">
        <v>1000</v>
      </c>
      <c r="K10" s="20"/>
      <c r="L10" s="20"/>
      <c r="M10" s="20"/>
      <c r="N10" s="22">
        <f t="shared" si="0"/>
        <v>1000</v>
      </c>
    </row>
    <row r="11" spans="1:14" x14ac:dyDescent="0.25">
      <c r="A11" s="18"/>
      <c r="B11" s="25"/>
      <c r="C11" s="25"/>
      <c r="D11" s="19"/>
      <c r="E11" s="19"/>
      <c r="F11" s="18"/>
      <c r="G11" s="21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2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113545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111745</v>
      </c>
      <c r="H28" s="31"/>
      <c r="I28" s="32">
        <f>SUM(I6:I27)</f>
        <v>1800</v>
      </c>
      <c r="J28" s="32">
        <f>SUM(J6:J27)</f>
        <v>1000</v>
      </c>
      <c r="K28" s="32">
        <f>SUM(K6:K27)</f>
        <v>112545</v>
      </c>
      <c r="L28" s="32">
        <f>SUM(L6:L27)</f>
        <v>0</v>
      </c>
      <c r="M28" s="32">
        <f>SUM(M6:M27)</f>
        <v>0</v>
      </c>
      <c r="N28" s="22">
        <f t="shared" ref="N28" si="1">G28+I28</f>
        <v>113545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3" t="s">
        <v>24</v>
      </c>
      <c r="F30" s="54"/>
      <c r="G30" s="39"/>
      <c r="H30" s="40"/>
      <c r="I30" s="40"/>
      <c r="J30" s="40"/>
      <c r="K30" s="40"/>
      <c r="L30" s="41"/>
      <c r="M30" s="40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44"/>
      <c r="H31" s="41"/>
      <c r="I31" s="41"/>
      <c r="J31" s="41"/>
      <c r="K31" s="41"/>
      <c r="M31" s="41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55"/>
      <c r="G32" s="44"/>
      <c r="H32" s="41"/>
      <c r="I32" s="41"/>
      <c r="J32" s="41"/>
      <c r="K32" s="41"/>
      <c r="L32" s="41"/>
      <c r="M32" s="41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55"/>
      <c r="G33" s="44"/>
      <c r="H33" s="41"/>
      <c r="I33" s="41"/>
      <c r="J33" s="41"/>
      <c r="K33" s="41"/>
      <c r="L33" s="41"/>
      <c r="M33" s="41"/>
      <c r="N33" s="45"/>
    </row>
    <row r="34" spans="1:14" x14ac:dyDescent="0.25">
      <c r="A34" s="180" t="s">
        <v>27</v>
      </c>
      <c r="B34" s="181"/>
      <c r="C34" s="32">
        <v>1000</v>
      </c>
      <c r="D34" s="1"/>
      <c r="E34" s="1"/>
      <c r="F34" s="55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(C33+C34)</f>
        <v>1000</v>
      </c>
      <c r="D35" s="1"/>
      <c r="E35" s="1"/>
      <c r="F35" s="55"/>
      <c r="G35" s="48"/>
      <c r="H35" s="49"/>
      <c r="I35" s="49"/>
      <c r="J35" s="49"/>
      <c r="K35" s="49"/>
      <c r="L35" s="49"/>
      <c r="M35" s="49"/>
      <c r="N35" s="50"/>
    </row>
  </sheetData>
  <mergeCells count="10">
    <mergeCell ref="H4:I4"/>
    <mergeCell ref="A28:B28"/>
    <mergeCell ref="A30:B30"/>
    <mergeCell ref="A31:B31"/>
    <mergeCell ref="E31:F31"/>
    <mergeCell ref="A32:B32"/>
    <mergeCell ref="A33:B33"/>
    <mergeCell ref="A34:B34"/>
    <mergeCell ref="A35:B35"/>
    <mergeCell ref="B3:C3"/>
  </mergeCells>
  <pageMargins left="0.7" right="0.7" top="0.75" bottom="0.75" header="0.3" footer="0.3"/>
  <pageSetup scale="70" orientation="landscape" verticalDpi="3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31" workbookViewId="0">
      <selection activeCell="F9" sqref="F9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18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3" customWidth="1"/>
    <col min="9" max="9" width="9.42578125" customWidth="1"/>
    <col min="10" max="10" width="9.28515625" customWidth="1"/>
    <col min="11" max="11" width="9.4257812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52"/>
      <c r="E3" s="52" t="s">
        <v>41</v>
      </c>
      <c r="F3" s="11"/>
      <c r="G3" s="12"/>
      <c r="H3" s="5"/>
      <c r="I3" s="1"/>
      <c r="J3" s="13"/>
      <c r="K3" s="14" t="s">
        <v>5</v>
      </c>
      <c r="L3" s="15">
        <v>41760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43</v>
      </c>
      <c r="C6" s="1"/>
      <c r="D6" s="19">
        <v>41760</v>
      </c>
      <c r="E6" s="19">
        <v>41762</v>
      </c>
      <c r="F6" s="18">
        <v>49138</v>
      </c>
      <c r="G6" s="20"/>
      <c r="H6" s="21" t="s">
        <v>48</v>
      </c>
      <c r="I6" s="21">
        <v>13080</v>
      </c>
      <c r="J6" s="21"/>
      <c r="K6" s="20">
        <v>13080</v>
      </c>
      <c r="L6" s="20"/>
      <c r="M6" s="20"/>
      <c r="N6" s="22">
        <f>G6+I6</f>
        <v>13080</v>
      </c>
    </row>
    <row r="7" spans="1:14" x14ac:dyDescent="0.25">
      <c r="A7" s="18"/>
      <c r="B7" s="1" t="s">
        <v>44</v>
      </c>
      <c r="C7" s="1" t="s">
        <v>45</v>
      </c>
      <c r="D7" s="19">
        <v>41760</v>
      </c>
      <c r="E7" s="19">
        <v>41762</v>
      </c>
      <c r="F7" s="18">
        <v>49139</v>
      </c>
      <c r="G7" s="20">
        <v>34000</v>
      </c>
      <c r="H7" s="21"/>
      <c r="I7" s="21"/>
      <c r="J7" s="21">
        <v>34000</v>
      </c>
      <c r="K7" s="20"/>
      <c r="L7" s="20"/>
      <c r="M7" s="20"/>
      <c r="N7" s="22">
        <f t="shared" ref="N7:N31" si="0">G7+I7</f>
        <v>34000</v>
      </c>
    </row>
    <row r="8" spans="1:14" x14ac:dyDescent="0.25">
      <c r="A8" s="18"/>
      <c r="B8" s="1" t="s">
        <v>46</v>
      </c>
      <c r="C8" s="1" t="s">
        <v>37</v>
      </c>
      <c r="D8" s="19">
        <v>41760</v>
      </c>
      <c r="E8" s="19">
        <v>41762</v>
      </c>
      <c r="F8" s="18">
        <v>49140</v>
      </c>
      <c r="G8" s="20">
        <v>34000</v>
      </c>
      <c r="H8" s="21"/>
      <c r="I8" s="21"/>
      <c r="J8" s="21"/>
      <c r="K8" s="20">
        <v>34000</v>
      </c>
      <c r="L8" s="20"/>
      <c r="M8" s="20"/>
      <c r="N8" s="22">
        <f t="shared" si="0"/>
        <v>34000</v>
      </c>
    </row>
    <row r="9" spans="1:14" x14ac:dyDescent="0.25">
      <c r="A9" s="18"/>
      <c r="B9" s="1" t="s">
        <v>47</v>
      </c>
      <c r="C9" s="1" t="s">
        <v>37</v>
      </c>
      <c r="D9" s="19"/>
      <c r="E9" s="19"/>
      <c r="F9" s="18">
        <v>49141</v>
      </c>
      <c r="G9" s="20"/>
      <c r="H9" s="21" t="s">
        <v>34</v>
      </c>
      <c r="I9" s="21">
        <v>2000</v>
      </c>
      <c r="J9" s="21">
        <v>2000</v>
      </c>
      <c r="K9" s="20"/>
      <c r="L9" s="20"/>
      <c r="M9" s="20"/>
      <c r="N9" s="22">
        <f t="shared" si="0"/>
        <v>2000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24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23"/>
      <c r="C14" s="23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25"/>
      <c r="C16" s="25"/>
      <c r="D16" s="19"/>
      <c r="E16" s="19"/>
      <c r="F16" s="18"/>
      <c r="G16" s="21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6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7"/>
      <c r="B28" s="1"/>
      <c r="C28" s="19"/>
      <c r="D28" s="19"/>
      <c r="E28" s="19"/>
      <c r="F28" s="26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7"/>
      <c r="B29" s="1"/>
      <c r="C29" s="1"/>
      <c r="D29" s="19"/>
      <c r="E29" s="19"/>
      <c r="F29" s="26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7"/>
      <c r="B30" s="1"/>
      <c r="C30" s="1"/>
      <c r="D30" s="19"/>
      <c r="E30" s="19"/>
      <c r="F30" s="26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7"/>
      <c r="B31" s="1"/>
      <c r="C31" s="1"/>
      <c r="D31" s="19"/>
      <c r="E31" s="19"/>
      <c r="F31" s="26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7"/>
      <c r="B32" s="1"/>
      <c r="C32" s="1"/>
      <c r="D32" s="19"/>
      <c r="E32" s="19"/>
      <c r="F32" s="28"/>
      <c r="G32" s="20"/>
      <c r="H32" s="21"/>
      <c r="I32" s="21"/>
      <c r="J32" s="21"/>
      <c r="K32" s="20"/>
      <c r="L32" s="20"/>
      <c r="M32" s="20"/>
      <c r="N32" s="22">
        <f>SUM(N6:N31)</f>
        <v>83080</v>
      </c>
    </row>
    <row r="33" spans="1:14" x14ac:dyDescent="0.25">
      <c r="A33" s="180" t="s">
        <v>21</v>
      </c>
      <c r="B33" s="181"/>
      <c r="C33" s="29"/>
      <c r="D33" s="29"/>
      <c r="E33" s="29"/>
      <c r="F33" s="30"/>
      <c r="G33" s="20">
        <f>SUM(G6:G32)</f>
        <v>68000</v>
      </c>
      <c r="H33" s="31"/>
      <c r="I33" s="32">
        <f>SUM(I6:I32)</f>
        <v>15080</v>
      </c>
      <c r="J33" s="32">
        <f>SUM(J6:J32)</f>
        <v>36000</v>
      </c>
      <c r="K33" s="32">
        <f>SUM(K6:K32)</f>
        <v>47080</v>
      </c>
      <c r="L33" s="32">
        <f>SUM(L6:L32)</f>
        <v>0</v>
      </c>
      <c r="M33" s="32">
        <f>SUM(M6:M32)</f>
        <v>0</v>
      </c>
      <c r="N33" s="22">
        <f t="shared" ref="N33" si="1">G33+I33</f>
        <v>83080</v>
      </c>
    </row>
    <row r="34" spans="1:14" x14ac:dyDescent="0.25">
      <c r="A34" s="1"/>
      <c r="B34" s="1"/>
      <c r="C34" s="1"/>
      <c r="D34" s="19"/>
      <c r="E34" s="1"/>
      <c r="F34" s="1"/>
      <c r="G34" s="33"/>
      <c r="H34" s="34" t="s">
        <v>22</v>
      </c>
      <c r="I34" s="35"/>
      <c r="J34" s="36"/>
      <c r="K34" s="37"/>
      <c r="L34" s="29"/>
      <c r="M34" s="36"/>
      <c r="N34" s="33"/>
    </row>
    <row r="35" spans="1:14" x14ac:dyDescent="0.25">
      <c r="A35" s="180" t="s">
        <v>23</v>
      </c>
      <c r="B35" s="181"/>
      <c r="C35" s="1"/>
      <c r="D35" s="19"/>
      <c r="E35" s="13" t="s">
        <v>24</v>
      </c>
      <c r="F35" s="53"/>
      <c r="G35" s="39"/>
      <c r="H35" s="40"/>
      <c r="I35" s="40"/>
      <c r="J35" s="40"/>
      <c r="K35" s="40"/>
      <c r="L35" s="41"/>
      <c r="M35" s="40"/>
      <c r="N35" s="42"/>
    </row>
    <row r="36" spans="1:14" x14ac:dyDescent="0.25">
      <c r="A36" s="180" t="s">
        <v>25</v>
      </c>
      <c r="B36" s="181"/>
      <c r="C36" s="43"/>
      <c r="D36" s="1"/>
      <c r="E36" s="182">
        <v>545</v>
      </c>
      <c r="F36" s="183"/>
      <c r="G36" s="44"/>
      <c r="H36" s="41"/>
      <c r="I36" s="41"/>
      <c r="J36" s="41"/>
      <c r="K36" s="41"/>
      <c r="M36" s="41"/>
      <c r="N36" s="45"/>
    </row>
    <row r="37" spans="1:14" x14ac:dyDescent="0.25">
      <c r="A37" s="180" t="s">
        <v>26</v>
      </c>
      <c r="B37" s="181"/>
      <c r="C37" s="46">
        <v>0</v>
      </c>
      <c r="D37" s="1"/>
      <c r="E37" s="1"/>
      <c r="F37" s="51"/>
      <c r="G37" s="44"/>
      <c r="H37" s="41"/>
      <c r="I37" s="41"/>
      <c r="J37" s="41"/>
      <c r="K37" s="41"/>
      <c r="L37" s="41"/>
      <c r="M37" s="41"/>
      <c r="N37" s="45"/>
    </row>
    <row r="38" spans="1:14" x14ac:dyDescent="0.25">
      <c r="A38" s="186"/>
      <c r="B38" s="187"/>
      <c r="C38" s="20">
        <f>C37*E36</f>
        <v>0</v>
      </c>
      <c r="D38" s="1"/>
      <c r="E38" s="1"/>
      <c r="F38" s="51"/>
      <c r="G38" s="44"/>
      <c r="H38" s="41"/>
      <c r="I38" s="41"/>
      <c r="J38" s="41"/>
      <c r="K38" s="41"/>
      <c r="L38" s="41"/>
      <c r="M38" s="41"/>
      <c r="N38" s="45"/>
    </row>
    <row r="39" spans="1:14" x14ac:dyDescent="0.25">
      <c r="A39" s="180" t="s">
        <v>27</v>
      </c>
      <c r="B39" s="181"/>
      <c r="C39" s="32">
        <v>36000</v>
      </c>
      <c r="D39" s="1"/>
      <c r="E39" s="1"/>
      <c r="F39" s="51"/>
      <c r="G39" s="44"/>
      <c r="H39" s="41"/>
      <c r="I39" s="41"/>
      <c r="J39" s="41"/>
      <c r="K39" s="41"/>
      <c r="L39" s="41"/>
      <c r="M39" s="41"/>
      <c r="N39" s="45"/>
    </row>
    <row r="40" spans="1:14" x14ac:dyDescent="0.25">
      <c r="A40" s="180" t="s">
        <v>20</v>
      </c>
      <c r="B40" s="181"/>
      <c r="C40" s="20">
        <f>(C38+C39)</f>
        <v>36000</v>
      </c>
      <c r="D40" s="1"/>
      <c r="E40" s="1"/>
      <c r="F40" s="51"/>
      <c r="G40" s="48"/>
      <c r="H40" s="49"/>
      <c r="I40" s="49"/>
      <c r="J40" s="49"/>
      <c r="K40" s="49"/>
      <c r="L40" s="49"/>
      <c r="M40" s="49"/>
      <c r="N40" s="50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scale="70" orientation="landscape" verticalDpi="3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5" workbookViewId="0">
      <selection activeCell="J15" sqref="J15"/>
    </sheetView>
  </sheetViews>
  <sheetFormatPr baseColWidth="10" defaultColWidth="9.140625" defaultRowHeight="15" x14ac:dyDescent="0.25"/>
  <cols>
    <col min="1" max="1" width="9.42578125" customWidth="1"/>
    <col min="2" max="2" width="22" customWidth="1"/>
    <col min="3" max="3" width="18" customWidth="1"/>
    <col min="4" max="4" width="12.85546875" customWidth="1"/>
    <col min="5" max="5" width="11.140625" customWidth="1"/>
    <col min="6" max="6" width="9.85546875" customWidth="1"/>
    <col min="7" max="7" width="10.28515625" customWidth="1"/>
    <col min="8" max="8" width="10.42578125" customWidth="1"/>
    <col min="9" max="9" width="8.140625" customWidth="1"/>
    <col min="10" max="10" width="8.42578125" customWidth="1"/>
    <col min="11" max="11" width="9.42578125" customWidth="1"/>
    <col min="12" max="12" width="11.28515625" customWidth="1"/>
    <col min="13" max="13" width="9.7109375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0"/>
      <c r="E3" s="10" t="s">
        <v>28</v>
      </c>
      <c r="F3" s="11"/>
      <c r="G3" s="12"/>
      <c r="H3" s="5"/>
      <c r="I3" s="1"/>
      <c r="J3" s="13"/>
      <c r="K3" s="14" t="s">
        <v>5</v>
      </c>
      <c r="L3" s="15">
        <v>41760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30</v>
      </c>
      <c r="C6" s="1" t="s">
        <v>31</v>
      </c>
      <c r="D6" s="19">
        <v>41759</v>
      </c>
      <c r="E6" s="19">
        <v>41761</v>
      </c>
      <c r="F6" s="18">
        <v>49132</v>
      </c>
      <c r="G6" s="20">
        <v>65400</v>
      </c>
      <c r="H6" s="21"/>
      <c r="I6" s="21"/>
      <c r="J6" s="21"/>
      <c r="K6" s="20">
        <v>65400</v>
      </c>
      <c r="L6" s="20"/>
      <c r="M6" s="20"/>
      <c r="N6" s="22">
        <f>G6+I6</f>
        <v>65400</v>
      </c>
    </row>
    <row r="7" spans="1:14" x14ac:dyDescent="0.25">
      <c r="A7" s="18"/>
      <c r="B7" s="1" t="s">
        <v>32</v>
      </c>
      <c r="C7" s="1" t="s">
        <v>31</v>
      </c>
      <c r="D7" s="19">
        <v>41759</v>
      </c>
      <c r="E7" s="19">
        <v>41760</v>
      </c>
      <c r="F7" s="18">
        <v>49133</v>
      </c>
      <c r="G7" s="20">
        <v>93740</v>
      </c>
      <c r="H7" s="21"/>
      <c r="I7" s="21"/>
      <c r="J7" s="21"/>
      <c r="K7" s="20"/>
      <c r="L7" s="20"/>
      <c r="M7" s="20">
        <v>93740</v>
      </c>
      <c r="N7" s="22">
        <f t="shared" ref="N7:N31" si="0">G7+I7</f>
        <v>93740</v>
      </c>
    </row>
    <row r="8" spans="1:14" x14ac:dyDescent="0.25">
      <c r="A8" s="18"/>
      <c r="B8" s="1" t="s">
        <v>33</v>
      </c>
      <c r="C8" s="1" t="s">
        <v>37</v>
      </c>
      <c r="D8" s="19"/>
      <c r="E8" s="19"/>
      <c r="F8" s="18">
        <v>49134</v>
      </c>
      <c r="G8" s="20"/>
      <c r="H8" s="21" t="s">
        <v>34</v>
      </c>
      <c r="I8" s="21">
        <v>2000</v>
      </c>
      <c r="J8" s="21">
        <v>2000</v>
      </c>
      <c r="K8" s="20"/>
      <c r="L8" s="20"/>
      <c r="M8" s="20"/>
      <c r="N8" s="22">
        <f t="shared" si="0"/>
        <v>2000</v>
      </c>
    </row>
    <row r="9" spans="1:14" x14ac:dyDescent="0.25">
      <c r="A9" s="18"/>
      <c r="B9" s="1" t="s">
        <v>36</v>
      </c>
      <c r="C9" s="1" t="s">
        <v>37</v>
      </c>
      <c r="D9" s="19">
        <v>41760</v>
      </c>
      <c r="E9" s="19">
        <v>41762</v>
      </c>
      <c r="F9" s="18">
        <v>49135</v>
      </c>
      <c r="G9" s="20">
        <v>16350</v>
      </c>
      <c r="H9" s="21"/>
      <c r="I9" s="21"/>
      <c r="J9" s="21"/>
      <c r="K9" s="20">
        <v>16350</v>
      </c>
      <c r="L9" s="20"/>
      <c r="M9" s="20"/>
      <c r="N9" s="22">
        <f t="shared" si="0"/>
        <v>16350</v>
      </c>
    </row>
    <row r="10" spans="1:14" x14ac:dyDescent="0.25">
      <c r="A10" s="18"/>
      <c r="B10" s="23" t="s">
        <v>38</v>
      </c>
      <c r="C10" s="23" t="s">
        <v>39</v>
      </c>
      <c r="D10" s="19">
        <v>41760</v>
      </c>
      <c r="E10" s="19">
        <v>41761</v>
      </c>
      <c r="F10" s="18">
        <v>49136</v>
      </c>
      <c r="G10" s="20">
        <v>20000</v>
      </c>
      <c r="H10" s="21"/>
      <c r="I10" s="21"/>
      <c r="J10" s="21"/>
      <c r="K10" s="20"/>
      <c r="L10" s="20"/>
      <c r="M10" s="20"/>
      <c r="N10" s="22">
        <f t="shared" si="0"/>
        <v>20000</v>
      </c>
    </row>
    <row r="11" spans="1:14" x14ac:dyDescent="0.25">
      <c r="A11" s="18"/>
      <c r="B11" s="1" t="s">
        <v>40</v>
      </c>
      <c r="C11" s="1" t="s">
        <v>37</v>
      </c>
      <c r="D11" s="19">
        <v>41760</v>
      </c>
      <c r="E11" s="19">
        <v>41762</v>
      </c>
      <c r="F11" s="18">
        <v>49137</v>
      </c>
      <c r="G11" s="20">
        <v>59950</v>
      </c>
      <c r="H11" s="21"/>
      <c r="I11" s="21"/>
      <c r="J11" s="21">
        <v>29975</v>
      </c>
      <c r="K11" s="20"/>
      <c r="L11" s="20"/>
      <c r="M11" s="20">
        <v>29975</v>
      </c>
      <c r="N11" s="22">
        <f t="shared" si="0"/>
        <v>59950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24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23"/>
      <c r="C14" s="23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25"/>
      <c r="C16" s="25"/>
      <c r="D16" s="19"/>
      <c r="E16" s="19"/>
      <c r="F16" s="18"/>
      <c r="G16" s="21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6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7"/>
      <c r="B28" s="1"/>
      <c r="C28" s="19"/>
      <c r="D28" s="19"/>
      <c r="E28" s="19"/>
      <c r="F28" s="26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7"/>
      <c r="B29" s="1"/>
      <c r="C29" s="1"/>
      <c r="D29" s="19"/>
      <c r="E29" s="19"/>
      <c r="F29" s="26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7"/>
      <c r="B30" s="1"/>
      <c r="C30" s="1"/>
      <c r="D30" s="19"/>
      <c r="E30" s="19"/>
      <c r="F30" s="26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7"/>
      <c r="B31" s="1"/>
      <c r="C31" s="1"/>
      <c r="D31" s="19"/>
      <c r="E31" s="19"/>
      <c r="F31" s="26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7"/>
      <c r="B32" s="1"/>
      <c r="C32" s="1"/>
      <c r="D32" s="19"/>
      <c r="E32" s="19"/>
      <c r="F32" s="28"/>
      <c r="G32" s="20"/>
      <c r="H32" s="21"/>
      <c r="I32" s="21"/>
      <c r="J32" s="21"/>
      <c r="K32" s="20"/>
      <c r="L32" s="20"/>
      <c r="M32" s="20"/>
      <c r="N32" s="22">
        <f>SUM(N6:N31)</f>
        <v>257440</v>
      </c>
    </row>
    <row r="33" spans="1:14" x14ac:dyDescent="0.25">
      <c r="A33" s="180" t="s">
        <v>21</v>
      </c>
      <c r="B33" s="181"/>
      <c r="C33" s="29"/>
      <c r="D33" s="29"/>
      <c r="E33" s="29"/>
      <c r="F33" s="30"/>
      <c r="G33" s="20">
        <f>SUM(G6:G32)</f>
        <v>255440</v>
      </c>
      <c r="H33" s="31"/>
      <c r="I33" s="32">
        <f>SUM(I6:I32)</f>
        <v>2000</v>
      </c>
      <c r="J33" s="32">
        <f>SUM(J6:J32)</f>
        <v>31975</v>
      </c>
      <c r="K33" s="32">
        <f>SUM(K6:K32)</f>
        <v>81750</v>
      </c>
      <c r="L33" s="32">
        <f>SUM(L6:L32)</f>
        <v>0</v>
      </c>
      <c r="M33" s="32">
        <f>SUM(M6:M32)</f>
        <v>123715</v>
      </c>
      <c r="N33" s="22">
        <f t="shared" ref="N33" si="1">G33+I33</f>
        <v>257440</v>
      </c>
    </row>
    <row r="34" spans="1:14" x14ac:dyDescent="0.25">
      <c r="A34" s="1"/>
      <c r="B34" s="1"/>
      <c r="C34" s="1"/>
      <c r="D34" s="19"/>
      <c r="E34" s="1"/>
      <c r="F34" s="1"/>
      <c r="G34" s="33"/>
      <c r="H34" s="34" t="s">
        <v>22</v>
      </c>
      <c r="I34" s="35"/>
      <c r="J34" s="36"/>
      <c r="K34" s="37"/>
      <c r="L34" s="29"/>
      <c r="M34" s="36"/>
      <c r="N34" s="33"/>
    </row>
    <row r="35" spans="1:14" x14ac:dyDescent="0.25">
      <c r="A35" s="180" t="s">
        <v>23</v>
      </c>
      <c r="B35" s="181"/>
      <c r="C35" s="1"/>
      <c r="D35" s="19"/>
      <c r="E35" s="13" t="s">
        <v>24</v>
      </c>
      <c r="F35" s="38"/>
      <c r="G35" s="39" t="s">
        <v>35</v>
      </c>
      <c r="H35" s="40"/>
      <c r="I35" s="40"/>
      <c r="J35" s="40"/>
      <c r="K35" s="40"/>
      <c r="L35" s="41"/>
      <c r="M35" s="40"/>
      <c r="N35" s="42"/>
    </row>
    <row r="36" spans="1:14" x14ac:dyDescent="0.25">
      <c r="A36" s="180" t="s">
        <v>25</v>
      </c>
      <c r="B36" s="181"/>
      <c r="C36" s="43"/>
      <c r="D36" s="1"/>
      <c r="E36" s="182">
        <v>545</v>
      </c>
      <c r="F36" s="183"/>
      <c r="G36" s="44"/>
      <c r="H36" s="41"/>
      <c r="I36" s="41"/>
      <c r="J36" s="41"/>
      <c r="K36" s="41"/>
      <c r="M36" s="41"/>
      <c r="N36" s="45"/>
    </row>
    <row r="37" spans="1:14" x14ac:dyDescent="0.25">
      <c r="A37" s="180" t="s">
        <v>26</v>
      </c>
      <c r="B37" s="181"/>
      <c r="C37" s="46">
        <v>0</v>
      </c>
      <c r="D37" s="1"/>
      <c r="E37" s="1"/>
      <c r="F37" s="47"/>
      <c r="G37" s="44"/>
      <c r="H37" s="41"/>
      <c r="I37" s="41"/>
      <c r="J37" s="41"/>
      <c r="K37" s="41"/>
      <c r="L37" s="41"/>
      <c r="M37" s="41"/>
      <c r="N37" s="45"/>
    </row>
    <row r="38" spans="1:14" x14ac:dyDescent="0.25">
      <c r="A38" s="186"/>
      <c r="B38" s="187"/>
      <c r="C38" s="20">
        <f>C37*E36</f>
        <v>0</v>
      </c>
      <c r="D38" s="1"/>
      <c r="E38" s="1"/>
      <c r="F38" s="47"/>
      <c r="G38" s="44"/>
      <c r="H38" s="41"/>
      <c r="I38" s="41"/>
      <c r="J38" s="41"/>
      <c r="K38" s="41"/>
      <c r="L38" s="41"/>
      <c r="M38" s="41"/>
      <c r="N38" s="45"/>
    </row>
    <row r="39" spans="1:14" x14ac:dyDescent="0.25">
      <c r="A39" s="180" t="s">
        <v>27</v>
      </c>
      <c r="B39" s="181"/>
      <c r="C39" s="32">
        <v>51975</v>
      </c>
      <c r="D39" s="1"/>
      <c r="E39" s="1"/>
      <c r="F39" s="47"/>
      <c r="G39" s="44"/>
      <c r="H39" s="41"/>
      <c r="I39" s="41"/>
      <c r="J39" s="41"/>
      <c r="K39" s="41"/>
      <c r="L39" s="41"/>
      <c r="M39" s="41"/>
      <c r="N39" s="45"/>
    </row>
    <row r="40" spans="1:14" x14ac:dyDescent="0.25">
      <c r="A40" s="180" t="s">
        <v>20</v>
      </c>
      <c r="B40" s="181"/>
      <c r="C40" s="20">
        <f>(C38+C39)</f>
        <v>51975</v>
      </c>
      <c r="D40" s="1"/>
      <c r="E40" s="1"/>
      <c r="F40" s="47"/>
      <c r="G40" s="48"/>
      <c r="H40" s="49"/>
      <c r="I40" s="49"/>
      <c r="J40" s="49"/>
      <c r="K40" s="49"/>
      <c r="L40" s="49"/>
      <c r="M40" s="49"/>
      <c r="N40" s="50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scale="65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B12" sqref="B12"/>
    </sheetView>
  </sheetViews>
  <sheetFormatPr baseColWidth="10" defaultColWidth="9.140625" defaultRowHeight="15" x14ac:dyDescent="0.25"/>
  <cols>
    <col min="1" max="1" width="6.8554687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.8554687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69"/>
      <c r="E3" s="169" t="s">
        <v>63</v>
      </c>
      <c r="F3" s="11"/>
      <c r="G3" s="12"/>
      <c r="H3" s="5"/>
      <c r="I3" s="1"/>
      <c r="J3" s="13"/>
      <c r="K3" s="14" t="s">
        <v>5</v>
      </c>
      <c r="L3" s="15">
        <v>41787</v>
      </c>
      <c r="M3" s="16"/>
      <c r="N3" s="17" t="s">
        <v>42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>
        <v>19</v>
      </c>
      <c r="B6" s="57" t="s">
        <v>423</v>
      </c>
      <c r="C6" s="1" t="s">
        <v>424</v>
      </c>
      <c r="D6" s="19">
        <v>41787</v>
      </c>
      <c r="E6" s="19">
        <v>41788</v>
      </c>
      <c r="F6" s="18">
        <v>49417</v>
      </c>
      <c r="G6" s="20">
        <v>20500</v>
      </c>
      <c r="H6" s="21"/>
      <c r="I6" s="21"/>
      <c r="J6" s="21"/>
      <c r="K6" s="20">
        <v>20500</v>
      </c>
      <c r="L6" s="20"/>
      <c r="M6" s="20"/>
      <c r="N6" s="22">
        <f t="shared" ref="N6:N26" si="0">G6+I6</f>
        <v>20500</v>
      </c>
    </row>
    <row r="7" spans="1:14" x14ac:dyDescent="0.25">
      <c r="A7" s="110">
        <v>14</v>
      </c>
      <c r="B7" s="25" t="s">
        <v>426</v>
      </c>
      <c r="C7" s="25" t="s">
        <v>378</v>
      </c>
      <c r="D7" s="19">
        <v>41787</v>
      </c>
      <c r="E7" s="19">
        <v>41789</v>
      </c>
      <c r="F7" s="26">
        <v>49419</v>
      </c>
      <c r="G7" s="21">
        <v>57770</v>
      </c>
      <c r="H7" s="21"/>
      <c r="I7" s="21"/>
      <c r="J7" s="21"/>
      <c r="K7" s="20">
        <v>57770</v>
      </c>
      <c r="L7" s="20"/>
      <c r="M7" s="20"/>
      <c r="N7" s="22">
        <f t="shared" si="0"/>
        <v>57770</v>
      </c>
    </row>
    <row r="8" spans="1:14" x14ac:dyDescent="0.25">
      <c r="A8" s="110">
        <v>25</v>
      </c>
      <c r="B8" s="1" t="s">
        <v>427</v>
      </c>
      <c r="C8" s="1" t="s">
        <v>428</v>
      </c>
      <c r="D8" s="19">
        <v>41787</v>
      </c>
      <c r="E8" s="19">
        <v>41788</v>
      </c>
      <c r="F8" s="165">
        <v>49420</v>
      </c>
      <c r="G8" s="20">
        <v>20000</v>
      </c>
      <c r="H8" s="21"/>
      <c r="I8" s="21"/>
      <c r="J8" s="21">
        <v>20000</v>
      </c>
      <c r="K8" s="20"/>
      <c r="L8" s="20"/>
      <c r="M8" s="20"/>
      <c r="N8" s="22">
        <f t="shared" si="0"/>
        <v>20000</v>
      </c>
    </row>
    <row r="9" spans="1:14" x14ac:dyDescent="0.25">
      <c r="A9" s="18">
        <v>13</v>
      </c>
      <c r="B9" s="1" t="s">
        <v>429</v>
      </c>
      <c r="C9" s="1" t="s">
        <v>424</v>
      </c>
      <c r="D9" s="19">
        <v>41787</v>
      </c>
      <c r="E9" s="19">
        <v>41788</v>
      </c>
      <c r="F9" s="26">
        <v>49421</v>
      </c>
      <c r="G9" s="20">
        <v>20500</v>
      </c>
      <c r="H9" s="21"/>
      <c r="I9" s="21"/>
      <c r="J9" s="21"/>
      <c r="K9" s="20">
        <v>20500</v>
      </c>
      <c r="L9" s="20"/>
      <c r="M9" s="20"/>
      <c r="N9" s="22">
        <f t="shared" si="0"/>
        <v>20500</v>
      </c>
    </row>
    <row r="10" spans="1:14" x14ac:dyDescent="0.25">
      <c r="A10" s="18">
        <v>15</v>
      </c>
      <c r="B10" s="1" t="s">
        <v>430</v>
      </c>
      <c r="C10" s="1" t="s">
        <v>107</v>
      </c>
      <c r="D10" s="19">
        <v>41787</v>
      </c>
      <c r="E10" s="19">
        <v>41788</v>
      </c>
      <c r="F10" s="165">
        <v>49422</v>
      </c>
      <c r="G10" s="20">
        <v>17000</v>
      </c>
      <c r="H10" s="21"/>
      <c r="I10" s="21"/>
      <c r="J10" s="21">
        <v>17000</v>
      </c>
      <c r="K10" s="20"/>
      <c r="L10" s="20"/>
      <c r="M10" s="20"/>
      <c r="N10" s="22">
        <f t="shared" si="0"/>
        <v>17000</v>
      </c>
    </row>
    <row r="11" spans="1:14" x14ac:dyDescent="0.25">
      <c r="A11" s="110">
        <v>20</v>
      </c>
      <c r="B11" s="1" t="s">
        <v>431</v>
      </c>
      <c r="C11" s="1" t="s">
        <v>432</v>
      </c>
      <c r="D11" s="19">
        <v>41787</v>
      </c>
      <c r="E11" s="19">
        <v>41788</v>
      </c>
      <c r="F11" s="166">
        <v>49423</v>
      </c>
      <c r="G11" s="20">
        <v>17000</v>
      </c>
      <c r="H11" s="21"/>
      <c r="I11" s="21"/>
      <c r="J11" s="21"/>
      <c r="K11" s="20">
        <v>17000</v>
      </c>
      <c r="L11" s="20"/>
      <c r="M11" s="20"/>
      <c r="N11" s="22">
        <f t="shared" si="0"/>
        <v>17000</v>
      </c>
    </row>
    <row r="12" spans="1:14" x14ac:dyDescent="0.25">
      <c r="A12" s="18">
        <v>26</v>
      </c>
      <c r="B12" s="1" t="s">
        <v>433</v>
      </c>
      <c r="C12" s="1" t="s">
        <v>378</v>
      </c>
      <c r="D12" s="19">
        <v>41787</v>
      </c>
      <c r="E12" s="19">
        <v>41788</v>
      </c>
      <c r="F12" s="26">
        <v>49424</v>
      </c>
      <c r="G12" s="20">
        <v>22000</v>
      </c>
      <c r="H12" s="21"/>
      <c r="I12" s="21"/>
      <c r="J12" s="21">
        <v>22000</v>
      </c>
      <c r="K12" s="20"/>
      <c r="L12" s="20"/>
      <c r="M12" s="20"/>
      <c r="N12" s="22">
        <f t="shared" si="0"/>
        <v>22000</v>
      </c>
    </row>
    <row r="13" spans="1:14" x14ac:dyDescent="0.25">
      <c r="A13" s="18">
        <v>16</v>
      </c>
      <c r="B13" s="1" t="s">
        <v>407</v>
      </c>
      <c r="C13" s="24" t="s">
        <v>198</v>
      </c>
      <c r="D13" s="19">
        <v>41787</v>
      </c>
      <c r="E13" s="19">
        <v>41788</v>
      </c>
      <c r="F13" s="166">
        <v>49425</v>
      </c>
      <c r="G13" s="20">
        <v>20500</v>
      </c>
      <c r="H13" s="21"/>
      <c r="I13" s="21"/>
      <c r="J13" s="21"/>
      <c r="K13" s="20">
        <v>20500</v>
      </c>
      <c r="L13" s="20"/>
      <c r="M13" s="20"/>
      <c r="N13" s="22">
        <f t="shared" si="0"/>
        <v>20500</v>
      </c>
    </row>
    <row r="14" spans="1:14" x14ac:dyDescent="0.25">
      <c r="A14" s="18"/>
      <c r="B14" s="1" t="s">
        <v>289</v>
      </c>
      <c r="C14" s="1" t="s">
        <v>380</v>
      </c>
      <c r="D14" s="19"/>
      <c r="E14" s="19"/>
      <c r="F14" s="26">
        <v>49426</v>
      </c>
      <c r="G14" s="20"/>
      <c r="H14" s="21" t="s">
        <v>34</v>
      </c>
      <c r="I14" s="21">
        <v>1600</v>
      </c>
      <c r="J14" s="21">
        <v>1600</v>
      </c>
      <c r="K14" s="20"/>
      <c r="L14" s="20"/>
      <c r="M14" s="20"/>
      <c r="N14" s="22">
        <f t="shared" si="0"/>
        <v>1600</v>
      </c>
    </row>
    <row r="15" spans="1:14" x14ac:dyDescent="0.25">
      <c r="A15" s="18">
        <v>27</v>
      </c>
      <c r="B15" s="1" t="s">
        <v>94</v>
      </c>
      <c r="C15" s="1" t="s">
        <v>198</v>
      </c>
      <c r="D15" s="19">
        <v>41786</v>
      </c>
      <c r="E15" s="19">
        <v>41788</v>
      </c>
      <c r="F15" s="26">
        <v>49427</v>
      </c>
      <c r="G15" s="20">
        <v>41000</v>
      </c>
      <c r="H15" s="21"/>
      <c r="I15" s="21"/>
      <c r="J15" s="21"/>
      <c r="K15" s="20">
        <v>41000</v>
      </c>
      <c r="L15" s="20"/>
      <c r="M15" s="20"/>
      <c r="N15" s="22">
        <f t="shared" si="0"/>
        <v>41000</v>
      </c>
    </row>
    <row r="16" spans="1:14" x14ac:dyDescent="0.25">
      <c r="A16" s="18"/>
      <c r="B16" s="1"/>
      <c r="C16" s="19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57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237870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236270</v>
      </c>
      <c r="H28" s="31"/>
      <c r="I28" s="32">
        <f>SUM(I6:I27)</f>
        <v>1600</v>
      </c>
      <c r="J28" s="32">
        <f>SUM(J6:J27)</f>
        <v>60600</v>
      </c>
      <c r="K28" s="32">
        <f>SUM(K6:K27)</f>
        <v>177270</v>
      </c>
      <c r="L28" s="32">
        <f>SUM(L6:L27)</f>
        <v>0</v>
      </c>
      <c r="M28" s="32">
        <f>SUM(M6:M27)</f>
        <v>0</v>
      </c>
      <c r="N28" s="22">
        <f t="shared" ref="N28" si="1">G28+I28</f>
        <v>237870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 t="s">
        <v>425</v>
      </c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168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68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60600</v>
      </c>
      <c r="D34" s="1"/>
      <c r="E34" s="1"/>
      <c r="F34" s="168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60600</v>
      </c>
      <c r="D35" s="1"/>
      <c r="E35" s="1"/>
      <c r="F35" s="168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  <mergeCell ref="B3:C3"/>
    <mergeCell ref="H4:I4"/>
    <mergeCell ref="A28:B28"/>
    <mergeCell ref="A30:B30"/>
    <mergeCell ref="E30:F30"/>
    <mergeCell ref="G30:M30"/>
  </mergeCells>
  <pageMargins left="0.7" right="0.7" top="0.75" bottom="0.75" header="0.3" footer="0.3"/>
  <pageSetup scale="6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9.4257812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5.570312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63"/>
      <c r="E3" s="163" t="s">
        <v>321</v>
      </c>
      <c r="F3" s="11"/>
      <c r="G3" s="12"/>
      <c r="H3" s="5"/>
      <c r="I3" s="1"/>
      <c r="J3" s="13"/>
      <c r="K3" s="14" t="s">
        <v>5</v>
      </c>
      <c r="L3" s="15">
        <v>41787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 t="s">
        <v>412</v>
      </c>
      <c r="B6" s="57" t="s">
        <v>394</v>
      </c>
      <c r="C6" s="1" t="s">
        <v>413</v>
      </c>
      <c r="D6" s="19">
        <v>41786</v>
      </c>
      <c r="E6" s="19">
        <v>41787</v>
      </c>
      <c r="F6" s="18">
        <v>49410</v>
      </c>
      <c r="G6" s="20">
        <v>34000</v>
      </c>
      <c r="H6" s="21"/>
      <c r="I6" s="21"/>
      <c r="J6" s="21">
        <v>34000</v>
      </c>
      <c r="K6" s="20"/>
      <c r="L6" s="20"/>
      <c r="M6" s="20"/>
      <c r="N6" s="22">
        <f t="shared" ref="N6:N26" si="0">G6+I6</f>
        <v>34000</v>
      </c>
    </row>
    <row r="7" spans="1:14" x14ac:dyDescent="0.25">
      <c r="A7" s="110" t="s">
        <v>414</v>
      </c>
      <c r="B7" s="25" t="s">
        <v>102</v>
      </c>
      <c r="C7" s="25" t="s">
        <v>415</v>
      </c>
      <c r="D7" s="19">
        <v>41785</v>
      </c>
      <c r="E7" s="19">
        <v>41787</v>
      </c>
      <c r="F7" s="26">
        <v>49411</v>
      </c>
      <c r="G7" s="21">
        <v>68000</v>
      </c>
      <c r="H7" s="21"/>
      <c r="I7" s="21"/>
      <c r="J7" s="21"/>
      <c r="K7" s="20"/>
      <c r="L7" s="20">
        <v>68000</v>
      </c>
      <c r="M7" s="20"/>
      <c r="N7" s="22">
        <f t="shared" si="0"/>
        <v>68000</v>
      </c>
    </row>
    <row r="8" spans="1:14" x14ac:dyDescent="0.25">
      <c r="A8" s="167" t="s">
        <v>417</v>
      </c>
      <c r="B8" s="1" t="s">
        <v>418</v>
      </c>
      <c r="C8" s="1" t="s">
        <v>416</v>
      </c>
      <c r="D8" s="19">
        <v>41764</v>
      </c>
      <c r="E8" s="19">
        <v>41766</v>
      </c>
      <c r="F8" s="165">
        <v>49413</v>
      </c>
      <c r="G8" s="20">
        <v>111180</v>
      </c>
      <c r="H8" s="21"/>
      <c r="I8" s="21"/>
      <c r="J8" s="21"/>
      <c r="K8" s="20"/>
      <c r="L8" s="20"/>
      <c r="M8" s="20">
        <v>111180</v>
      </c>
      <c r="N8" s="22">
        <f t="shared" si="0"/>
        <v>111180</v>
      </c>
    </row>
    <row r="9" spans="1:14" x14ac:dyDescent="0.25">
      <c r="A9" s="18">
        <v>15</v>
      </c>
      <c r="B9" s="1" t="s">
        <v>419</v>
      </c>
      <c r="C9" s="1" t="s">
        <v>416</v>
      </c>
      <c r="D9" s="19">
        <v>41781</v>
      </c>
      <c r="E9" s="19">
        <v>41783</v>
      </c>
      <c r="F9" s="26">
        <v>49414</v>
      </c>
      <c r="G9" s="20">
        <v>55590</v>
      </c>
      <c r="H9" s="21"/>
      <c r="I9" s="21"/>
      <c r="J9" s="21"/>
      <c r="K9" s="20"/>
      <c r="L9" s="20"/>
      <c r="M9" s="20">
        <v>55590</v>
      </c>
      <c r="N9" s="22">
        <f t="shared" si="0"/>
        <v>55590</v>
      </c>
    </row>
    <row r="10" spans="1:14" x14ac:dyDescent="0.25">
      <c r="A10" s="18">
        <v>5</v>
      </c>
      <c r="B10" s="1" t="s">
        <v>420</v>
      </c>
      <c r="C10" s="1" t="s">
        <v>416</v>
      </c>
      <c r="D10" s="19">
        <v>41765</v>
      </c>
      <c r="E10" s="19">
        <v>41767</v>
      </c>
      <c r="F10" s="165">
        <v>49415</v>
      </c>
      <c r="G10" s="20">
        <v>55590</v>
      </c>
      <c r="H10" s="21"/>
      <c r="I10" s="21"/>
      <c r="J10" s="21"/>
      <c r="K10" s="20"/>
      <c r="L10" s="20"/>
      <c r="M10" s="20">
        <v>55590</v>
      </c>
      <c r="N10" s="22">
        <f t="shared" si="0"/>
        <v>55590</v>
      </c>
    </row>
    <row r="11" spans="1:14" x14ac:dyDescent="0.25">
      <c r="A11" s="110">
        <v>20</v>
      </c>
      <c r="B11" s="1" t="s">
        <v>421</v>
      </c>
      <c r="C11" s="1" t="s">
        <v>416</v>
      </c>
      <c r="D11" s="19">
        <v>41764</v>
      </c>
      <c r="E11" s="19">
        <v>41766</v>
      </c>
      <c r="F11" s="166">
        <v>49416</v>
      </c>
      <c r="G11" s="20">
        <v>55590</v>
      </c>
      <c r="H11" s="21"/>
      <c r="I11" s="21"/>
      <c r="J11" s="21"/>
      <c r="K11" s="20"/>
      <c r="L11" s="20"/>
      <c r="M11" s="20">
        <v>55590</v>
      </c>
      <c r="N11" s="22">
        <f t="shared" si="0"/>
        <v>55590</v>
      </c>
    </row>
    <row r="12" spans="1:14" x14ac:dyDescent="0.25">
      <c r="A12" s="18"/>
      <c r="B12" s="1"/>
      <c r="C12" s="1"/>
      <c r="D12" s="19"/>
      <c r="E12" s="19"/>
      <c r="F12" s="26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24"/>
      <c r="D13" s="19"/>
      <c r="E13" s="19"/>
      <c r="F13" s="166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26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1"/>
      <c r="D15" s="19"/>
      <c r="E15" s="19"/>
      <c r="F15" s="26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9"/>
      <c r="D16" s="19"/>
      <c r="E16" s="19"/>
      <c r="F16" s="26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57"/>
      <c r="C17" s="1"/>
      <c r="D17" s="19"/>
      <c r="E17" s="19"/>
      <c r="F17" s="26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379950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379950</v>
      </c>
      <c r="H28" s="31"/>
      <c r="I28" s="32">
        <f>SUM(I6:I27)</f>
        <v>0</v>
      </c>
      <c r="J28" s="32">
        <f>SUM(J6:J27)</f>
        <v>34000</v>
      </c>
      <c r="K28" s="32">
        <f>SUM(K6:K27)</f>
        <v>0</v>
      </c>
      <c r="L28" s="32">
        <f>SUM(L6:L27)</f>
        <v>68000</v>
      </c>
      <c r="M28" s="32">
        <f>SUM(M6:M27)</f>
        <v>277950</v>
      </c>
      <c r="N28" s="22">
        <f t="shared" ref="N28" si="1">G28+I28</f>
        <v>379950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 t="s">
        <v>422</v>
      </c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0</v>
      </c>
      <c r="D32" s="1"/>
      <c r="E32" s="1"/>
      <c r="F32" s="164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0</v>
      </c>
      <c r="D33" s="1"/>
      <c r="E33" s="1"/>
      <c r="F33" s="164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>
        <v>34000</v>
      </c>
      <c r="D34" s="1"/>
      <c r="E34" s="1"/>
      <c r="F34" s="164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34000</v>
      </c>
      <c r="D35" s="1"/>
      <c r="E35" s="1"/>
      <c r="F35" s="164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mergeCells count="15"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  <mergeCell ref="B3:C3"/>
    <mergeCell ref="H4:I4"/>
    <mergeCell ref="A28:B28"/>
    <mergeCell ref="A30:B30"/>
    <mergeCell ref="E30:F30"/>
    <mergeCell ref="G30:M30"/>
  </mergeCells>
  <pageMargins left="0.7" right="0.7" top="0.75" bottom="0.75" header="0.3" footer="0.3"/>
  <pageSetup scale="68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B1" workbookViewId="0">
      <selection activeCell="C15" sqref="C15"/>
    </sheetView>
  </sheetViews>
  <sheetFormatPr baseColWidth="10" defaultColWidth="9.140625" defaultRowHeight="15" x14ac:dyDescent="0.25"/>
  <cols>
    <col min="1" max="1" width="9.4257812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5.570312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180" t="s">
        <v>4</v>
      </c>
      <c r="C3" s="188"/>
      <c r="D3" s="162"/>
      <c r="E3" s="162" t="s">
        <v>87</v>
      </c>
      <c r="F3" s="11"/>
      <c r="G3" s="12"/>
      <c r="H3" s="5"/>
      <c r="I3" s="1"/>
      <c r="J3" s="13"/>
      <c r="K3" s="14" t="s">
        <v>5</v>
      </c>
      <c r="L3" s="15">
        <v>41786</v>
      </c>
      <c r="M3" s="16"/>
      <c r="N3" s="17" t="s">
        <v>29</v>
      </c>
    </row>
    <row r="4" spans="1:14" x14ac:dyDescent="0.25">
      <c r="A4" s="1"/>
      <c r="B4" s="1"/>
      <c r="C4" s="1"/>
      <c r="D4" s="1"/>
      <c r="E4" s="1"/>
      <c r="F4" s="1"/>
      <c r="G4" s="1"/>
      <c r="H4" s="189" t="s">
        <v>6</v>
      </c>
      <c r="I4" s="190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>
        <v>32</v>
      </c>
      <c r="B6" s="57" t="s">
        <v>403</v>
      </c>
      <c r="C6" s="1" t="s">
        <v>37</v>
      </c>
      <c r="D6" s="19">
        <v>41786</v>
      </c>
      <c r="E6" s="19">
        <v>41789</v>
      </c>
      <c r="F6" s="18">
        <v>49398</v>
      </c>
      <c r="G6" s="20">
        <v>119355</v>
      </c>
      <c r="H6" s="21"/>
      <c r="I6" s="21"/>
      <c r="J6" s="21"/>
      <c r="K6" s="20">
        <v>119355</v>
      </c>
      <c r="L6" s="20"/>
      <c r="M6" s="20"/>
      <c r="N6" s="22">
        <f t="shared" ref="N6:N17" si="0">G6+I6</f>
        <v>119355</v>
      </c>
    </row>
    <row r="7" spans="1:14" x14ac:dyDescent="0.25">
      <c r="A7" s="110">
        <v>20</v>
      </c>
      <c r="B7" s="25" t="s">
        <v>404</v>
      </c>
      <c r="C7" s="25" t="s">
        <v>100</v>
      </c>
      <c r="D7" s="19">
        <v>41784</v>
      </c>
      <c r="E7" s="19">
        <v>41786</v>
      </c>
      <c r="F7" s="26">
        <v>49399</v>
      </c>
      <c r="G7" s="21">
        <v>65400</v>
      </c>
      <c r="H7" s="21"/>
      <c r="I7" s="21"/>
      <c r="J7" s="21"/>
      <c r="K7" s="20"/>
      <c r="L7" s="20"/>
      <c r="M7" s="20">
        <v>65400</v>
      </c>
      <c r="N7" s="22">
        <f t="shared" si="0"/>
        <v>65400</v>
      </c>
    </row>
    <row r="8" spans="1:14" x14ac:dyDescent="0.25">
      <c r="A8" s="18">
        <v>12</v>
      </c>
      <c r="B8" s="1" t="s">
        <v>404</v>
      </c>
      <c r="C8" s="1" t="s">
        <v>100</v>
      </c>
      <c r="D8" s="19"/>
      <c r="E8" s="19"/>
      <c r="F8" s="165">
        <v>49400</v>
      </c>
      <c r="G8" s="20"/>
      <c r="H8" s="21" t="s">
        <v>411</v>
      </c>
      <c r="I8" s="21"/>
      <c r="J8" s="21"/>
      <c r="K8" s="20"/>
      <c r="L8" s="20"/>
      <c r="M8" s="20">
        <v>13625</v>
      </c>
      <c r="N8" s="22">
        <f t="shared" si="0"/>
        <v>0</v>
      </c>
    </row>
    <row r="9" spans="1:14" x14ac:dyDescent="0.25">
      <c r="A9" s="18">
        <v>15</v>
      </c>
      <c r="B9" s="1" t="s">
        <v>396</v>
      </c>
      <c r="C9" s="1" t="s">
        <v>31</v>
      </c>
      <c r="D9" s="19">
        <v>41788</v>
      </c>
      <c r="E9" s="19">
        <v>41789</v>
      </c>
      <c r="F9" s="26">
        <v>49401</v>
      </c>
      <c r="G9" s="20">
        <v>33790</v>
      </c>
      <c r="H9" s="21"/>
      <c r="I9" s="21"/>
      <c r="J9" s="21"/>
      <c r="K9" s="20">
        <v>33790</v>
      </c>
      <c r="L9" s="20"/>
      <c r="M9" s="20"/>
      <c r="N9" s="22">
        <f t="shared" si="0"/>
        <v>33790</v>
      </c>
    </row>
    <row r="10" spans="1:14" x14ac:dyDescent="0.25">
      <c r="A10" s="18">
        <v>21</v>
      </c>
      <c r="B10" s="1" t="s">
        <v>402</v>
      </c>
      <c r="C10" s="1" t="s">
        <v>198</v>
      </c>
      <c r="D10" s="19">
        <v>41786</v>
      </c>
      <c r="E10" s="19">
        <v>41787</v>
      </c>
      <c r="F10" s="165">
        <v>49402</v>
      </c>
      <c r="G10" s="20">
        <v>20500</v>
      </c>
      <c r="H10" s="21"/>
      <c r="I10" s="21"/>
      <c r="J10" s="21"/>
      <c r="K10" s="20">
        <v>20500</v>
      </c>
      <c r="L10" s="20"/>
      <c r="M10" s="20"/>
      <c r="N10" s="22">
        <f t="shared" si="0"/>
        <v>20500</v>
      </c>
    </row>
    <row r="11" spans="1:14" x14ac:dyDescent="0.25">
      <c r="A11" s="110">
        <v>32</v>
      </c>
      <c r="B11" s="1" t="s">
        <v>401</v>
      </c>
      <c r="C11" s="1" t="s">
        <v>187</v>
      </c>
      <c r="D11" s="19">
        <v>41786</v>
      </c>
      <c r="E11" s="19">
        <v>41789</v>
      </c>
      <c r="F11" s="166">
        <v>49403</v>
      </c>
      <c r="G11" s="20">
        <v>61500</v>
      </c>
      <c r="H11" s="21"/>
      <c r="I11" s="21"/>
      <c r="J11" s="21"/>
      <c r="K11" s="20">
        <v>61500</v>
      </c>
      <c r="L11" s="20"/>
      <c r="M11" s="20"/>
      <c r="N11" s="22">
        <f t="shared" si="0"/>
        <v>61500</v>
      </c>
    </row>
    <row r="12" spans="1:14" x14ac:dyDescent="0.25">
      <c r="A12" s="18">
        <v>19</v>
      </c>
      <c r="B12" s="1" t="s">
        <v>399</v>
      </c>
      <c r="C12" s="1" t="s">
        <v>400</v>
      </c>
      <c r="D12" s="19">
        <v>41786</v>
      </c>
      <c r="E12" s="19">
        <v>41787</v>
      </c>
      <c r="F12" s="26">
        <v>49404</v>
      </c>
      <c r="G12" s="20">
        <v>20000</v>
      </c>
      <c r="H12" s="21"/>
      <c r="I12" s="21"/>
      <c r="J12" s="21"/>
      <c r="K12" s="20">
        <v>20000</v>
      </c>
      <c r="L12" s="20"/>
      <c r="M12" s="20"/>
      <c r="N12" s="22">
        <f t="shared" si="0"/>
        <v>20000</v>
      </c>
    </row>
    <row r="13" spans="1:14" x14ac:dyDescent="0.25">
      <c r="A13" s="18">
        <v>16</v>
      </c>
      <c r="B13" s="1" t="s">
        <v>398</v>
      </c>
      <c r="C13" s="24" t="s">
        <v>31</v>
      </c>
      <c r="D13" s="19">
        <v>41786</v>
      </c>
      <c r="E13" s="19">
        <v>41787</v>
      </c>
      <c r="F13" s="166">
        <v>49405</v>
      </c>
      <c r="G13" s="20">
        <v>29975</v>
      </c>
      <c r="H13" s="21"/>
      <c r="I13" s="21"/>
      <c r="J13" s="21">
        <v>29975</v>
      </c>
      <c r="K13" s="20"/>
      <c r="L13" s="20"/>
      <c r="M13" s="20"/>
      <c r="N13" s="22">
        <f t="shared" si="0"/>
        <v>29975</v>
      </c>
    </row>
    <row r="14" spans="1:14" x14ac:dyDescent="0.25">
      <c r="A14" s="18">
        <v>22</v>
      </c>
      <c r="B14" s="1" t="s">
        <v>398</v>
      </c>
      <c r="C14" s="1" t="s">
        <v>31</v>
      </c>
      <c r="D14" s="19"/>
      <c r="E14" s="19"/>
      <c r="F14" s="26">
        <v>49406</v>
      </c>
      <c r="G14" s="20"/>
      <c r="H14" s="21" t="s">
        <v>410</v>
      </c>
      <c r="I14" s="21">
        <v>140610</v>
      </c>
      <c r="J14" s="21">
        <v>140610</v>
      </c>
      <c r="K14" s="20"/>
      <c r="L14" s="20"/>
      <c r="M14" s="20"/>
      <c r="N14" s="22">
        <f t="shared" si="0"/>
        <v>140610</v>
      </c>
    </row>
    <row r="15" spans="1:14" x14ac:dyDescent="0.25">
      <c r="A15" s="18">
        <v>23</v>
      </c>
      <c r="B15" s="1" t="s">
        <v>405</v>
      </c>
      <c r="C15" s="1" t="s">
        <v>406</v>
      </c>
      <c r="D15" s="19">
        <v>41786</v>
      </c>
      <c r="E15" s="19">
        <v>41787</v>
      </c>
      <c r="F15" s="26">
        <v>49407</v>
      </c>
      <c r="G15" s="20">
        <v>17000</v>
      </c>
      <c r="H15" s="21"/>
      <c r="I15" s="21"/>
      <c r="J15" s="21"/>
      <c r="K15" s="20">
        <v>17000</v>
      </c>
      <c r="L15" s="20"/>
      <c r="M15" s="20"/>
      <c r="N15" s="22">
        <f t="shared" si="0"/>
        <v>17000</v>
      </c>
    </row>
    <row r="16" spans="1:14" x14ac:dyDescent="0.25">
      <c r="A16" s="18"/>
      <c r="B16" s="1" t="s">
        <v>407</v>
      </c>
      <c r="C16" s="19" t="s">
        <v>198</v>
      </c>
      <c r="D16" s="19">
        <v>41786</v>
      </c>
      <c r="E16" s="19">
        <v>41787</v>
      </c>
      <c r="F16" s="26">
        <v>49408</v>
      </c>
      <c r="G16" s="20">
        <v>20500</v>
      </c>
      <c r="H16" s="21"/>
      <c r="I16" s="21"/>
      <c r="J16" s="21"/>
      <c r="K16" s="20">
        <v>20500</v>
      </c>
      <c r="L16" s="20"/>
      <c r="M16" s="20"/>
      <c r="N16" s="22">
        <f t="shared" si="0"/>
        <v>20500</v>
      </c>
    </row>
    <row r="17" spans="1:14" x14ac:dyDescent="0.25">
      <c r="A17" s="18"/>
      <c r="B17" s="57" t="s">
        <v>408</v>
      </c>
      <c r="C17" s="1" t="s">
        <v>409</v>
      </c>
      <c r="D17" s="19">
        <v>41786</v>
      </c>
      <c r="E17" s="19">
        <v>41787</v>
      </c>
      <c r="F17" s="26">
        <v>49409</v>
      </c>
      <c r="G17" s="20">
        <v>17000</v>
      </c>
      <c r="H17" s="21"/>
      <c r="I17" s="21"/>
      <c r="J17" s="21"/>
      <c r="K17" s="20">
        <v>17000</v>
      </c>
      <c r="L17" s="20"/>
      <c r="M17" s="20"/>
      <c r="N17" s="22">
        <f t="shared" si="0"/>
        <v>17000</v>
      </c>
    </row>
    <row r="18" spans="1:14" x14ac:dyDescent="0.25">
      <c r="A18" s="18"/>
      <c r="B18" s="1"/>
      <c r="C18" s="1"/>
      <c r="D18" s="19"/>
      <c r="E18" s="19"/>
      <c r="F18" s="26"/>
      <c r="G18" s="20"/>
      <c r="H18" s="21"/>
      <c r="I18" s="21"/>
      <c r="J18" s="21"/>
      <c r="K18" s="20"/>
      <c r="L18" s="20"/>
      <c r="M18" s="20"/>
      <c r="N18" s="22">
        <f t="shared" ref="N18:N26" si="1">G18+I18</f>
        <v>0</v>
      </c>
    </row>
    <row r="19" spans="1:14" x14ac:dyDescent="0.25">
      <c r="A19" s="18"/>
      <c r="B19" s="1"/>
      <c r="C19" s="1"/>
      <c r="D19" s="19"/>
      <c r="E19" s="19"/>
      <c r="F19" s="26"/>
      <c r="G19" s="20"/>
      <c r="H19" s="21"/>
      <c r="I19" s="21"/>
      <c r="J19" s="21"/>
      <c r="K19" s="20"/>
      <c r="L19" s="20"/>
      <c r="M19" s="20"/>
      <c r="N19" s="22">
        <f t="shared" si="1"/>
        <v>0</v>
      </c>
    </row>
    <row r="20" spans="1:14" x14ac:dyDescent="0.25">
      <c r="A20" s="18"/>
      <c r="B20" s="1"/>
      <c r="C20" s="1"/>
      <c r="D20" s="19"/>
      <c r="E20" s="19"/>
      <c r="F20" s="26"/>
      <c r="G20" s="20"/>
      <c r="H20" s="21"/>
      <c r="I20" s="21"/>
      <c r="J20" s="21"/>
      <c r="K20" s="20"/>
      <c r="L20" s="20"/>
      <c r="M20" s="20"/>
      <c r="N20" s="22">
        <f t="shared" si="1"/>
        <v>0</v>
      </c>
    </row>
    <row r="21" spans="1:14" x14ac:dyDescent="0.25">
      <c r="A21" s="27"/>
      <c r="B21" s="1"/>
      <c r="C21" s="1"/>
      <c r="D21" s="19"/>
      <c r="E21" s="19"/>
      <c r="F21" s="26"/>
      <c r="G21" s="20"/>
      <c r="H21" s="21"/>
      <c r="I21" s="21"/>
      <c r="J21" s="21"/>
      <c r="K21" s="20"/>
      <c r="L21" s="20"/>
      <c r="M21" s="20"/>
      <c r="N21" s="22">
        <f t="shared" si="1"/>
        <v>0</v>
      </c>
    </row>
    <row r="22" spans="1:14" x14ac:dyDescent="0.25">
      <c r="A22" s="27"/>
      <c r="B22" s="1"/>
      <c r="C22" s="1"/>
      <c r="D22" s="19"/>
      <c r="E22" s="19"/>
      <c r="F22" s="26"/>
      <c r="G22" s="20"/>
      <c r="H22" s="21"/>
      <c r="I22" s="21"/>
      <c r="J22" s="21"/>
      <c r="K22" s="20"/>
      <c r="L22" s="20"/>
      <c r="M22" s="20"/>
      <c r="N22" s="22">
        <f>G22+I22</f>
        <v>0</v>
      </c>
    </row>
    <row r="23" spans="1:14" x14ac:dyDescent="0.25">
      <c r="A23" s="27"/>
      <c r="B23" s="1"/>
      <c r="C23" s="19"/>
      <c r="D23" s="19"/>
      <c r="E23" s="19"/>
      <c r="F23" s="26"/>
      <c r="G23" s="20"/>
      <c r="H23" s="21"/>
      <c r="I23" s="21"/>
      <c r="J23" s="21"/>
      <c r="K23" s="20"/>
      <c r="L23" s="20"/>
      <c r="M23" s="20"/>
      <c r="N23" s="22">
        <f>G23+I23</f>
        <v>0</v>
      </c>
    </row>
    <row r="24" spans="1:14" x14ac:dyDescent="0.25">
      <c r="A24" s="27"/>
      <c r="B24" s="1"/>
      <c r="C24" s="1"/>
      <c r="D24" s="19"/>
      <c r="E24" s="19"/>
      <c r="F24" s="26"/>
      <c r="G24" s="20"/>
      <c r="H24" s="21"/>
      <c r="I24" s="21"/>
      <c r="J24" s="21"/>
      <c r="K24" s="20"/>
      <c r="L24" s="20"/>
      <c r="M24" s="20"/>
      <c r="N24" s="22">
        <f t="shared" si="1"/>
        <v>0</v>
      </c>
    </row>
    <row r="25" spans="1:14" x14ac:dyDescent="0.25">
      <c r="A25" s="27"/>
      <c r="B25" s="1"/>
      <c r="C25" s="1"/>
      <c r="D25" s="19"/>
      <c r="E25" s="19"/>
      <c r="F25" s="26"/>
      <c r="G25" s="20"/>
      <c r="H25" s="21"/>
      <c r="I25" s="21"/>
      <c r="J25" s="21"/>
      <c r="K25" s="20"/>
      <c r="L25" s="20"/>
      <c r="M25" s="20"/>
      <c r="N25" s="22">
        <f>G25+I25</f>
        <v>0</v>
      </c>
    </row>
    <row r="26" spans="1:14" x14ac:dyDescent="0.25">
      <c r="A26" s="27"/>
      <c r="B26" s="1"/>
      <c r="C26" s="1"/>
      <c r="D26" s="19"/>
      <c r="E26" s="19"/>
      <c r="F26" s="26"/>
      <c r="G26" s="20"/>
      <c r="H26" s="21"/>
      <c r="I26" s="21"/>
      <c r="J26" s="21"/>
      <c r="K26" s="20"/>
      <c r="L26" s="20"/>
      <c r="M26" s="20"/>
      <c r="N26" s="22">
        <f t="shared" si="1"/>
        <v>0</v>
      </c>
    </row>
    <row r="27" spans="1:14" x14ac:dyDescent="0.25">
      <c r="A27" s="27"/>
      <c r="B27" s="1"/>
      <c r="C27" s="1"/>
      <c r="D27" s="19"/>
      <c r="E27" s="19"/>
      <c r="F27" s="28"/>
      <c r="G27" s="20"/>
      <c r="H27" s="21"/>
      <c r="I27" s="21"/>
      <c r="J27" s="21"/>
      <c r="K27" s="20"/>
      <c r="L27" s="20"/>
      <c r="M27" s="20"/>
      <c r="N27" s="22">
        <f>SUM(N6:N26)</f>
        <v>545630</v>
      </c>
    </row>
    <row r="28" spans="1:14" x14ac:dyDescent="0.25">
      <c r="A28" s="180" t="s">
        <v>21</v>
      </c>
      <c r="B28" s="181"/>
      <c r="C28" s="29"/>
      <c r="D28" s="29"/>
      <c r="E28" s="29"/>
      <c r="F28" s="30"/>
      <c r="G28" s="20">
        <f>SUM(G6:G27)</f>
        <v>405020</v>
      </c>
      <c r="H28" s="31"/>
      <c r="I28" s="32">
        <f>SUM(I6:I27)</f>
        <v>140610</v>
      </c>
      <c r="J28" s="32">
        <f>SUM(J6:J27)</f>
        <v>170585</v>
      </c>
      <c r="K28" s="32">
        <f>SUM(K6:K27)</f>
        <v>309645</v>
      </c>
      <c r="L28" s="32">
        <f>SUM(L6:L27)</f>
        <v>0</v>
      </c>
      <c r="M28" s="32">
        <f>SUM(M6:M27)</f>
        <v>79025</v>
      </c>
      <c r="N28" s="22">
        <f t="shared" ref="N28" si="2">G28+I28</f>
        <v>545630</v>
      </c>
    </row>
    <row r="29" spans="1:14" x14ac:dyDescent="0.25">
      <c r="A29" s="1"/>
      <c r="B29" s="1"/>
      <c r="C29" s="1"/>
      <c r="D29" s="19"/>
      <c r="E29" s="1"/>
      <c r="F29" s="1"/>
      <c r="G29" s="33"/>
      <c r="H29" s="34" t="s">
        <v>22</v>
      </c>
      <c r="I29" s="35"/>
      <c r="J29" s="36"/>
      <c r="K29" s="37"/>
      <c r="L29" s="29"/>
      <c r="M29" s="36"/>
      <c r="N29" s="33"/>
    </row>
    <row r="30" spans="1:14" x14ac:dyDescent="0.25">
      <c r="A30" s="180" t="s">
        <v>23</v>
      </c>
      <c r="B30" s="181"/>
      <c r="C30" s="1"/>
      <c r="D30" s="19"/>
      <c r="E30" s="182" t="s">
        <v>24</v>
      </c>
      <c r="F30" s="191"/>
      <c r="G30" s="192"/>
      <c r="H30" s="193"/>
      <c r="I30" s="193"/>
      <c r="J30" s="193"/>
      <c r="K30" s="193"/>
      <c r="L30" s="193"/>
      <c r="M30" s="193"/>
      <c r="N30" s="42"/>
    </row>
    <row r="31" spans="1:14" x14ac:dyDescent="0.25">
      <c r="A31" s="180" t="s">
        <v>25</v>
      </c>
      <c r="B31" s="181"/>
      <c r="C31" s="43"/>
      <c r="D31" s="1"/>
      <c r="E31" s="182">
        <v>545</v>
      </c>
      <c r="F31" s="183"/>
      <c r="G31" s="184"/>
      <c r="H31" s="185"/>
      <c r="I31" s="185"/>
      <c r="J31" s="185"/>
      <c r="K31" s="185"/>
      <c r="L31" s="185"/>
      <c r="M31" s="185"/>
      <c r="N31" s="45"/>
    </row>
    <row r="32" spans="1:14" x14ac:dyDescent="0.25">
      <c r="A32" s="180" t="s">
        <v>26</v>
      </c>
      <c r="B32" s="181"/>
      <c r="C32" s="46">
        <v>313</v>
      </c>
      <c r="D32" s="1"/>
      <c r="E32" s="1"/>
      <c r="F32" s="161"/>
      <c r="G32" s="184"/>
      <c r="H32" s="185"/>
      <c r="I32" s="185"/>
      <c r="J32" s="185"/>
      <c r="K32" s="185"/>
      <c r="L32" s="185"/>
      <c r="M32" s="185"/>
      <c r="N32" s="45"/>
    </row>
    <row r="33" spans="1:14" x14ac:dyDescent="0.25">
      <c r="A33" s="186"/>
      <c r="B33" s="187"/>
      <c r="C33" s="20">
        <f>C32*E31</f>
        <v>170585</v>
      </c>
      <c r="D33" s="1"/>
      <c r="E33" s="1"/>
      <c r="F33" s="161"/>
      <c r="G33" s="184"/>
      <c r="H33" s="185"/>
      <c r="I33" s="185"/>
      <c r="J33" s="185"/>
      <c r="K33" s="185"/>
      <c r="L33" s="185"/>
      <c r="M33" s="185"/>
      <c r="N33" s="45"/>
    </row>
    <row r="34" spans="1:14" x14ac:dyDescent="0.25">
      <c r="A34" s="180" t="s">
        <v>27</v>
      </c>
      <c r="B34" s="181"/>
      <c r="C34" s="32"/>
      <c r="D34" s="1"/>
      <c r="E34" s="1"/>
      <c r="F34" s="161"/>
      <c r="G34" s="44"/>
      <c r="H34" s="41"/>
      <c r="I34" s="41"/>
      <c r="J34" s="41"/>
      <c r="K34" s="41"/>
      <c r="L34" s="41"/>
      <c r="M34" s="41"/>
      <c r="N34" s="45"/>
    </row>
    <row r="35" spans="1:14" x14ac:dyDescent="0.25">
      <c r="A35" s="180" t="s">
        <v>20</v>
      </c>
      <c r="B35" s="181"/>
      <c r="C35" s="20">
        <f>C33+C34</f>
        <v>170585</v>
      </c>
      <c r="D35" s="1"/>
      <c r="E35" s="1"/>
      <c r="F35" s="161"/>
      <c r="G35" s="48"/>
      <c r="H35" s="49"/>
      <c r="I35" s="49"/>
      <c r="J35" s="49"/>
      <c r="K35" s="49"/>
      <c r="L35" s="49"/>
      <c r="M35" s="49"/>
      <c r="N35" s="50"/>
    </row>
    <row r="38" spans="1:14" x14ac:dyDescent="0.25">
      <c r="C38" s="63"/>
    </row>
  </sheetData>
  <sortState ref="B6:N17">
    <sortCondition ref="F6:F17"/>
  </sortState>
  <mergeCells count="15">
    <mergeCell ref="B3:C3"/>
    <mergeCell ref="H4:I4"/>
    <mergeCell ref="A28:B28"/>
    <mergeCell ref="A30:B30"/>
    <mergeCell ref="E30:F30"/>
    <mergeCell ref="G30:M30"/>
    <mergeCell ref="A34:B34"/>
    <mergeCell ref="A35:B35"/>
    <mergeCell ref="A31:B31"/>
    <mergeCell ref="E31:F31"/>
    <mergeCell ref="G31:M31"/>
    <mergeCell ref="A32:B32"/>
    <mergeCell ref="G32:M32"/>
    <mergeCell ref="A33:B33"/>
    <mergeCell ref="G33:M33"/>
  </mergeCells>
  <pageMargins left="0.7" right="0.7" top="0.75" bottom="0.75" header="0.3" footer="0.3"/>
  <pageSetup scale="6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62</vt:i4>
      </vt:variant>
      <vt:variant>
        <vt:lpstr>Rangos con nombre</vt:lpstr>
      </vt:variant>
      <vt:variant>
        <vt:i4>62</vt:i4>
      </vt:variant>
    </vt:vector>
  </HeadingPairs>
  <TitlesOfParts>
    <vt:vector size="124" baseType="lpstr">
      <vt:lpstr>MAYO 31 pm</vt:lpstr>
      <vt:lpstr>MAYO 31 AM</vt:lpstr>
      <vt:lpstr>MAYO 30 PM</vt:lpstr>
      <vt:lpstr>MAYO 30 AM </vt:lpstr>
      <vt:lpstr>MAYO 29 PM</vt:lpstr>
      <vt:lpstr>MAYO 29 AM</vt:lpstr>
      <vt:lpstr>MAYO 28 PM</vt:lpstr>
      <vt:lpstr>MAYO 28 AM</vt:lpstr>
      <vt:lpstr>MAYO 27 PM</vt:lpstr>
      <vt:lpstr>MAYO 27 AM</vt:lpstr>
      <vt:lpstr>MAYO 26 PM</vt:lpstr>
      <vt:lpstr>MAYO 26 AM</vt:lpstr>
      <vt:lpstr>MAYO 25 PM</vt:lpstr>
      <vt:lpstr>MAYO 25 AM </vt:lpstr>
      <vt:lpstr>MAYO 24 PM</vt:lpstr>
      <vt:lpstr>MAYO 24 AM</vt:lpstr>
      <vt:lpstr>MAYO 23 PM</vt:lpstr>
      <vt:lpstr>MAYO 23 AM</vt:lpstr>
      <vt:lpstr>MAYO 22 PM</vt:lpstr>
      <vt:lpstr>MAYO 22 AM</vt:lpstr>
      <vt:lpstr>MAYO 21 PM</vt:lpstr>
      <vt:lpstr>MAYO 21 AM</vt:lpstr>
      <vt:lpstr>MAYO 20 PM</vt:lpstr>
      <vt:lpstr>MAYO 20 AM</vt:lpstr>
      <vt:lpstr>MAYO 19 PM</vt:lpstr>
      <vt:lpstr>MAYO 19 AM</vt:lpstr>
      <vt:lpstr>MAYO 18 PM</vt:lpstr>
      <vt:lpstr>MAYO 18 AM</vt:lpstr>
      <vt:lpstr>MAYO 17 PM</vt:lpstr>
      <vt:lpstr>MAYO 17 AM</vt:lpstr>
      <vt:lpstr>MAYO 16 PM</vt:lpstr>
      <vt:lpstr>MAYO 16 AM</vt:lpstr>
      <vt:lpstr>MAYO 15 PM</vt:lpstr>
      <vt:lpstr>MAYO 15 AM</vt:lpstr>
      <vt:lpstr>MAYO 14 PM</vt:lpstr>
      <vt:lpstr>MAYO 14 AM</vt:lpstr>
      <vt:lpstr>MAYO 13 PM</vt:lpstr>
      <vt:lpstr>MAYO 13 AM</vt:lpstr>
      <vt:lpstr>MAYO 12 PM </vt:lpstr>
      <vt:lpstr>MAYO 12 AM</vt:lpstr>
      <vt:lpstr>MAYO 11 PM</vt:lpstr>
      <vt:lpstr>MAYO 11 AM</vt:lpstr>
      <vt:lpstr>MAYO 10 PM</vt:lpstr>
      <vt:lpstr>MAYO 10 AM </vt:lpstr>
      <vt:lpstr>MAYO 9 PM </vt:lpstr>
      <vt:lpstr>MAYO 9 AM</vt:lpstr>
      <vt:lpstr>MAYO 8 PM</vt:lpstr>
      <vt:lpstr>MAYO 8 AM</vt:lpstr>
      <vt:lpstr>MAYO 7 PM</vt:lpstr>
      <vt:lpstr>MAYO 7 AM</vt:lpstr>
      <vt:lpstr>MAYO 6 PM</vt:lpstr>
      <vt:lpstr>MAYO 6 AM</vt:lpstr>
      <vt:lpstr>MAYO 5 PM</vt:lpstr>
      <vt:lpstr>MAYO 5 AM</vt:lpstr>
      <vt:lpstr>MAYO 4 PM</vt:lpstr>
      <vt:lpstr>MAYO 4 AM</vt:lpstr>
      <vt:lpstr>MAYO 3 PM</vt:lpstr>
      <vt:lpstr>MAYO 3 AM</vt:lpstr>
      <vt:lpstr>MAYO 2 PM</vt:lpstr>
      <vt:lpstr>MAYO 2 AM</vt:lpstr>
      <vt:lpstr>MAYO 1 PM</vt:lpstr>
      <vt:lpstr>MAYO 1 AM</vt:lpstr>
      <vt:lpstr>'MAYO 1 AM'!Área_de_impresión</vt:lpstr>
      <vt:lpstr>'MAYO 1 PM'!Área_de_impresión</vt:lpstr>
      <vt:lpstr>'MAYO 10 AM '!Área_de_impresión</vt:lpstr>
      <vt:lpstr>'MAYO 10 PM'!Área_de_impresión</vt:lpstr>
      <vt:lpstr>'MAYO 11 AM'!Área_de_impresión</vt:lpstr>
      <vt:lpstr>'MAYO 11 PM'!Área_de_impresión</vt:lpstr>
      <vt:lpstr>'MAYO 12 AM'!Área_de_impresión</vt:lpstr>
      <vt:lpstr>'MAYO 12 PM '!Área_de_impresión</vt:lpstr>
      <vt:lpstr>'MAYO 13 AM'!Área_de_impresión</vt:lpstr>
      <vt:lpstr>'MAYO 13 PM'!Área_de_impresión</vt:lpstr>
      <vt:lpstr>'MAYO 14 AM'!Área_de_impresión</vt:lpstr>
      <vt:lpstr>'MAYO 14 PM'!Área_de_impresión</vt:lpstr>
      <vt:lpstr>'MAYO 15 AM'!Área_de_impresión</vt:lpstr>
      <vt:lpstr>'MAYO 15 PM'!Área_de_impresión</vt:lpstr>
      <vt:lpstr>'MAYO 16 AM'!Área_de_impresión</vt:lpstr>
      <vt:lpstr>'MAYO 16 PM'!Área_de_impresión</vt:lpstr>
      <vt:lpstr>'MAYO 17 AM'!Área_de_impresión</vt:lpstr>
      <vt:lpstr>'MAYO 17 PM'!Área_de_impresión</vt:lpstr>
      <vt:lpstr>'MAYO 18 AM'!Área_de_impresión</vt:lpstr>
      <vt:lpstr>'MAYO 18 PM'!Área_de_impresión</vt:lpstr>
      <vt:lpstr>'MAYO 19 AM'!Área_de_impresión</vt:lpstr>
      <vt:lpstr>'MAYO 19 PM'!Área_de_impresión</vt:lpstr>
      <vt:lpstr>'MAYO 2 AM'!Área_de_impresión</vt:lpstr>
      <vt:lpstr>'MAYO 2 PM'!Área_de_impresión</vt:lpstr>
      <vt:lpstr>'MAYO 20 AM'!Área_de_impresión</vt:lpstr>
      <vt:lpstr>'MAYO 20 PM'!Área_de_impresión</vt:lpstr>
      <vt:lpstr>'MAYO 21 AM'!Área_de_impresión</vt:lpstr>
      <vt:lpstr>'MAYO 21 PM'!Área_de_impresión</vt:lpstr>
      <vt:lpstr>'MAYO 22 AM'!Área_de_impresión</vt:lpstr>
      <vt:lpstr>'MAYO 22 PM'!Área_de_impresión</vt:lpstr>
      <vt:lpstr>'MAYO 23 AM'!Área_de_impresión</vt:lpstr>
      <vt:lpstr>'MAYO 23 PM'!Área_de_impresión</vt:lpstr>
      <vt:lpstr>'MAYO 24 AM'!Área_de_impresión</vt:lpstr>
      <vt:lpstr>'MAYO 24 PM'!Área_de_impresión</vt:lpstr>
      <vt:lpstr>'MAYO 25 AM '!Área_de_impresión</vt:lpstr>
      <vt:lpstr>'MAYO 25 PM'!Área_de_impresión</vt:lpstr>
      <vt:lpstr>'MAYO 26 AM'!Área_de_impresión</vt:lpstr>
      <vt:lpstr>'MAYO 26 PM'!Área_de_impresión</vt:lpstr>
      <vt:lpstr>'MAYO 27 AM'!Área_de_impresión</vt:lpstr>
      <vt:lpstr>'MAYO 27 PM'!Área_de_impresión</vt:lpstr>
      <vt:lpstr>'MAYO 28 AM'!Área_de_impresión</vt:lpstr>
      <vt:lpstr>'MAYO 28 PM'!Área_de_impresión</vt:lpstr>
      <vt:lpstr>'MAYO 29 AM'!Área_de_impresión</vt:lpstr>
      <vt:lpstr>'MAYO 29 PM'!Área_de_impresión</vt:lpstr>
      <vt:lpstr>'MAYO 3 AM'!Área_de_impresión</vt:lpstr>
      <vt:lpstr>'MAYO 3 PM'!Área_de_impresión</vt:lpstr>
      <vt:lpstr>'MAYO 30 AM '!Área_de_impresión</vt:lpstr>
      <vt:lpstr>'MAYO 30 PM'!Área_de_impresión</vt:lpstr>
      <vt:lpstr>'MAYO 31 AM'!Área_de_impresión</vt:lpstr>
      <vt:lpstr>'MAYO 31 pm'!Área_de_impresión</vt:lpstr>
      <vt:lpstr>'MAYO 4 AM'!Área_de_impresión</vt:lpstr>
      <vt:lpstr>'MAYO 4 PM'!Área_de_impresión</vt:lpstr>
      <vt:lpstr>'MAYO 5 AM'!Área_de_impresión</vt:lpstr>
      <vt:lpstr>'MAYO 5 PM'!Área_de_impresión</vt:lpstr>
      <vt:lpstr>'MAYO 6 AM'!Área_de_impresión</vt:lpstr>
      <vt:lpstr>'MAYO 6 PM'!Área_de_impresión</vt:lpstr>
      <vt:lpstr>'MAYO 7 AM'!Área_de_impresión</vt:lpstr>
      <vt:lpstr>'MAYO 7 PM'!Área_de_impresión</vt:lpstr>
      <vt:lpstr>'MAYO 8 AM'!Área_de_impresión</vt:lpstr>
      <vt:lpstr>'MAYO 8 PM'!Área_de_impresión</vt:lpstr>
      <vt:lpstr>'MAYO 9 AM'!Área_de_impresión</vt:lpstr>
      <vt:lpstr>'MAYO 9 PM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2014-09-01T16:05:38Z</dcterms:modified>
</cp:coreProperties>
</file>